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4.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ThisWorkbook" defaultThemeVersion="124226"/>
  <mc:AlternateContent xmlns:mc="http://schemas.openxmlformats.org/markup-compatibility/2006">
    <mc:Choice Requires="x15">
      <x15ac:absPath xmlns:x15ac="http://schemas.microsoft.com/office/spreadsheetml/2010/11/ac" url="O:\CB\Afdelingen\Cb\Adviseurs OBV\Afdeling\Archief\Peter de Vette\"/>
    </mc:Choice>
  </mc:AlternateContent>
  <bookViews>
    <workbookView xWindow="0" yWindow="0" windowWidth="28800" windowHeight="11610" firstSheet="2" activeTab="2"/>
  </bookViews>
  <sheets>
    <sheet name="tabellen" sheetId="2" state="hidden" r:id="rId1"/>
    <sheet name="Cafetariasysteem" sheetId="1" state="hidden" r:id="rId2"/>
    <sheet name="Verwerkingsformulier cafetaria" sheetId="6" r:id="rId3"/>
    <sheet name="Fietsplan" sheetId="3" state="hidden" r:id="rId4"/>
    <sheet name="Reiskosten" sheetId="5" state="hidden" r:id="rId5"/>
  </sheets>
  <externalReferences>
    <externalReference r:id="rId6"/>
  </externalReferences>
  <definedNames>
    <definedName name="_ftn1" localSheetId="0">tabellen!$K$97</definedName>
    <definedName name="_ftnref1" localSheetId="0">tabellen!#REF!</definedName>
    <definedName name="_Toc181114854" localSheetId="0">tabellen!$A$90</definedName>
    <definedName name="_xlnm.Print_Area" localSheetId="1">Cafetariasysteem!$A$1:$L$146</definedName>
    <definedName name="_xlnm.Print_Area" localSheetId="3">Fietsplan!$A$3:$M$110</definedName>
    <definedName name="_xlnm.Print_Area" localSheetId="4">Reiskosten!$A$4:$N$84</definedName>
  </definedNames>
  <calcPr calcId="162913"/>
</workbook>
</file>

<file path=xl/calcChain.xml><?xml version="1.0" encoding="utf-8"?>
<calcChain xmlns="http://schemas.openxmlformats.org/spreadsheetml/2006/main">
  <c r="B64" i="2" l="1"/>
  <c r="B63" i="2"/>
  <c r="B60" i="2"/>
  <c r="M45" i="2"/>
  <c r="M43" i="2" l="1"/>
  <c r="M42" i="2"/>
  <c r="N41" i="2"/>
  <c r="C25" i="1" l="1"/>
  <c r="N22" i="1" l="1"/>
  <c r="C53" i="1" l="1"/>
  <c r="J141" i="1" l="1"/>
  <c r="J60" i="1"/>
  <c r="C60" i="1"/>
  <c r="C59" i="1"/>
  <c r="C69" i="5" l="1"/>
  <c r="J94" i="2" l="1"/>
  <c r="I39" i="2" l="1"/>
  <c r="H39" i="2"/>
  <c r="G39" i="2"/>
  <c r="F39" i="2"/>
  <c r="E39" i="2"/>
  <c r="C37" i="1" l="1"/>
  <c r="C36" i="1"/>
  <c r="C35" i="1"/>
  <c r="C34" i="1"/>
  <c r="C33" i="1"/>
  <c r="C51" i="1" l="1"/>
  <c r="C50" i="1"/>
  <c r="N33" i="1"/>
  <c r="N28" i="1"/>
  <c r="N5" i="1" l="1"/>
  <c r="B81" i="1" l="1"/>
  <c r="N10" i="1"/>
  <c r="L37" i="1" l="1"/>
  <c r="B37" i="1"/>
  <c r="J37" i="1"/>
  <c r="B87" i="1" l="1"/>
  <c r="B79" i="1"/>
  <c r="B146" i="1"/>
  <c r="B143" i="1"/>
  <c r="B90" i="1"/>
  <c r="F29" i="1"/>
  <c r="D28" i="1"/>
  <c r="D29" i="1" s="1"/>
  <c r="I27" i="1"/>
  <c r="F28" i="1"/>
  <c r="F27" i="1"/>
  <c r="C28" i="1"/>
  <c r="C27" i="1"/>
  <c r="E74" i="2" l="1"/>
  <c r="E75" i="2" s="1"/>
  <c r="C76" i="3"/>
  <c r="N18" i="1"/>
  <c r="N9" i="1"/>
  <c r="A94" i="2"/>
  <c r="B86" i="1" s="1"/>
  <c r="A168" i="2"/>
  <c r="B141" i="1" s="1"/>
  <c r="A97" i="2"/>
  <c r="B88" i="1" s="1"/>
  <c r="C24" i="1"/>
  <c r="C82" i="5"/>
  <c r="T4" i="5"/>
  <c r="R4" i="5" s="1"/>
  <c r="U5" i="5"/>
  <c r="K73" i="5"/>
  <c r="Q5" i="5"/>
  <c r="R5" i="5"/>
  <c r="O31" i="5"/>
  <c r="O29" i="5"/>
  <c r="O27" i="5"/>
  <c r="J33" i="1"/>
  <c r="K57" i="1"/>
  <c r="J36" i="1"/>
  <c r="K73" i="3"/>
  <c r="D37" i="3"/>
  <c r="C42" i="5" l="1"/>
  <c r="E168" i="2"/>
  <c r="K141" i="1"/>
  <c r="J35" i="1"/>
  <c r="L35" i="1"/>
  <c r="J34" i="1"/>
  <c r="F74" i="2"/>
  <c r="D74" i="2" s="1"/>
  <c r="U4" i="5" s="1"/>
  <c r="Q4" i="5"/>
  <c r="F75" i="2"/>
  <c r="D75" i="2" s="1"/>
  <c r="E76" i="2"/>
  <c r="C41" i="5" l="1"/>
  <c r="S4" i="5"/>
  <c r="L33" i="5" s="1"/>
  <c r="E77" i="2"/>
  <c r="F76" i="2"/>
  <c r="D76" i="2" s="1"/>
  <c r="L35" i="5" l="1"/>
  <c r="L37" i="5" s="1"/>
  <c r="E78" i="2"/>
  <c r="F77" i="2"/>
  <c r="D77" i="2" s="1"/>
  <c r="E79" i="2" l="1"/>
  <c r="F78" i="2"/>
  <c r="D78" i="2" s="1"/>
  <c r="E80" i="2" l="1"/>
  <c r="F79" i="2"/>
  <c r="D79" i="2" s="1"/>
  <c r="E81" i="2" l="1"/>
  <c r="F80" i="2"/>
  <c r="D80" i="2" s="1"/>
  <c r="E82" i="2" l="1"/>
  <c r="F81" i="2"/>
  <c r="D81" i="2" s="1"/>
  <c r="E83" i="2" l="1"/>
  <c r="F82" i="2"/>
  <c r="D82" i="2" s="1"/>
  <c r="E84" i="2" l="1"/>
  <c r="F83" i="2"/>
  <c r="D83" i="2" s="1"/>
  <c r="E85" i="2" l="1"/>
  <c r="F84" i="2"/>
  <c r="D84" i="2" s="1"/>
  <c r="F85" i="2" l="1"/>
  <c r="D85" i="2" s="1"/>
</calcChain>
</file>

<file path=xl/sharedStrings.xml><?xml version="1.0" encoding="utf-8"?>
<sst xmlns="http://schemas.openxmlformats.org/spreadsheetml/2006/main" count="308" uniqueCount="214">
  <si>
    <t>Aanvulling op de arbeidsovereenkomst</t>
  </si>
  <si>
    <t xml:space="preserve">                        Datum:</t>
  </si>
  <si>
    <t xml:space="preserve">Handtekening werkgever:                                                                                                                               Handtekening werknemer:                                                                                                                                               </t>
  </si>
  <si>
    <t xml:space="preserve">………………………………...........                                                                                                                 ……………………………………………                                                                                                                                     </t>
  </si>
  <si>
    <r>
      <rPr>
        <b/>
        <sz val="8"/>
        <rFont val="Arial"/>
        <family val="2"/>
      </rPr>
      <t>IN AANMERKING NEMENDE:</t>
    </r>
    <r>
      <rPr>
        <sz val="8"/>
        <rFont val="Arial"/>
        <family val="2"/>
      </rPr>
      <t xml:space="preserve">
a. dat werkgever zijn werknemers wil stimuleren in sport en beweging, mede ter bevordering van gezondheid en motivatie en het terugdringen van verzuim, door het fiscaal aantrekkelijk aanbieden van bedrijfsfitness als arbeidsvoorwaarde;
b. dat werkgever voor de organisatie en uitvoering van de bedrijfsfitnessregeling een samenwerking is aangegaan met Bedrijfsfitness Nederland;
c. dat Bedrijfsfitness Nederland een landelijk opererende intermediair is, die met het Nationaal Bedrijfsfitness Plan toegang biedt tot conditie- en/of krachttraining onder deskundig toezicht op een fitnesslocatie naar keuze uit het landelijke netwerk van fitnesscentra dat is aangesloten bij het Nationaal Bedrijfsfitness Plan, als weergegeven op het overzicht met deelnemende fitnesslocaties op www.bedrijfsfitnessnederland.nl.
</t>
    </r>
    <r>
      <rPr>
        <b/>
        <sz val="8"/>
        <rFont val="Arial"/>
        <family val="2"/>
      </rPr>
      <t>KOMEN ALS VOLGT OVEREEN:</t>
    </r>
    <r>
      <rPr>
        <sz val="8"/>
        <rFont val="Arial"/>
        <family val="2"/>
      </rPr>
      <t xml:space="preserve">
</t>
    </r>
    <r>
      <rPr>
        <b/>
        <sz val="8"/>
        <rFont val="Arial"/>
        <family val="2"/>
      </rPr>
      <t>ARTIKEL 1 VERSTREKKING BEDRIJFSFITNESSABONNEMENT</t>
    </r>
    <r>
      <rPr>
        <sz val="8"/>
        <rFont val="Arial"/>
        <family val="2"/>
      </rPr>
      <t xml:space="preserve">
Werkgever schaft voor werknemer een bedrijfsfitnessabonnement aan, zoals omschreven op het deelnameformulier, en draagt dit vervolgens onmiddellijk in eigendom over aan werknemer. Het abonnement biedt werknemer gedurende de periode van een half jaar of één jaar de mogelijkheid om gebruik te maken van fitnessfaciliteiten ten behoeve van conditie-/krachttraining bij één van de door werkgever geselecteerde fitnesslocaties van het Nationaal Bedrijfsfitness Plan. Bij eerste aanvang van de trainingsactiviteiten vindt er op locatie een intake plaats, waarbij werknemer onder meer instructies ontvangt over het gebruik van de faciliteiten en een verantwoorde trainingsopbouw.
Op basis van de Werkkostenregeling (WKR) als omschreven in de URLB 2011, waarbij werkgever
de verstrekking van een bedrijfsfitnessabonnement binnen de zogeheten forfaitaire ruimte heeft ondergebracht, wordt het bedrijfsfitnessabonnement, indien van toepassing inclusief intake, door werkgever onbelast aan werknemer verstrekt.
</t>
    </r>
    <r>
      <rPr>
        <b/>
        <sz val="8"/>
        <rFont val="Arial"/>
        <family val="2"/>
      </rPr>
      <t>ARTIKEL 2 UITRUIL</t>
    </r>
    <r>
      <rPr>
        <sz val="8"/>
        <rFont val="Arial"/>
        <family val="2"/>
      </rPr>
      <t xml:space="preserve">
In ruil voor de onbelaste verstrekking ziet werknemer af van een bedrag aan brutoloonbestanddelen, tot een totale brutoloonwaarde ter grootte van de aanschafprijs van het abonnement inclusief eventuele intakekosten. De fiscale mogelijkheden voor het uitruilen van een onbelaste beloning tegen een belast loonbestanddeel, ook wel bekend als cafetariaregeling, resulteren in een bruto/netto voordeel voor werknemer.
Indien werkgever aan werknemer een bedrijfsfitnessabonnement verstrekt voor een zogenoemde all-in fitnesslocatie, is de fiscaalvoordelige uitruil alleen op het bedrijfsfitnessabonnement van toepassing. Voor het aanvullende sportabonnement betaalt werknemer in dat geval uit nettoloon een netto eigen bijdrage gelijk aan de waarde van het aanvullende abonnementsdeel.
</t>
    </r>
    <r>
      <rPr>
        <b/>
        <sz val="8"/>
        <rFont val="Arial"/>
        <family val="2"/>
      </rPr>
      <t xml:space="preserve">
ARTIKEL 3 WETTELIJKE BEPALINGEN</t>
    </r>
    <r>
      <rPr>
        <sz val="8"/>
        <rFont val="Arial"/>
        <family val="2"/>
      </rPr>
      <t xml:space="preserve">
Werkgever verklaart dat de tijdelijke verlaging van het salaris niet leidt tot een salaris dat lager is dan in de Wet Minimumloon en Minimum Vakantiegeld is bepaald en de gemaakte afspraken niet in strijd zijn met anderszins dwingendrechtelijke bepalingen zoals de wettelijk vastgelegde vakantiedagen (artikel 7: 634, eerste lid, Burgerlijk Wetboek). Bovendien moet de CAO ruimte bieden om de in artikel 2 genoemde wijzigingen in de arbeidsovereenkomst mogelijk te maken.
</t>
    </r>
    <r>
      <rPr>
        <b/>
        <sz val="8"/>
        <rFont val="Arial"/>
        <family val="2"/>
      </rPr>
      <t xml:space="preserve">
ARTIKEL 4 GEVOLGEN UITRUIL</t>
    </r>
    <r>
      <rPr>
        <sz val="8"/>
        <rFont val="Arial"/>
        <family val="2"/>
      </rPr>
      <t xml:space="preserve">
Werknemer verklaart op de hoogte te zijn van onderstaande gevolgen die kunnen optreden als gevolg van toepassing van deze aanvullende arbeidsovereenkomst:
- verlaging van de premie- en uitkeringsgrondslag in het kader van sociale verzekeringswetten als WIA en WW;
- verlaging van de grondslag in het kader van inkomensafhankelijke toeslagen als de zorgtoeslag, huurtoeslag, kindertoeslag, kinderopvangtoeslag en tegemoetkoming studiekosten.
Aanvullend hierop is bepaald dat de grondslag voor de berekening van pensioenopbouw, vakantiegeld, eindejaarsuitkering, diensttijdvrijstelling, overwerktoeslagen, ploegentoeslagen en onregelmatigheids-toeslagen zodanig wordt vastgesteld als ware het brutoloon niet verlaagd.
ARTIKEL 5 LOOPTIJD EN VERLENGING
Om voor een onbelast bedrijfsfitnessabonnement in aanmerking te komen dient het dienstverband van werknemer bij aanvang van deelname aan het Nationaal Bedrijfsfitness Plan, afhankelijk van de keuze voor een halfjaar- of jaarabonnement, ten minste nog een half jaar respectievelijk één jaar voort te duren. In het geval het dienstverband eindigt voor het einde van de gekozen abonnements-periode, verklaren werkgever en werknemer met het ondertekenen van deze aanvullende arbeids-overeenkomst dat beide partijen de intentie hebben om het (tijdelijke) dienstverband voort te zetten.
Tot wijziging of wederopzegging wordt uw abonnement automatisch verlengd voor onbepaalde tijd met een opzegtermijn van één maand. Wijzigingen in de abonnementsvorm of opzegging van deelname kan werknemer, met akkoord van werkgever, uiterlijk een maand voor het verstrijken van een abonnementsperiode doorgeven aan Bedrijfsfitness Nederland. Wijzigingen in de lopende abonnementsperiode zijn alleen mogelijk indien uw abonnement reeds is verlengd en dus is overgegaan in een abonnement voor onbepaalde tijd.
Op het moment van verlenging van het (gewijzigde) abonnement zal werkgever de tijdelijke verlaging van het bruto maandloon opnieuw vaststellen conform de berekening in artikel 2, waarna de bruto/netto uitruil voor de nieuwe abonnementsperiode wordt voortgezet.
ARTIKEL 6 AANSPRAKELIJKHEID
Werknemer vrijwaart werkgever, Bedrijfsfitness Nederland en de gekozen fitnesslocatie van aanspraken voor gemaakte fouten in de uitvoering van de conditie- en/of krachttraining, in het bijzonder die tengevolge waarvan letselschade is ontstaan, of voor eventuele andere gevolgen die deelname aan deze regeling zo mogelijk met zich meebrengt. Deelname geschiedt derhalve geheel op eigen risico van werknemer, waarbij werknemer zich conformeert aan de bij de gekozen fitnesslocatie geldende voorwaarden en huisregels.
ARTIKEL 7 BEËINDIGING DIENSTVERBAND
Bij beëindiging van het dienstverband van werknemer kan verlenging van het bedrijfsfitness-abonnement niet meer plaatsvinden. Werknemer dient een beëindiging van het dienstverband derhalve direct door te geven aan Bedrijfsfitness Nederland middels een opzegging. Eventueel nog resterende termijnen van de ruil conform artikel 2 worden op het moment van uitdiensttreding door werkgever verrekend met het (laatste) nettoloon van werknemer.
</t>
    </r>
  </si>
  <si>
    <t xml:space="preserve">Werkgever </t>
  </si>
  <si>
    <t xml:space="preserve">Persoonsgegevens </t>
  </si>
  <si>
    <t xml:space="preserve">Verklaring </t>
  </si>
  <si>
    <t xml:space="preserve">plaats </t>
  </si>
  <si>
    <t>vestiging</t>
  </si>
  <si>
    <t xml:space="preserve">werkgever </t>
  </si>
  <si>
    <t>Toelichting</t>
  </si>
  <si>
    <t>of</t>
  </si>
  <si>
    <t>Bedrag voor verrekening in het kader van het "Fietsplan"</t>
  </si>
  <si>
    <t>gebruik van de fiets.</t>
  </si>
  <si>
    <t xml:space="preserve">Vergoeding te verrekenen met </t>
  </si>
  <si>
    <t>fiets</t>
  </si>
  <si>
    <t>gangbare fietsverzekering</t>
  </si>
  <si>
    <t>totaal</t>
  </si>
  <si>
    <t xml:space="preserve">   (opgave maximaal € 82,- per kalenderjaar ongeacht opgave verrekening fiets)</t>
  </si>
  <si>
    <t xml:space="preserve">   (opgave voor verrekening eens per 3 jaar ongeacht opgave voor verrekening fiets)</t>
  </si>
  <si>
    <t xml:space="preserve">   (opgave maximaal € 749,- per 3 jaar)</t>
  </si>
  <si>
    <t>Bij opgave van fiets of fietsverzekering werd er in de drie voorafgaande jaren geen gebruik gemaakt van de fiscale</t>
  </si>
  <si>
    <t>fietsregeling.</t>
  </si>
  <si>
    <t xml:space="preserve">Met de fiets samenhangende zaken zijn zaken die direct dienstbaar zijn aan het woon-werkverkeer zoals regenkleding, </t>
  </si>
  <si>
    <t>onderhoudsbeurten en sloten. Zaken die ook gebruikt worden zonder de fiets mogen niet onbelast vergoed worden.</t>
  </si>
  <si>
    <t>Af te leggen traject</t>
  </si>
  <si>
    <t>Startplaats en -adres</t>
  </si>
  <si>
    <t>Eindbestemming en -adres</t>
  </si>
  <si>
    <t>Enkele reisafstand</t>
  </si>
  <si>
    <t>(Dit deelnameformulier is eveneens de "Aanvulling op de arbeidsovereenkomst")</t>
  </si>
  <si>
    <t>Ondertekening aanvrager en werkgever</t>
  </si>
  <si>
    <t>Werknemer</t>
  </si>
  <si>
    <t>De werknemer maakt op meer dan de helft van het aantal werkdagen, dat hij pleegt te reizen in het kader van woon-werkverkeer,</t>
  </si>
  <si>
    <t xml:space="preserve">Bij opgave van met de fiets samenhangende zaken is in hetzelfde kalenderjaar geen eerdere opgave gedaan van met de fiets </t>
  </si>
  <si>
    <t>samenhangende zaken in het kader van de fiscale fietsregeling.</t>
  </si>
  <si>
    <t>WERGEVER</t>
  </si>
  <si>
    <t>n.v.t.</t>
  </si>
  <si>
    <t>VESTIGING</t>
  </si>
  <si>
    <t xml:space="preserve">geboortenaam vermelden </t>
  </si>
  <si>
    <t>achternaam</t>
  </si>
  <si>
    <t>voorletters</t>
  </si>
  <si>
    <t xml:space="preserve">voorvoegsels </t>
  </si>
  <si>
    <t>samenhangende zaken</t>
  </si>
  <si>
    <t>met de fiets</t>
  </si>
  <si>
    <t xml:space="preserve"> per uitkeringsperiode</t>
  </si>
  <si>
    <t xml:space="preserve"> per maand  </t>
  </si>
  <si>
    <t>(indien garantie voor deze uitkering)</t>
  </si>
  <si>
    <t xml:space="preserve">  datum</t>
  </si>
  <si>
    <t xml:space="preserve">  handtekening  ____________________________________</t>
  </si>
  <si>
    <t xml:space="preserve">                         van, de, van der, etc.</t>
  </si>
  <si>
    <t xml:space="preserve">   Door de werkgever in aanmerking gesteld bedrag voor de werknemer om</t>
  </si>
  <si>
    <t xml:space="preserve">   te verrekenen met de loonheffing in het kader van het "Fietsplan".</t>
  </si>
  <si>
    <t>gebruik van de fiets. Het is ondergetekende bekend dat verrekening met een van de salarisemoluementen invloed heeft op diverse van</t>
  </si>
  <si>
    <t xml:space="preserve">inkomensafhankelijke regelingen, zoals WW- en WIA-uitkering of de AOW-toeslag gerelateerd aan de jongere partner. Indien blijkt </t>
  </si>
  <si>
    <t>dat ten onrechte aan de regeling is deelgenomen, is ondergetekende ermee bekend dat de na te heffen loonbelasting, premie</t>
  </si>
  <si>
    <t xml:space="preserve">volksverzekeringen en premie werknemersverzekeringen door de werkgever zal worden verhaald op ondergetekende. </t>
  </si>
  <si>
    <t>Aanvraagformulier deelname Cafetariasysteem</t>
  </si>
  <si>
    <t>Aanvraagformulier deelname Fietsplan</t>
  </si>
  <si>
    <t>Kies je doel</t>
  </si>
  <si>
    <t>DOELEN</t>
  </si>
  <si>
    <t>Contributie vakbond</t>
  </si>
  <si>
    <t>Bedrijfsfitness</t>
  </si>
  <si>
    <t>BRONNEN</t>
  </si>
  <si>
    <t>Overwerkuren</t>
  </si>
  <si>
    <t>Eindejaarsuitkering</t>
  </si>
  <si>
    <t>Eindejaarsuitkering OOP (garantie)</t>
  </si>
  <si>
    <t>Vakantietoeslag</t>
  </si>
  <si>
    <t>Bruto maandloon (maximaal 5%)</t>
  </si>
  <si>
    <t>Mogelijke bronnen behorende bij gekozen doel</t>
  </si>
  <si>
    <t>Ondergetekende heeft kennis genomen van de onder punt 7 vermelde toelichting op dit formulier.</t>
  </si>
  <si>
    <r>
      <t xml:space="preserve">Doelen  </t>
    </r>
    <r>
      <rPr>
        <b/>
        <i/>
        <sz val="10"/>
        <rFont val="Arial"/>
        <family val="2"/>
      </rPr>
      <t xml:space="preserve"> (arbeidsvoorwaarden)</t>
    </r>
  </si>
  <si>
    <t xml:space="preserve">op de eventuele consequenties behorende bij het gekozen doel (arbeidsvoorwaarde). Daarnaast heeft ondergetekende kennis </t>
  </si>
  <si>
    <t>genomen van de onder punt 6 vermelde toelichting op dit formulier.</t>
  </si>
  <si>
    <t>Indien blijkt dat ten onrechte aan de regeling is deelgenomen, is ondergetekende ermee bekend dat de na te heffen loonbelasting,</t>
  </si>
  <si>
    <t xml:space="preserve">premie volksverzekeringen en premie werknemersverzekeringen door de werkgever zal worden verhaald op ondergetekende. </t>
  </si>
  <si>
    <t>Namens de werkgever,</t>
  </si>
  <si>
    <t>Tezamen met dit aanvraagformulier dient een op naam van ondergetekende gestelde nota meegezonden te worden,</t>
  </si>
  <si>
    <t>niet van toepassing. De Belastingdienst kan de werknemer verzoeken om middels een op naam gestelde nota aan</t>
  </si>
  <si>
    <t>te tonen welke met de fiets samenhangende zaken zijn opgegeven in het kader van het fietsplan.</t>
  </si>
  <si>
    <t>Vul het Aanvraagformulier Deelname Fietsplan in.</t>
  </si>
  <si>
    <t xml:space="preserve"> </t>
  </si>
  <si>
    <t>Voeg een kopie van de factuur van de studie toe.</t>
  </si>
  <si>
    <t>Voeg het contributiebewijs voor het huidige kalenderjaar toe.</t>
  </si>
  <si>
    <t>Het is ondergetekende bekend dat verrekening met een van de salarisemolumenten invloed heeft op diverse inkomensafhankelijke regelingen, zoals WW- en WIA-uitkeringen of de AOW-toeslag gerelateerd aan de jongere partner.</t>
  </si>
  <si>
    <t>Dit doel is alleen mogelijk indien je gemaximeerd wordt op je reiskostenvergoeding of als je volgens de CAO-PO reiskosten ontvangt.</t>
  </si>
  <si>
    <t>mnd</t>
  </si>
  <si>
    <t>dgn</t>
  </si>
  <si>
    <t>Vestiging</t>
  </si>
  <si>
    <t>Achternaam</t>
  </si>
  <si>
    <t xml:space="preserve">Voorvoegsels </t>
  </si>
  <si>
    <t>van, de, van der, etc.</t>
  </si>
  <si>
    <t>Voorletters</t>
  </si>
  <si>
    <t>Medewerkerscode</t>
  </si>
  <si>
    <t>Datum indiensttreding</t>
  </si>
  <si>
    <t>indien van toepassing</t>
  </si>
  <si>
    <t>Datum uit dienst</t>
  </si>
  <si>
    <t>Bedrag voor verrekening in het kader van de "Uitruilregeling"</t>
  </si>
  <si>
    <t>Hoeveel reiskostenvergoeding woon-/werkverkeer ontvang je per maand?</t>
  </si>
  <si>
    <t>Op basis van hoeveel reisdagen per week ontvang je je reiskostenvergoeding?</t>
  </si>
  <si>
    <r>
      <t xml:space="preserve">km </t>
    </r>
    <r>
      <rPr>
        <b/>
        <sz val="8"/>
        <rFont val="Arial"/>
        <family val="2"/>
      </rPr>
      <t>enk</t>
    </r>
    <r>
      <rPr>
        <sz val="8"/>
        <rFont val="Arial"/>
        <family val="2"/>
      </rPr>
      <t>. reis</t>
    </r>
  </si>
  <si>
    <t>&gt; Bij ontbreken hiervan, bereken het aantal km's via ANWB Routeplanner, snelste route, gemiddelde heen- en terugweg.</t>
  </si>
  <si>
    <t>Dit jaar heb je ontvangen aan reiskostenvergoeding woon-/werkverkeer</t>
  </si>
  <si>
    <t>Fiscaal mag je ontvangen</t>
  </si>
  <si>
    <t>Dit bedrag mag je inzetten in het teken van de Uitruilregeling</t>
  </si>
  <si>
    <t>Ben je langer dan 4 weken aansluitend ziek geweest dit kalenderjaar?</t>
  </si>
  <si>
    <r>
      <t xml:space="preserve">      volledig    </t>
    </r>
    <r>
      <rPr>
        <i/>
        <sz val="8"/>
        <rFont val="Arial"/>
        <family val="2"/>
      </rPr>
      <t>of</t>
    </r>
  </si>
  <si>
    <t>alleen bij garantie</t>
  </si>
  <si>
    <t>Eindejaarsuitkering OOP</t>
  </si>
  <si>
    <t>Bruto salaris (max. 5%)</t>
  </si>
  <si>
    <t xml:space="preserve"> Lees de gevolgen in de Uitruilregeling</t>
  </si>
  <si>
    <t>Uitbetaling vakantie-uren</t>
  </si>
  <si>
    <t xml:space="preserve"> Alleen bovenwettelijke uren. Lees de Uitruilregeling.</t>
  </si>
  <si>
    <t>Het is ondergetekende bekend dat verrekening met een van de salarisemolumenten invloed heeft op diverse van</t>
  </si>
  <si>
    <t>inkomensafhankelijke regelingen, zoals WW- en WIA-uitkering of de AOW-toeslag gerelateerd aan de jongere partner. Indien</t>
  </si>
  <si>
    <t>blijkt dat ten onrechte aan de regeling is deelgenomen, is ondergetekende ermee bekend dat de na te heffen loonbelasting,</t>
  </si>
  <si>
    <t>Ondergetekende heeft kennis genomen van de onder punt 6 vermelde toelichting op dit formulier.</t>
  </si>
  <si>
    <t>Ondergetekende heeft kennis genomen van de Uitruilregeling op Intranet/P&amp;O/Personeelsregelingen.</t>
  </si>
  <si>
    <t xml:space="preserve">Jaarlijks wordt de medewerker via een bericht op Intranet op de hoogte gebracht van de uiterste inleverdatum. Om de </t>
  </si>
  <si>
    <r>
      <t>administratieve last te beperken is de vermelde inleverdatum hard.</t>
    </r>
    <r>
      <rPr>
        <b/>
        <sz val="8"/>
        <color indexed="60"/>
        <rFont val="Arial"/>
        <family val="2"/>
      </rPr>
      <t xml:space="preserve"> Later ingediende formulieren worden niet verwerkt! </t>
    </r>
  </si>
  <si>
    <t>Dit formulier kan alleen digitaal ingevuld worden geaccepteerd voor verwerking!</t>
  </si>
  <si>
    <t xml:space="preserve">Indien er in december ook een bedrag voor vakbondscontributie of het Fietsplan wordt opgegeven, dan is de ruimte voor </t>
  </si>
  <si>
    <t>verrekening met het gekozen salarisemolument, in het teken van de Uitruilregeling, kleiner. Als de hoogte van het gekozen</t>
  </si>
  <si>
    <t>salarisemolument niet toereikend is, dan wordt het maximaal mogelijke verrekend in het teken van de Uitruilregeling.</t>
  </si>
  <si>
    <t>Namens de werkgever voornoemd,</t>
  </si>
  <si>
    <t>Directeur:</t>
  </si>
  <si>
    <t xml:space="preserve">  handtekening  _________________________________</t>
  </si>
  <si>
    <t>DEELNAME</t>
  </si>
  <si>
    <t>maand</t>
  </si>
  <si>
    <t>dagen</t>
  </si>
  <si>
    <t>ja</t>
  </si>
  <si>
    <t>nee</t>
  </si>
  <si>
    <t>(&lt; jaarlijks wijzigen)</t>
  </si>
  <si>
    <t>Ben je met zwangerschapsverlof geweest dit kalenderjaar?</t>
  </si>
  <si>
    <r>
      <t xml:space="preserve">Vermeld het aantal kilometers woon/werkverkeer </t>
    </r>
    <r>
      <rPr>
        <u/>
        <sz val="8"/>
        <rFont val="Arial"/>
        <family val="2"/>
      </rPr>
      <t>zoals vermeld op je loonstrook</t>
    </r>
  </si>
  <si>
    <t xml:space="preserve">     Aanvraagformulier deelname Uitruilregeling</t>
  </si>
  <si>
    <t xml:space="preserve">      (Dit deelnameformulier is eveneens de "Aanvulling op de arbeidsovereenkomst")</t>
  </si>
  <si>
    <t>volledig</t>
  </si>
  <si>
    <t>, hierna te noemen “werknemer”</t>
  </si>
  <si>
    <t xml:space="preserve">2. </t>
  </si>
  <si>
    <t>CSA versie 19022014</t>
  </si>
  <si>
    <t>de</t>
  </si>
  <si>
    <t>TS</t>
  </si>
  <si>
    <t>Test</t>
  </si>
  <si>
    <t>school</t>
  </si>
  <si>
    <t xml:space="preserve">Ondergetekende heeft kennis genomen van de regeling Cafetariasysteem Arbeidsvoorwaarden SKPOEL, waarin wordt gewezen </t>
  </si>
  <si>
    <t>Versie 01062014</t>
  </si>
  <si>
    <t>(zie art. 2.1 lid 7 en 9 van de CAO PO)</t>
  </si>
  <si>
    <t>Toelichting Fietsregeling</t>
  </si>
  <si>
    <t xml:space="preserve">indien de opgave een fiets of fietsverzekering betreft. Voor opgave van met de fiets samenhangende zaken is dit </t>
  </si>
  <si>
    <t>Voeg een kopie van de factuur van de tas of trolley toe.</t>
  </si>
  <si>
    <t>WAARSCHUWINGSVELDEN</t>
  </si>
  <si>
    <t>Hoort bij:</t>
  </si>
  <si>
    <t>Het Aanvraagformulier deelname Cafetariasysteem hoeft niet ingeleverd te worden!</t>
  </si>
  <si>
    <t>5 en 8</t>
  </si>
  <si>
    <t>Let op! Uw werkgever gebruikt de werkkostenregeling. Het bedrag dat u uitruilt voor deze regeling mag niet meer bedragen dan het bedrag dat uw werkgever heeft opgenomen in de cafeteriaregeling van dit kalenderjaar. Hogere bedragen kunnen worden gehonoreerd als hiervoor budget resteert in de vrije ruimte.</t>
  </si>
  <si>
    <t>U komt in aanmerking voor uitruil van (uw persoonlijk deel van de) studiekosten indien: 1) De studie niet al door een ander worden vergoed, 2) De studie is gericht op het vervullen van een beroep in de toekomst, en 3) De werkgever de vergoeding heeft verstrekt of toegezegd vóór het einde van het jaar waarin de kosten worden gemaakt.</t>
  </si>
  <si>
    <t>1. De deelnemer ziet als tegenprestatie geheel of gedeeltelijk af van de volgende salarisemolumenten (tot de vergoeding van het fietsplan verrekend is):
- bruto loon (maximaal 5%)
- vakantiegeld
- eindejaars uitkering
- overwerkuren
Hiervoor zal er een aanvulling op de akte van benoeming/aanstelling plaats vinden.</t>
  </si>
  <si>
    <t>2. Afzien van brutoloon heeft gevolgen voor alle van het salaris afhankelijke uitkeringen zoals vakantiegeld, eindejaarsuitkering, sociale uitkeringen, e.d.</t>
  </si>
  <si>
    <t>3.  Indien uw werkgever heeft gekozen voor de werkkostenregeling mag het bedrag dat u declareert voor de fiets niet meer bedragen dan het bedrag dat uw werkgever heeft opgenomen in de fietsregeling. Tevens moet  uw  aanvraag  passen  binnen  de  richtlijnen  die  door  uw  werkgever  zijn  opgesteld.  Voor  informatie over de hoogte van de te declareren bedragen kunt ucontact opnemen met de persoon/afdeling binnen uw  werkgever  die  verantwoordelijk  is  voor  het  opstellen  van  de  fietsregeling. Door  af  te  zien  van  een gedeelte  van  bovengenoemde  salarisemolumenten  kan  de  aanspraak  op  een  eventuele  werkloosheid- en/of arbeidsongeschiktheidsverzekering worden verlaagd.</t>
  </si>
  <si>
    <t>4. Indien de werkgever deze fiets heeft voorgefinancierd en de werkgever er voor heeft gekozen om dit op de werknemer te verhalen dan zal dit in gelijke termijnen terug betaald dienen te worden.</t>
  </si>
  <si>
    <t>5. Indien u de voorgefinancierde fiets niet hoeft terug te betalen dan kunt u bijgaande aanvraag niet indienen.</t>
  </si>
  <si>
    <t>Informatie voor management</t>
  </si>
  <si>
    <t>Wil je werkgevers toevoegen of verwijderen? Doorloop dan de volgende stappen:
- Type de naam in het vakje, of haal deze weg
- Ga naar het tabblad Cafetariasysteem
- Klik met je rechtmuisknop op het werkgevers-uitrolmenu, cel D9 t/m L9
- Selecteer de optie 'besturingselement opmaken..'
- Ga naar het tabblad 'Besturingselement' en pas het 'Invoerbereik' aan, aan de cellen die je in je uitrol menu wil hebben.</t>
  </si>
  <si>
    <t>Wil je vestigingen toevoegen, verwijderen of wijzigen, volg dan de stappen zoals aangegeven bij werkgever.
- wijzig hier het vestiging-uitrolmenu, cel D10 t/m L10</t>
  </si>
  <si>
    <t>Opmerking 1: C24</t>
  </si>
  <si>
    <t>Opmerking 2: C25</t>
  </si>
  <si>
    <t>Dead-line: C53</t>
  </si>
  <si>
    <t>In de regels hiernaast kunnen de doelen en bronnen worden gewijzigd.
Afhankelijk van het doel, kunnen verschillende bronnen worden gekoppeld en opmerkingen worden geplaatst.
Zorg er daarom altijd voor, dat per regel het doel overeenkomt met de opgegeven bronnen, de geplaatste opmerkingen en gegeven dead-lines, zoals deze zichtbaar worden in het hoofdblad 'Cafetariasysteem'.
Het aanpassen van de bronnen kan op dezelfde wijze. Let er daarbij wel op dat de nummers van de bronnen, gekoppelde zijn aan de nummers achter de doelen. Dit bepaalt welke bronnen er zichtbaar worden bij ieder doel.
Let op: In het geval van opmerking 2: C25 is enkele malen gebruik gemaakt van hyperlinks (= koppelingen met andere locaties). De tekst die er in dit vak staat (bijv. 'klik hier') is enkel wat de lezer te zien krijgt, maar heeft geen invloed op de locatie waar de lezen op uitkomt. Om dit aan te passen moet de formule in de cel zelf (in dit geval cel C25) worden aangepast, door in de formule, achter het woord HYPERLINK, het juiste tabblad te plaatsen.</t>
  </si>
  <si>
    <t>UITRUILREGELING</t>
  </si>
  <si>
    <t>Deze velden behoren tot de uitruilregeling van reiskosten.
Het is daarbij van belang dat het jaar waarop de regeling van toepassing is, wordt bijgewerkt.
Verder hoeft er aan deze velden niets gewijzigd te worden.</t>
  </si>
  <si>
    <t>Dit onderdeel bevat de aanvullende arbeidsovereenkomst behorende bij deelname aan het Bedrijfsfitness plan.
Tenzij zich juridische wijzigingen voordoen, is het raadzaam aan dit onderdeel geen wijzigingen aan te brengen.</t>
  </si>
  <si>
    <t>De datum waarop ik ben gewisseld van standplaats, geen ontslagdatum</t>
  </si>
  <si>
    <t>Indien wordt gekozen voor verrekening met uitbetaling van overuren, dan dient uw leidinggevende dit aanvraagformulier</t>
  </si>
  <si>
    <t>tezamen met de mutatie voor uitbetaling van overuren te zenden aan de afdeling P&amp;O voor verwerking.</t>
  </si>
  <si>
    <t>personeelsnummer</t>
  </si>
  <si>
    <t>Deze velden bevatten de tekst van de waarschuwingsvelden naast het formulier Cafetariasysteem.
De reden hiervoor is technisch: binnen een formule mag de tekst niet meer dan 225 tekens bevatten. Dit wordt omzeild door te verwijzen naar een andere cel, waar wel alle tekst in past.
De velden zijn dan ook allen gebruikt in een ALS-functie, behorende bij een bepaalde bron, aangeduid door het nummer (enkel voor eigen informatie). Het is raadzaam om alle waarschuwingsvelden op deze ene plek bij elkaar te houden.
Let op: de ALS-formules zijn geprogrammeerd om bepaalde teksten te tonen bij bepaalde bronnen. Echter, 'ziet' de formule de bron niet wanneer deze in het uitrolmenu is geselecteerd. Daarom is in cel L2 een link gemaakt naar het uitrolmenu, wat het nummer van de bron weergeeft. Hier kan dan naar verwezen worden in de ALS-functie.
Cel F59 is anders. Deze waarde geeft de vooraf bepaalde limiet van de vrije ruimte van de Cafetaria regling/werkkostenregeling weer. Wanneer je hier een bedrag invult (bijvoorbeeld 300), en een deelnemer vult een hoger bedrag in om uit te ruilen, krijgt de deelnemer de melding in cel B59, oftewel een waarschuwing dat er is overschreden.</t>
  </si>
  <si>
    <t>Ga naar tabblad 4 voor het aanvraagformulier</t>
  </si>
  <si>
    <t>Beste gebruiker,
onderstaande velden bevatten alle gegevens die ten grondslag liggen aan de aanvraagformulieren van de Cafetaria regeling.
Door velden te wijzigen, kunnen de formulieren worden aangepast. Aanpassen van de formulieren gebeurt:
- Jaarlijks, op basis van nieuwe data en afspraken
- Incidenteel, wanneer de regeling dusdanig wijzigt dat gegevens aangepast of toegevoegd moeten worden.
- Incidenteel, wanneer er een nieuw bestuur van toepassing is. Wijzig dan het logo en de naam op alle plekken.
Volg de instructies zorgvuldig en pas niet onnodig velden aan. Zo blijft de structuur van de formulieren gewaarborgd.
Let op: de geel gemarkeerde velden moeten sowieso jaarlijks/periodiek worden aangepast. Zie daarvoor de instructie naast het item</t>
  </si>
  <si>
    <t>Lever de factuur uiterlijk 21 november 2015 in bij het management van je vestiging.</t>
  </si>
  <si>
    <t>Ga naar tabblad 2 voor het aanvraagformulier</t>
  </si>
  <si>
    <t>Lever het formulier uiterlijk op 1 mei 2015 in bij het management van je vestiging.</t>
  </si>
  <si>
    <t>Ga naar de website www.bedrijfsfitness.nl om je in te schrijven</t>
  </si>
  <si>
    <t>Het Schoolbestuur</t>
  </si>
  <si>
    <t>School 1</t>
  </si>
  <si>
    <t xml:space="preserve">School 2 </t>
  </si>
  <si>
    <t>School 3</t>
  </si>
  <si>
    <t>School 4</t>
  </si>
  <si>
    <t>School 5</t>
  </si>
  <si>
    <t>School 6</t>
  </si>
  <si>
    <r>
      <t xml:space="preserve">(Deze overeenkomst is een aanvullende arbeidsovereenkomst inzake deelname aan het Nationaal Bedrijfsfitness Plan, is onlosmakelijk verbonden met het deelnameformulier en de bedrijfsfitnessregeling van .................................................en wordt aangegaan voor de duur van een half jaar of één jaar, waarna (automatische) verlenging kan plaatsvinden)
</t>
    </r>
    <r>
      <rPr>
        <b/>
        <sz val="8"/>
        <rFont val="Arial"/>
        <family val="2"/>
      </rPr>
      <t>DE ONDERGETEKENDEN:</t>
    </r>
    <r>
      <rPr>
        <sz val="8"/>
        <rFont val="Arial"/>
        <family val="2"/>
      </rPr>
      <t xml:space="preserve">
</t>
    </r>
  </si>
  <si>
    <t>Het wachtwoord om de tabbladen mee te ontgrendelen is: 
Echter, wanneer de instructies in dit tabblad goed worden gevolgd, zal aanpassing van de daadwerkelijke tabbladen niet tot nauwelijks nodig zijn.</t>
  </si>
  <si>
    <t>Fietsvergoeding</t>
  </si>
  <si>
    <t>Mobiele ICT vergoeding</t>
  </si>
  <si>
    <t>Werkplek thuis</t>
  </si>
  <si>
    <t>Vakliteratuur thuis</t>
  </si>
  <si>
    <t>Tas of Trolley voor het werk</t>
  </si>
  <si>
    <t>School</t>
  </si>
  <si>
    <t>Vakbond</t>
  </si>
  <si>
    <t>Bedrag</t>
  </si>
  <si>
    <t>Vakantiegeld</t>
  </si>
  <si>
    <t>Paraaf werkgever akkoord uitvoering</t>
  </si>
  <si>
    <t>(voldaan aan voorwaarden)</t>
  </si>
  <si>
    <t>Fiets*</t>
  </si>
  <si>
    <t>*  Vermeld hier de vergoeding voor de fietsregeling  inclusief eventuele accesoires en verzekeringen, indien deze zijn opgenomen in de regeling</t>
  </si>
  <si>
    <t>Toelichting aanvraagprocedure</t>
  </si>
  <si>
    <t xml:space="preserve">Vastlegging uitvoering cafetariaregeling </t>
  </si>
  <si>
    <t>In dit onderdeel wordt vastgelegd hoe er uitvoering gegeven wordt aan de deelname aan de cafetariaregeling. Dit gebeurt in overeenstemming met de procedures en voorwaarden zoals gesteld in de cafetariaregeling.</t>
  </si>
  <si>
    <t>Uitvoeringsformulier Cafetariaregeling (vakbondscontributie en/of fiets)</t>
  </si>
  <si>
    <t>Dit formulier is eveneens de effectuering van de "Aanvulling op de arbeidsovereenkomst"</t>
  </si>
  <si>
    <t xml:space="preserve"> (in te voeren door werknemer)</t>
  </si>
  <si>
    <t>Registratienr.</t>
  </si>
  <si>
    <t>Om in aanmerking te kunnen komen voor de cafetariaregeling, moet voorafgaand aan het kalenderjaar van verwerking (31 december), het aanmeldingsformulier cafetariaregeling zijn ingediend bij uw werkgever. Met dit uitvoeringsformulier declareert u een vergoeding voor vakbondscontributie en/of de vergoeding van een fiets, waarmee de uitvoering van specifieke onderdelen door middel van dit uitvoeringsformulier worden vastgelegd in onderdeel 4 van dit formulier. Let op dat per onderdeel specifieke voorwaarden, procedures, deadlines en maximum aantal deelnemers kunnen gelden. Deze zijn opgenomen in de onderliggende cafetariaregeling. Het is  aan te raden tijdig na te gaan bij de werkgever of uitvoering van een specifiek onderdeel nog mogelijk is, om teleurstelling te voorkomen. Indien bijvoorbeeld een fiets al in 2022 is aangeschaft, maar het hiervoor geldend budget reeds is uitgeput, kan deze niet meetellen voor de cafetariaregeling 2023. Voor een volledig overzicht van beleidskeuzes, voorwaarden en procedures per onderdeel verwijzen wij u naar de cafetariaregeling van uw werkgever.</t>
  </si>
  <si>
    <t>versie 202112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</si>
</sst>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quot;\ #,##0.00_-"/>
    <numFmt numFmtId="165" formatCode="#,##0.00_-"/>
    <numFmt numFmtId="166" formatCode="0.0"/>
    <numFmt numFmtId="167" formatCode="00000"/>
  </numFmts>
  <fonts count="53" x14ac:knownFonts="1">
    <font>
      <sz val="10"/>
      <name val="Arial"/>
    </font>
    <font>
      <sz val="10"/>
      <name val="Arial"/>
      <family val="2"/>
    </font>
    <font>
      <b/>
      <sz val="12"/>
      <name val="Arial"/>
      <family val="2"/>
    </font>
    <font>
      <u/>
      <sz val="10"/>
      <color indexed="12"/>
      <name val="Arial"/>
      <family val="2"/>
    </font>
    <font>
      <b/>
      <sz val="10"/>
      <name val="Arial"/>
      <family val="2"/>
    </font>
    <font>
      <b/>
      <sz val="10"/>
      <name val="Arial"/>
      <family val="2"/>
    </font>
    <font>
      <i/>
      <sz val="8"/>
      <name val="Arial"/>
      <family val="2"/>
    </font>
    <font>
      <sz val="8"/>
      <name val="Arial"/>
      <family val="2"/>
    </font>
    <font>
      <sz val="8"/>
      <name val="Arial"/>
      <family val="2"/>
    </font>
    <font>
      <b/>
      <sz val="8"/>
      <name val="Arial"/>
      <family val="2"/>
    </font>
    <font>
      <b/>
      <sz val="8"/>
      <name val="Arial"/>
      <family val="2"/>
    </font>
    <font>
      <b/>
      <i/>
      <sz val="8"/>
      <name val="Arial"/>
      <family val="2"/>
    </font>
    <font>
      <sz val="6"/>
      <name val="Arial"/>
      <family val="2"/>
    </font>
    <font>
      <sz val="6"/>
      <color indexed="60"/>
      <name val="Arial"/>
      <family val="2"/>
    </font>
    <font>
      <sz val="10"/>
      <color indexed="9"/>
      <name val="Arial"/>
      <family val="2"/>
    </font>
    <font>
      <b/>
      <sz val="10"/>
      <color indexed="60"/>
      <name val="Arial"/>
      <family val="2"/>
    </font>
    <font>
      <b/>
      <sz val="9"/>
      <color indexed="60"/>
      <name val="Arial"/>
      <family val="2"/>
    </font>
    <font>
      <b/>
      <i/>
      <sz val="10"/>
      <name val="Arial"/>
      <family val="2"/>
    </font>
    <font>
      <sz val="8"/>
      <color indexed="55"/>
      <name val="Arial"/>
      <family val="2"/>
    </font>
    <font>
      <b/>
      <sz val="8"/>
      <color indexed="60"/>
      <name val="Arial"/>
      <family val="2"/>
    </font>
    <font>
      <sz val="10"/>
      <color indexed="9"/>
      <name val="Arial"/>
      <family val="2"/>
    </font>
    <font>
      <sz val="10"/>
      <name val="Arial"/>
      <family val="2"/>
    </font>
    <font>
      <sz val="9"/>
      <name val="Arial"/>
      <family val="2"/>
    </font>
    <font>
      <b/>
      <sz val="9"/>
      <color indexed="10"/>
      <name val="Arial"/>
      <family val="2"/>
    </font>
    <font>
      <sz val="10"/>
      <color indexed="60"/>
      <name val="Arial"/>
      <family val="2"/>
    </font>
    <font>
      <b/>
      <sz val="10"/>
      <color indexed="10"/>
      <name val="Arial"/>
      <family val="2"/>
    </font>
    <font>
      <b/>
      <sz val="10"/>
      <color indexed="9"/>
      <name val="Arial"/>
      <family val="2"/>
    </font>
    <font>
      <b/>
      <i/>
      <sz val="10"/>
      <color indexed="10"/>
      <name val="Arial"/>
      <family val="2"/>
    </font>
    <font>
      <sz val="10"/>
      <color indexed="10"/>
      <name val="Arial"/>
      <family val="2"/>
    </font>
    <font>
      <u/>
      <sz val="8"/>
      <name val="Arial"/>
      <family val="2"/>
    </font>
    <font>
      <i/>
      <sz val="8"/>
      <color indexed="60"/>
      <name val="Arial"/>
      <family val="2"/>
    </font>
    <font>
      <sz val="8"/>
      <color indexed="9"/>
      <name val="Arial"/>
      <family val="2"/>
    </font>
    <font>
      <sz val="9"/>
      <name val="Verdana"/>
      <family val="2"/>
    </font>
    <font>
      <sz val="7.5"/>
      <name val="Arial"/>
      <family val="2"/>
    </font>
    <font>
      <sz val="7.9"/>
      <name val="Arial"/>
      <family val="2"/>
    </font>
    <font>
      <b/>
      <sz val="11"/>
      <color indexed="10"/>
      <name val="Arial"/>
      <family val="2"/>
    </font>
    <font>
      <sz val="10"/>
      <color rgb="FFFF0000"/>
      <name val="Arial"/>
      <family val="2"/>
    </font>
    <font>
      <sz val="10"/>
      <color rgb="FF00B050"/>
      <name val="Arial"/>
      <family val="2"/>
    </font>
    <font>
      <sz val="8"/>
      <color rgb="FFFF0000"/>
      <name val="Arial"/>
      <family val="2"/>
    </font>
    <font>
      <sz val="10"/>
      <color theme="0"/>
      <name val="Arial"/>
      <family val="2"/>
    </font>
    <font>
      <b/>
      <i/>
      <sz val="10"/>
      <color rgb="FFFF0000"/>
      <name val="Arial"/>
      <family val="2"/>
    </font>
    <font>
      <b/>
      <sz val="12"/>
      <color theme="4"/>
      <name val="Arial"/>
      <family val="2"/>
    </font>
    <font>
      <sz val="11"/>
      <color rgb="FFC00000"/>
      <name val="Arial"/>
      <family val="2"/>
    </font>
    <font>
      <sz val="8"/>
      <color rgb="FFC00000"/>
      <name val="Arial"/>
      <family val="2"/>
    </font>
    <font>
      <sz val="12"/>
      <color rgb="FFC00000"/>
      <name val="Arial"/>
      <family val="2"/>
    </font>
    <font>
      <b/>
      <u/>
      <sz val="8"/>
      <name val="Arial"/>
      <family val="2"/>
    </font>
    <font>
      <i/>
      <sz val="12"/>
      <color rgb="FFC00000"/>
      <name val="Arial"/>
      <family val="2"/>
    </font>
    <font>
      <sz val="7"/>
      <name val="Arial"/>
      <family val="2"/>
    </font>
    <font>
      <b/>
      <sz val="11"/>
      <name val="Arial"/>
      <family val="2"/>
    </font>
    <font>
      <sz val="11"/>
      <name val="Arial"/>
      <family val="2"/>
    </font>
    <font>
      <b/>
      <sz val="14"/>
      <name val="Arial"/>
      <family val="2"/>
    </font>
    <font>
      <sz val="14"/>
      <name val="Arial"/>
      <family val="2"/>
    </font>
    <font>
      <b/>
      <i/>
      <sz val="10"/>
      <color theme="0" tint="-0.499984740745262"/>
      <name val="Arial"/>
      <family val="2"/>
    </font>
  </fonts>
  <fills count="14">
    <fill>
      <patternFill patternType="none"/>
    </fill>
    <fill>
      <patternFill patternType="gray125"/>
    </fill>
    <fill>
      <patternFill patternType="solid">
        <fgColor indexed="9"/>
        <bgColor indexed="64"/>
      </patternFill>
    </fill>
    <fill>
      <patternFill patternType="solid">
        <fgColor indexed="14"/>
        <bgColor indexed="64"/>
      </patternFill>
    </fill>
    <fill>
      <patternFill patternType="solid">
        <fgColor indexed="23"/>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59999389629810485"/>
        <bgColor indexed="9"/>
      </patternFill>
    </fill>
    <fill>
      <patternFill patternType="solid">
        <fgColor theme="0" tint="-0.34998626667073579"/>
        <bgColor indexed="64"/>
      </patternFill>
    </fill>
    <fill>
      <patternFill patternType="solid">
        <fgColor rgb="FFFFFF00"/>
        <bgColor indexed="64"/>
      </patternFill>
    </fill>
    <fill>
      <patternFill patternType="solid">
        <fgColor rgb="FFD33457"/>
        <bgColor indexed="64"/>
      </patternFill>
    </fill>
    <fill>
      <patternFill patternType="solid">
        <fgColor rgb="FFD33457"/>
        <bgColor indexed="9"/>
      </patternFill>
    </fill>
    <fill>
      <patternFill patternType="solid">
        <fgColor theme="2"/>
        <bgColor indexed="64"/>
      </patternFill>
    </fill>
  </fills>
  <borders count="47">
    <border>
      <left/>
      <right/>
      <top/>
      <bottom/>
      <diagonal/>
    </border>
    <border>
      <left style="thin">
        <color indexed="64"/>
      </left>
      <right/>
      <top/>
      <bottom/>
      <diagonal/>
    </border>
    <border>
      <left/>
      <right style="thin">
        <color indexed="64"/>
      </right>
      <top/>
      <bottom/>
      <diagonal/>
    </border>
    <border>
      <left style="thin">
        <color indexed="9"/>
      </left>
      <right style="thin">
        <color indexed="9"/>
      </right>
      <top style="thin">
        <color indexed="9"/>
      </top>
      <bottom style="thin">
        <color indexed="9"/>
      </bottom>
      <diagonal/>
    </border>
    <border>
      <left/>
      <right/>
      <top/>
      <bottom style="thin">
        <color indexed="64"/>
      </bottom>
      <diagonal/>
    </border>
    <border>
      <left style="thick">
        <color indexed="22"/>
      </left>
      <right/>
      <top style="thick">
        <color indexed="22"/>
      </top>
      <bottom style="thick">
        <color indexed="22"/>
      </bottom>
      <diagonal/>
    </border>
    <border>
      <left style="thin">
        <color indexed="64"/>
      </left>
      <right/>
      <top style="thick">
        <color indexed="22"/>
      </top>
      <bottom style="thick">
        <color indexed="22"/>
      </bottom>
      <diagonal/>
    </border>
    <border>
      <left/>
      <right/>
      <top style="thick">
        <color indexed="22"/>
      </top>
      <bottom style="thick">
        <color indexed="22"/>
      </bottom>
      <diagonal/>
    </border>
    <border>
      <left/>
      <right style="thick">
        <color indexed="22"/>
      </right>
      <top style="thick">
        <color indexed="22"/>
      </top>
      <bottom style="thick">
        <color indexed="22"/>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top/>
      <bottom style="thin">
        <color indexed="10"/>
      </bottom>
      <diagonal/>
    </border>
    <border>
      <left style="thin">
        <color indexed="64"/>
      </left>
      <right/>
      <top style="thin">
        <color indexed="9"/>
      </top>
      <bottom style="thin">
        <color indexed="9"/>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top style="medium">
        <color theme="3"/>
      </top>
      <bottom style="medium">
        <color theme="3"/>
      </bottom>
      <diagonal/>
    </border>
    <border>
      <left style="thin">
        <color indexed="64"/>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thin">
        <color indexed="64"/>
      </left>
      <right style="thin">
        <color indexed="60"/>
      </right>
      <top style="medium">
        <color theme="3"/>
      </top>
      <bottom style="medium">
        <color theme="3"/>
      </bottom>
      <diagonal/>
    </border>
    <border>
      <left style="thin">
        <color indexed="60"/>
      </left>
      <right/>
      <top style="medium">
        <color theme="3"/>
      </top>
      <bottom style="medium">
        <color theme="3"/>
      </bottom>
      <diagonal/>
    </border>
    <border>
      <left style="thin">
        <color theme="3"/>
      </left>
      <right style="thin">
        <color theme="3"/>
      </right>
      <top style="thin">
        <color theme="3"/>
      </top>
      <bottom style="thin">
        <color theme="3"/>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right/>
      <top/>
      <bottom style="thin">
        <color theme="3"/>
      </bottom>
      <diagonal/>
    </border>
    <border>
      <left style="medium">
        <color theme="3"/>
      </left>
      <right/>
      <top/>
      <bottom/>
      <diagonal/>
    </border>
    <border>
      <left/>
      <right style="medium">
        <color theme="3"/>
      </right>
      <top/>
      <bottom/>
      <diagonal/>
    </border>
    <border>
      <left/>
      <right style="medium">
        <color theme="3"/>
      </right>
      <top/>
      <bottom style="thin">
        <color indexed="64"/>
      </bottom>
      <diagonal/>
    </border>
    <border>
      <left/>
      <right/>
      <top style="thin">
        <color indexed="64"/>
      </top>
      <bottom style="thin">
        <color indexed="64"/>
      </bottom>
      <diagonal/>
    </border>
    <border>
      <left/>
      <right style="medium">
        <color theme="3"/>
      </right>
      <top style="thin">
        <color indexed="64"/>
      </top>
      <bottom style="thin">
        <color indexed="64"/>
      </bottom>
      <diagonal/>
    </border>
    <border>
      <left style="medium">
        <color theme="3"/>
      </left>
      <right style="medium">
        <color theme="3"/>
      </right>
      <top style="medium">
        <color theme="3"/>
      </top>
      <bottom style="medium">
        <color theme="3"/>
      </bottom>
      <diagonal/>
    </border>
    <border>
      <left style="medium">
        <color theme="3"/>
      </left>
      <right/>
      <top/>
      <bottom style="thin">
        <color indexed="10"/>
      </bottom>
      <diagonal/>
    </border>
    <border>
      <left/>
      <right style="medium">
        <color theme="3"/>
      </right>
      <top/>
      <bottom style="thin">
        <color indexed="10"/>
      </bottom>
      <diagonal/>
    </border>
    <border>
      <left style="thin">
        <color indexed="64"/>
      </left>
      <right style="thin">
        <color indexed="64"/>
      </right>
      <top style="thin">
        <color indexed="64"/>
      </top>
      <bottom style="thin">
        <color indexed="64"/>
      </bottom>
      <diagonal/>
    </border>
    <border>
      <left style="thin">
        <color indexed="64"/>
      </left>
      <right/>
      <top/>
      <bottom style="medium">
        <color theme="3"/>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472">
    <xf numFmtId="0" fontId="0" fillId="0" borderId="0" xfId="0"/>
    <xf numFmtId="0" fontId="0" fillId="2" borderId="0" xfId="0" applyFill="1"/>
    <xf numFmtId="0" fontId="8" fillId="2" borderId="0" xfId="0" applyFont="1" applyFill="1"/>
    <xf numFmtId="0" fontId="8" fillId="2" borderId="1" xfId="0" applyFont="1" applyFill="1" applyBorder="1"/>
    <xf numFmtId="0" fontId="5" fillId="2" borderId="0" xfId="0" applyFont="1" applyFill="1" applyBorder="1"/>
    <xf numFmtId="0" fontId="0" fillId="2" borderId="2" xfId="0" applyFill="1" applyBorder="1"/>
    <xf numFmtId="0" fontId="0" fillId="2" borderId="0" xfId="0" applyFill="1" applyBorder="1"/>
    <xf numFmtId="0" fontId="5" fillId="2" borderId="1" xfId="0" applyFont="1" applyFill="1" applyBorder="1"/>
    <xf numFmtId="0" fontId="10" fillId="2" borderId="1" xfId="0" applyFont="1" applyFill="1" applyBorder="1"/>
    <xf numFmtId="0" fontId="8" fillId="2" borderId="0" xfId="0" applyFont="1" applyFill="1" applyBorder="1"/>
    <xf numFmtId="0" fontId="9" fillId="2" borderId="0" xfId="0" applyFont="1" applyFill="1" applyBorder="1"/>
    <xf numFmtId="0" fontId="10" fillId="2" borderId="0" xfId="0" applyFont="1" applyFill="1" applyBorder="1"/>
    <xf numFmtId="0" fontId="7" fillId="2" borderId="0" xfId="0" applyFont="1" applyFill="1" applyAlignment="1" applyProtection="1"/>
    <xf numFmtId="0" fontId="0" fillId="2" borderId="0" xfId="0" applyFill="1" applyAlignment="1" applyProtection="1"/>
    <xf numFmtId="0" fontId="0" fillId="2" borderId="0" xfId="0" applyFill="1" applyProtection="1"/>
    <xf numFmtId="0" fontId="0" fillId="2" borderId="0" xfId="0" applyFill="1" applyBorder="1" applyAlignment="1"/>
    <xf numFmtId="165" fontId="8" fillId="2" borderId="0" xfId="0" applyNumberFormat="1" applyFont="1" applyFill="1" applyBorder="1" applyAlignment="1" applyProtection="1"/>
    <xf numFmtId="0" fontId="6" fillId="2" borderId="0" xfId="0" applyFont="1" applyFill="1" applyAlignment="1">
      <alignment horizontal="left"/>
    </xf>
    <xf numFmtId="0" fontId="7" fillId="2" borderId="1" xfId="0" applyFont="1" applyFill="1" applyBorder="1"/>
    <xf numFmtId="0" fontId="7" fillId="0" borderId="1" xfId="0" applyFont="1" applyBorder="1"/>
    <xf numFmtId="0" fontId="7" fillId="0" borderId="0" xfId="0" applyFont="1" applyBorder="1"/>
    <xf numFmtId="0" fontId="7" fillId="2" borderId="0" xfId="0" applyFont="1" applyFill="1" applyBorder="1"/>
    <xf numFmtId="14" fontId="0" fillId="2" borderId="0" xfId="0" applyNumberFormat="1" applyFill="1" applyBorder="1" applyAlignment="1" applyProtection="1">
      <alignment horizontal="left"/>
    </xf>
    <xf numFmtId="0" fontId="0" fillId="2" borderId="0" xfId="0" applyFill="1" applyBorder="1" applyAlignment="1" applyProtection="1">
      <alignment horizontal="left"/>
    </xf>
    <xf numFmtId="0" fontId="0" fillId="2" borderId="0" xfId="0" applyFill="1" applyBorder="1" applyAlignment="1" applyProtection="1"/>
    <xf numFmtId="0" fontId="0" fillId="2" borderId="0" xfId="0" applyFill="1" applyBorder="1" applyProtection="1"/>
    <xf numFmtId="0" fontId="0" fillId="0" borderId="0" xfId="0" applyProtection="1"/>
    <xf numFmtId="0" fontId="5" fillId="2" borderId="1" xfId="0" applyFont="1" applyFill="1" applyBorder="1" applyProtection="1"/>
    <xf numFmtId="0" fontId="5" fillId="2" borderId="0" xfId="0" applyFont="1" applyFill="1" applyBorder="1" applyProtection="1"/>
    <xf numFmtId="0" fontId="8" fillId="2" borderId="1" xfId="0" applyFont="1" applyFill="1" applyBorder="1" applyProtection="1"/>
    <xf numFmtId="0" fontId="7" fillId="2" borderId="0" xfId="0" applyFont="1" applyFill="1" applyBorder="1" applyAlignment="1" applyProtection="1"/>
    <xf numFmtId="0" fontId="8" fillId="2" borderId="0" xfId="0" applyFont="1" applyFill="1" applyBorder="1" applyAlignment="1" applyProtection="1"/>
    <xf numFmtId="0" fontId="8" fillId="2" borderId="0" xfId="0" applyFont="1" applyFill="1" applyBorder="1" applyProtection="1"/>
    <xf numFmtId="0" fontId="12" fillId="2" borderId="0" xfId="0" applyFont="1" applyFill="1"/>
    <xf numFmtId="0" fontId="6" fillId="2" borderId="0" xfId="0" applyFont="1" applyFill="1" applyProtection="1"/>
    <xf numFmtId="0" fontId="13" fillId="2" borderId="0" xfId="0" applyFont="1" applyFill="1"/>
    <xf numFmtId="0" fontId="8" fillId="2" borderId="1" xfId="0" applyFont="1" applyFill="1" applyBorder="1" applyAlignment="1" applyProtection="1"/>
    <xf numFmtId="0" fontId="0" fillId="0" borderId="0" xfId="0" applyAlignment="1" applyProtection="1"/>
    <xf numFmtId="0" fontId="8" fillId="2" borderId="0" xfId="0" applyFont="1" applyFill="1" applyBorder="1" applyAlignment="1" applyProtection="1">
      <alignment horizontal="right"/>
    </xf>
    <xf numFmtId="0" fontId="8" fillId="2" borderId="0" xfId="0" applyFont="1" applyFill="1" applyAlignment="1">
      <alignment vertical="top" wrapText="1"/>
    </xf>
    <xf numFmtId="0" fontId="8" fillId="2" borderId="0" xfId="0" applyFont="1" applyFill="1" applyAlignment="1">
      <alignment vertical="center"/>
    </xf>
    <xf numFmtId="0" fontId="10" fillId="2" borderId="1" xfId="0" applyFont="1" applyFill="1" applyBorder="1" applyAlignment="1">
      <alignment wrapText="1"/>
    </xf>
    <xf numFmtId="0" fontId="0" fillId="0" borderId="0" xfId="0" applyBorder="1" applyAlignment="1" applyProtection="1"/>
    <xf numFmtId="0" fontId="0" fillId="2" borderId="0" xfId="0" applyFill="1" applyAlignment="1"/>
    <xf numFmtId="0" fontId="6" fillId="2" borderId="0" xfId="0" applyFont="1" applyFill="1" applyAlignment="1" applyProtection="1">
      <alignment horizontal="left"/>
    </xf>
    <xf numFmtId="0" fontId="0" fillId="2" borderId="2" xfId="0" applyFill="1" applyBorder="1" applyProtection="1"/>
    <xf numFmtId="0" fontId="8" fillId="2" borderId="0" xfId="0" applyFont="1" applyFill="1" applyProtection="1"/>
    <xf numFmtId="0" fontId="8" fillId="2" borderId="0" xfId="0" applyFont="1" applyFill="1" applyAlignment="1" applyProtection="1">
      <alignment wrapText="1"/>
    </xf>
    <xf numFmtId="0" fontId="10" fillId="2" borderId="0" xfId="0" applyFont="1" applyFill="1" applyBorder="1" applyAlignment="1" applyProtection="1">
      <alignment wrapText="1"/>
    </xf>
    <xf numFmtId="164" fontId="8" fillId="2" borderId="0" xfId="0" applyNumberFormat="1" applyFont="1" applyFill="1" applyBorder="1" applyAlignment="1" applyProtection="1"/>
    <xf numFmtId="0" fontId="11" fillId="2" borderId="0" xfId="0" applyFont="1" applyFill="1" applyBorder="1" applyAlignment="1" applyProtection="1"/>
    <xf numFmtId="10" fontId="0" fillId="2" borderId="0" xfId="0" applyNumberFormat="1" applyFill="1" applyProtection="1"/>
    <xf numFmtId="0" fontId="4" fillId="2" borderId="0" xfId="0" applyFont="1" applyFill="1" applyProtection="1"/>
    <xf numFmtId="14" fontId="0" fillId="2" borderId="0" xfId="0" applyNumberFormat="1" applyFill="1" applyBorder="1" applyAlignment="1" applyProtection="1">
      <alignment horizontal="right"/>
    </xf>
    <xf numFmtId="0" fontId="11" fillId="2" borderId="0" xfId="0" applyFont="1" applyFill="1" applyAlignment="1" applyProtection="1">
      <alignment vertical="top"/>
    </xf>
    <xf numFmtId="0" fontId="8" fillId="2" borderId="0" xfId="0" applyFont="1" applyFill="1" applyAlignment="1" applyProtection="1"/>
    <xf numFmtId="0" fontId="6" fillId="2" borderId="0" xfId="0" applyFont="1" applyFill="1" applyBorder="1" applyAlignment="1" applyProtection="1">
      <alignment horizontal="left"/>
    </xf>
    <xf numFmtId="0" fontId="6" fillId="2" borderId="0" xfId="0" applyFont="1" applyFill="1"/>
    <xf numFmtId="0" fontId="6" fillId="0" borderId="0" xfId="0" applyFont="1" applyProtection="1"/>
    <xf numFmtId="165" fontId="8" fillId="2" borderId="0" xfId="0" applyNumberFormat="1" applyFont="1" applyFill="1" applyBorder="1" applyAlignment="1" applyProtection="1">
      <alignment horizontal="center"/>
    </xf>
    <xf numFmtId="0" fontId="6" fillId="2" borderId="0" xfId="0" applyFont="1" applyFill="1" applyAlignment="1" applyProtection="1">
      <alignment vertical="top"/>
    </xf>
    <xf numFmtId="0" fontId="6" fillId="2" borderId="0" xfId="0" applyFont="1" applyFill="1" applyAlignment="1" applyProtection="1">
      <alignment horizontal="right"/>
    </xf>
    <xf numFmtId="0" fontId="6" fillId="2" borderId="2" xfId="0" applyFont="1" applyFill="1" applyBorder="1"/>
    <xf numFmtId="0" fontId="8" fillId="0" borderId="3" xfId="0" applyFont="1" applyFill="1" applyBorder="1" applyAlignment="1" applyProtection="1"/>
    <xf numFmtId="0" fontId="6" fillId="2" borderId="0" xfId="0" applyFont="1" applyFill="1" applyAlignment="1" applyProtection="1"/>
    <xf numFmtId="0" fontId="6" fillId="2" borderId="0" xfId="0" applyFont="1" applyFill="1" applyBorder="1" applyAlignment="1" applyProtection="1"/>
    <xf numFmtId="0" fontId="15" fillId="2" borderId="0" xfId="1" applyFont="1" applyFill="1" applyBorder="1" applyAlignment="1" applyProtection="1"/>
    <xf numFmtId="0" fontId="16" fillId="0" borderId="3" xfId="0" applyFont="1" applyFill="1" applyBorder="1" applyAlignment="1" applyProtection="1"/>
    <xf numFmtId="0" fontId="0" fillId="2" borderId="0" xfId="0" applyFill="1" applyBorder="1" applyProtection="1">
      <protection locked="0"/>
    </xf>
    <xf numFmtId="0" fontId="15" fillId="2" borderId="0" xfId="1" applyFont="1" applyFill="1" applyBorder="1" applyAlignment="1" applyProtection="1">
      <protection locked="0"/>
    </xf>
    <xf numFmtId="0" fontId="18" fillId="2" borderId="0" xfId="0" applyFont="1" applyFill="1" applyProtection="1"/>
    <xf numFmtId="164" fontId="8" fillId="0" borderId="3" xfId="0" applyNumberFormat="1" applyFont="1" applyFill="1" applyBorder="1" applyAlignment="1" applyProtection="1"/>
    <xf numFmtId="0" fontId="0" fillId="0" borderId="3" xfId="0" applyFill="1" applyBorder="1" applyAlignment="1" applyProtection="1"/>
    <xf numFmtId="0" fontId="19" fillId="2" borderId="0" xfId="0" applyFont="1" applyFill="1" applyBorder="1"/>
    <xf numFmtId="0" fontId="3" fillId="2" borderId="0" xfId="1" applyFill="1" applyBorder="1" applyAlignment="1" applyProtection="1"/>
    <xf numFmtId="0" fontId="21" fillId="2" borderId="0" xfId="0" applyFont="1" applyFill="1"/>
    <xf numFmtId="0" fontId="21" fillId="2" borderId="0" xfId="0" applyFont="1" applyFill="1" applyBorder="1" applyProtection="1"/>
    <xf numFmtId="0" fontId="7" fillId="2" borderId="1" xfId="0" applyFont="1" applyFill="1" applyBorder="1" applyProtection="1"/>
    <xf numFmtId="0" fontId="7" fillId="2" borderId="0" xfId="0" applyFont="1" applyFill="1" applyBorder="1" applyProtection="1"/>
    <xf numFmtId="0" fontId="4" fillId="2" borderId="0" xfId="0" applyFont="1" applyFill="1" applyBorder="1" applyProtection="1"/>
    <xf numFmtId="0" fontId="4" fillId="2" borderId="1" xfId="0" applyFont="1" applyFill="1" applyBorder="1" applyProtection="1"/>
    <xf numFmtId="0" fontId="6" fillId="2" borderId="0" xfId="0" applyFont="1" applyFill="1" applyAlignment="1">
      <alignment horizontal="right"/>
    </xf>
    <xf numFmtId="0" fontId="7" fillId="2" borderId="1" xfId="0" applyFont="1" applyFill="1" applyBorder="1" applyAlignment="1" applyProtection="1"/>
    <xf numFmtId="0" fontId="7" fillId="2" borderId="0" xfId="0" applyFont="1" applyFill="1" applyBorder="1" applyAlignment="1" applyProtection="1">
      <alignment horizontal="right"/>
    </xf>
    <xf numFmtId="0" fontId="20" fillId="2" borderId="0" xfId="0" applyFont="1" applyFill="1"/>
    <xf numFmtId="0" fontId="20" fillId="2" borderId="0" xfId="0" applyFont="1" applyFill="1" applyProtection="1"/>
    <xf numFmtId="0" fontId="11" fillId="2" borderId="0" xfId="0" applyFont="1" applyFill="1" applyAlignment="1" applyProtection="1">
      <alignment horizontal="right"/>
    </xf>
    <xf numFmtId="0" fontId="22" fillId="2" borderId="0" xfId="0" applyFont="1" applyFill="1" applyAlignment="1" applyProtection="1">
      <alignment wrapText="1"/>
    </xf>
    <xf numFmtId="165" fontId="7" fillId="2" borderId="0" xfId="0" applyNumberFormat="1" applyFont="1" applyFill="1" applyBorder="1" applyAlignment="1" applyProtection="1"/>
    <xf numFmtId="0" fontId="1" fillId="2" borderId="0" xfId="0" applyFont="1" applyFill="1" applyAlignment="1" applyProtection="1"/>
    <xf numFmtId="165" fontId="7" fillId="2" borderId="1" xfId="0" applyNumberFormat="1" applyFont="1" applyFill="1" applyBorder="1" applyAlignment="1" applyProtection="1"/>
    <xf numFmtId="0" fontId="23" fillId="2" borderId="0" xfId="0" applyFont="1" applyFill="1" applyAlignment="1" applyProtection="1"/>
    <xf numFmtId="0" fontId="10" fillId="2" borderId="1" xfId="0" applyFont="1" applyFill="1" applyBorder="1" applyProtection="1"/>
    <xf numFmtId="0" fontId="24" fillId="2" borderId="0" xfId="0" applyFont="1" applyFill="1" applyBorder="1" applyProtection="1"/>
    <xf numFmtId="0" fontId="24" fillId="2" borderId="0" xfId="0" applyFont="1" applyFill="1" applyProtection="1"/>
    <xf numFmtId="0" fontId="7" fillId="2" borderId="0" xfId="0" applyFont="1" applyFill="1" applyAlignment="1" applyProtection="1">
      <alignment vertical="center"/>
    </xf>
    <xf numFmtId="0" fontId="24" fillId="2" borderId="0" xfId="0" applyFont="1" applyFill="1"/>
    <xf numFmtId="0" fontId="7" fillId="2" borderId="0" xfId="0" applyFont="1" applyFill="1" applyAlignment="1" applyProtection="1">
      <alignment wrapText="1"/>
    </xf>
    <xf numFmtId="0" fontId="24" fillId="2" borderId="0" xfId="0" applyFont="1" applyFill="1" applyAlignment="1" applyProtection="1"/>
    <xf numFmtId="0" fontId="7" fillId="2" borderId="0" xfId="0" applyFont="1" applyFill="1" applyProtection="1"/>
    <xf numFmtId="0" fontId="23" fillId="2" borderId="0" xfId="0" applyFont="1" applyFill="1" applyBorder="1" applyAlignment="1" applyProtection="1"/>
    <xf numFmtId="164" fontId="1" fillId="2" borderId="0" xfId="0" applyNumberFormat="1" applyFont="1" applyFill="1" applyAlignment="1" applyProtection="1"/>
    <xf numFmtId="0" fontId="10" fillId="2" borderId="1" xfId="0" applyFont="1" applyFill="1" applyBorder="1" applyAlignment="1" applyProtection="1"/>
    <xf numFmtId="0" fontId="25" fillId="2" borderId="0" xfId="0" applyFont="1" applyFill="1" applyAlignment="1" applyProtection="1"/>
    <xf numFmtId="0" fontId="10" fillId="2" borderId="1" xfId="0" applyFont="1" applyFill="1" applyBorder="1" applyAlignment="1"/>
    <xf numFmtId="164" fontId="4" fillId="3" borderId="0" xfId="0" applyNumberFormat="1" applyFont="1" applyFill="1" applyBorder="1" applyAlignment="1" applyProtection="1">
      <protection locked="0"/>
    </xf>
    <xf numFmtId="164" fontId="7" fillId="2" borderId="0" xfId="0" applyNumberFormat="1" applyFont="1" applyFill="1" applyBorder="1" applyAlignment="1" applyProtection="1"/>
    <xf numFmtId="0" fontId="7" fillId="2" borderId="0" xfId="0" applyFont="1" applyFill="1"/>
    <xf numFmtId="0" fontId="11" fillId="2" borderId="2" xfId="0" applyFont="1" applyFill="1" applyBorder="1" applyAlignment="1">
      <alignment horizontal="right"/>
    </xf>
    <xf numFmtId="0" fontId="19" fillId="2" borderId="1" xfId="0" applyFont="1" applyFill="1" applyBorder="1"/>
    <xf numFmtId="0" fontId="4" fillId="2" borderId="0" xfId="0" applyFont="1" applyFill="1" applyBorder="1"/>
    <xf numFmtId="0" fontId="21" fillId="2" borderId="0" xfId="0" applyFont="1" applyFill="1" applyBorder="1"/>
    <xf numFmtId="0" fontId="21" fillId="2" borderId="0" xfId="0" applyFont="1" applyFill="1" applyBorder="1" applyAlignment="1" applyProtection="1"/>
    <xf numFmtId="0" fontId="21" fillId="0" borderId="0" xfId="0" applyFont="1"/>
    <xf numFmtId="0" fontId="26" fillId="4" borderId="5" xfId="0" applyFont="1" applyFill="1" applyBorder="1"/>
    <xf numFmtId="0" fontId="26" fillId="4" borderId="6" xfId="0" applyFont="1" applyFill="1" applyBorder="1"/>
    <xf numFmtId="0" fontId="20" fillId="4" borderId="7" xfId="0" applyFont="1" applyFill="1" applyBorder="1"/>
    <xf numFmtId="0" fontId="20" fillId="4" borderId="8" xfId="0" applyFont="1" applyFill="1" applyBorder="1"/>
    <xf numFmtId="0" fontId="0" fillId="0" borderId="1" xfId="0" applyBorder="1"/>
    <xf numFmtId="0" fontId="0" fillId="2" borderId="1" xfId="0" applyFill="1" applyBorder="1"/>
    <xf numFmtId="0" fontId="28" fillId="2" borderId="0" xfId="0" applyFont="1" applyFill="1" applyBorder="1" applyProtection="1"/>
    <xf numFmtId="14" fontId="0" fillId="2" borderId="0" xfId="0" applyNumberFormat="1" applyFill="1" applyBorder="1" applyProtection="1"/>
    <xf numFmtId="0" fontId="16" fillId="0" borderId="0" xfId="1" applyFont="1" applyAlignment="1" applyProtection="1">
      <protection locked="0" hidden="1"/>
    </xf>
    <xf numFmtId="0" fontId="8" fillId="0" borderId="0" xfId="0" applyFont="1" applyProtection="1">
      <protection hidden="1"/>
    </xf>
    <xf numFmtId="0" fontId="28" fillId="2" borderId="0" xfId="0" applyFont="1" applyFill="1" applyBorder="1" applyAlignment="1" applyProtection="1"/>
    <xf numFmtId="0" fontId="28" fillId="2" borderId="0" xfId="0" applyFont="1" applyFill="1"/>
    <xf numFmtId="0" fontId="14" fillId="2" borderId="0" xfId="0" applyFont="1" applyFill="1" applyProtection="1"/>
    <xf numFmtId="0" fontId="14" fillId="2" borderId="0" xfId="0" applyFont="1" applyFill="1"/>
    <xf numFmtId="0" fontId="31" fillId="2" borderId="0" xfId="0" applyFont="1" applyFill="1" applyBorder="1" applyAlignment="1" applyProtection="1">
      <alignment horizontal="right"/>
    </xf>
    <xf numFmtId="0" fontId="14" fillId="2" borderId="0" xfId="0" applyFont="1" applyFill="1" applyBorder="1" applyProtection="1"/>
    <xf numFmtId="1" fontId="14" fillId="2" borderId="0" xfId="0" applyNumberFormat="1" applyFont="1" applyFill="1" applyBorder="1" applyProtection="1"/>
    <xf numFmtId="2" fontId="14" fillId="2" borderId="0" xfId="0" applyNumberFormat="1" applyFont="1" applyFill="1" applyBorder="1" applyAlignment="1" applyProtection="1"/>
    <xf numFmtId="14" fontId="14" fillId="2" borderId="0" xfId="0" applyNumberFormat="1" applyFont="1" applyFill="1" applyBorder="1" applyAlignment="1" applyProtection="1"/>
    <xf numFmtId="0" fontId="14" fillId="0" borderId="0" xfId="0" applyFont="1" applyProtection="1"/>
    <xf numFmtId="14" fontId="14" fillId="2" borderId="0" xfId="0" applyNumberFormat="1" applyFont="1" applyFill="1" applyBorder="1" applyProtection="1"/>
    <xf numFmtId="164" fontId="8" fillId="0" borderId="9" xfId="0" applyNumberFormat="1" applyFont="1" applyFill="1" applyBorder="1" applyAlignment="1" applyProtection="1"/>
    <xf numFmtId="0" fontId="0" fillId="0" borderId="10" xfId="0" applyBorder="1"/>
    <xf numFmtId="0" fontId="7" fillId="2" borderId="1" xfId="1" applyFont="1" applyFill="1" applyBorder="1" applyAlignment="1" applyProtection="1">
      <protection locked="0" hidden="1"/>
    </xf>
    <xf numFmtId="0" fontId="30" fillId="2" borderId="0" xfId="0" applyFont="1" applyFill="1"/>
    <xf numFmtId="0" fontId="7" fillId="2" borderId="0" xfId="0" applyFont="1" applyFill="1" applyAlignment="1">
      <alignment horizontal="left" vertical="top" wrapText="1"/>
    </xf>
    <xf numFmtId="0" fontId="7" fillId="0" borderId="11" xfId="0" applyFont="1" applyBorder="1" applyAlignment="1" applyProtection="1">
      <alignment vertical="top"/>
      <protection hidden="1"/>
    </xf>
    <xf numFmtId="0" fontId="32" fillId="0" borderId="0" xfId="0" applyFont="1" applyAlignment="1">
      <alignment vertical="top" wrapText="1"/>
    </xf>
    <xf numFmtId="0" fontId="7" fillId="0" borderId="11" xfId="0" applyFont="1" applyBorder="1" applyProtection="1">
      <protection hidden="1"/>
    </xf>
    <xf numFmtId="14" fontId="7" fillId="2" borderId="0" xfId="0" applyNumberFormat="1" applyFont="1" applyFill="1" applyAlignment="1">
      <alignment horizontal="left" vertical="top" wrapText="1"/>
    </xf>
    <xf numFmtId="0" fontId="7" fillId="2" borderId="0" xfId="0" applyFont="1" applyFill="1" applyAlignment="1">
      <alignment horizontal="right"/>
    </xf>
    <xf numFmtId="14" fontId="7" fillId="2" borderId="0" xfId="0" applyNumberFormat="1" applyFont="1" applyFill="1" applyAlignment="1">
      <alignment horizontal="left"/>
    </xf>
    <xf numFmtId="0" fontId="7" fillId="0" borderId="11" xfId="0" applyFont="1" applyBorder="1"/>
    <xf numFmtId="14" fontId="7" fillId="0" borderId="11" xfId="0" applyNumberFormat="1" applyFont="1" applyBorder="1"/>
    <xf numFmtId="0" fontId="11" fillId="2" borderId="0" xfId="0" applyFont="1" applyFill="1" applyBorder="1" applyAlignment="1" applyProtection="1">
      <alignment horizontal="left"/>
    </xf>
    <xf numFmtId="0" fontId="7" fillId="2" borderId="0" xfId="0" applyFont="1" applyFill="1" applyAlignment="1">
      <alignment vertical="top" wrapText="1"/>
    </xf>
    <xf numFmtId="0" fontId="19" fillId="2" borderId="0" xfId="1" applyFont="1" applyFill="1" applyAlignment="1" applyProtection="1"/>
    <xf numFmtId="164" fontId="8" fillId="0" borderId="12" xfId="0" applyNumberFormat="1" applyFont="1" applyFill="1" applyBorder="1" applyAlignment="1" applyProtection="1"/>
    <xf numFmtId="0" fontId="34" fillId="2" borderId="0" xfId="0" applyFont="1" applyFill="1" applyAlignment="1">
      <alignment vertical="top" wrapText="1"/>
    </xf>
    <xf numFmtId="0" fontId="7" fillId="0" borderId="11" xfId="0" applyFont="1" applyBorder="1" applyAlignment="1" applyProtection="1">
      <alignment wrapText="1"/>
      <protection hidden="1"/>
    </xf>
    <xf numFmtId="0" fontId="35" fillId="2" borderId="0" xfId="0" applyFont="1" applyFill="1" applyProtection="1"/>
    <xf numFmtId="0" fontId="7" fillId="0" borderId="0" xfId="0" applyFont="1" applyBorder="1" applyAlignment="1" applyProtection="1">
      <alignment horizontal="left" vertical="top"/>
      <protection hidden="1"/>
    </xf>
    <xf numFmtId="0" fontId="7" fillId="2" borderId="1" xfId="1" applyFont="1" applyFill="1" applyBorder="1" applyAlignment="1" applyProtection="1"/>
    <xf numFmtId="0" fontId="7" fillId="2" borderId="0" xfId="0" applyFont="1" applyFill="1" applyAlignment="1">
      <alignment vertical="top"/>
    </xf>
    <xf numFmtId="14" fontId="7" fillId="2" borderId="0" xfId="0" applyNumberFormat="1" applyFont="1" applyFill="1" applyAlignment="1">
      <alignment horizontal="left" wrapText="1"/>
    </xf>
    <xf numFmtId="0" fontId="7" fillId="0" borderId="11" xfId="0" applyFont="1" applyBorder="1" applyAlignment="1" applyProtection="1">
      <alignment horizontal="right"/>
      <protection hidden="1"/>
    </xf>
    <xf numFmtId="0" fontId="0" fillId="0" borderId="0" xfId="0" applyFill="1" applyBorder="1" applyAlignment="1" applyProtection="1">
      <protection locked="0"/>
    </xf>
    <xf numFmtId="0" fontId="0" fillId="0" borderId="0" xfId="0" applyFill="1" applyBorder="1" applyAlignment="1" applyProtection="1">
      <alignment horizontal="left"/>
      <protection locked="0"/>
    </xf>
    <xf numFmtId="0" fontId="36" fillId="2" borderId="0" xfId="0" applyFont="1" applyFill="1" applyBorder="1" applyAlignment="1" applyProtection="1"/>
    <xf numFmtId="0" fontId="36" fillId="2" borderId="0" xfId="0" applyFont="1" applyFill="1" applyBorder="1" applyProtection="1"/>
    <xf numFmtId="0" fontId="37" fillId="2" borderId="0" xfId="0" applyFont="1" applyFill="1" applyBorder="1" applyProtection="1">
      <protection locked="0"/>
    </xf>
    <xf numFmtId="0" fontId="37" fillId="2" borderId="0" xfId="0" applyFont="1" applyFill="1" applyBorder="1"/>
    <xf numFmtId="0" fontId="37" fillId="2" borderId="0" xfId="0" applyFont="1" applyFill="1" applyBorder="1" applyAlignment="1" applyProtection="1"/>
    <xf numFmtId="0" fontId="37" fillId="2" borderId="0" xfId="0" applyFont="1" applyFill="1"/>
    <xf numFmtId="0" fontId="37" fillId="0" borderId="0" xfId="0" applyFont="1"/>
    <xf numFmtId="0" fontId="36" fillId="2" borderId="0" xfId="0" applyFont="1" applyFill="1" applyAlignment="1" applyProtection="1"/>
    <xf numFmtId="0" fontId="36" fillId="0" borderId="0" xfId="0" applyFont="1" applyProtection="1"/>
    <xf numFmtId="0" fontId="0" fillId="5" borderId="0" xfId="0" applyFill="1"/>
    <xf numFmtId="0" fontId="0" fillId="5" borderId="0" xfId="0" applyFill="1" applyAlignment="1" applyProtection="1"/>
    <xf numFmtId="0" fontId="36" fillId="5" borderId="0" xfId="0" applyFont="1" applyFill="1" applyBorder="1" applyProtection="1"/>
    <xf numFmtId="0" fontId="36" fillId="5" borderId="0" xfId="0" applyFont="1" applyFill="1" applyProtection="1"/>
    <xf numFmtId="0" fontId="0" fillId="5" borderId="0" xfId="0" applyFill="1" applyProtection="1"/>
    <xf numFmtId="0" fontId="9" fillId="2" borderId="1" xfId="0" applyFont="1" applyFill="1" applyBorder="1"/>
    <xf numFmtId="0" fontId="7" fillId="0" borderId="0" xfId="0" applyFont="1" applyBorder="1" applyProtection="1">
      <protection hidden="1"/>
    </xf>
    <xf numFmtId="0" fontId="39" fillId="0" borderId="0" xfId="0" applyFont="1" applyProtection="1">
      <protection locked="0" hidden="1"/>
    </xf>
    <xf numFmtId="0" fontId="39" fillId="2" borderId="0" xfId="0" applyFont="1" applyFill="1" applyBorder="1" applyAlignment="1" applyProtection="1">
      <protection locked="0" hidden="1"/>
    </xf>
    <xf numFmtId="0" fontId="39" fillId="2" borderId="0" xfId="0" applyFont="1" applyFill="1" applyBorder="1" applyProtection="1">
      <protection locked="0" hidden="1"/>
    </xf>
    <xf numFmtId="0" fontId="39" fillId="2" borderId="0" xfId="0" applyFont="1" applyFill="1" applyBorder="1"/>
    <xf numFmtId="0" fontId="36" fillId="5" borderId="0" xfId="0" applyFont="1" applyFill="1" applyBorder="1" applyAlignment="1" applyProtection="1"/>
    <xf numFmtId="0" fontId="21" fillId="6" borderId="25" xfId="0" applyFont="1" applyFill="1" applyBorder="1" applyAlignment="1" applyProtection="1">
      <protection locked="0"/>
    </xf>
    <xf numFmtId="0" fontId="6" fillId="6" borderId="0" xfId="0" applyFont="1" applyFill="1" applyProtection="1"/>
    <xf numFmtId="0" fontId="8" fillId="6" borderId="0" xfId="0" applyFont="1" applyFill="1" applyBorder="1" applyAlignment="1" applyProtection="1"/>
    <xf numFmtId="0" fontId="0" fillId="6" borderId="0" xfId="0" applyFill="1" applyBorder="1" applyAlignment="1" applyProtection="1"/>
    <xf numFmtId="0" fontId="0" fillId="7" borderId="13" xfId="0" applyFill="1" applyBorder="1"/>
    <xf numFmtId="0" fontId="0" fillId="7" borderId="14" xfId="0" applyFill="1" applyBorder="1"/>
    <xf numFmtId="0" fontId="2" fillId="7" borderId="14" xfId="0" applyFont="1" applyFill="1" applyBorder="1" applyAlignment="1">
      <alignment horizontal="center"/>
    </xf>
    <xf numFmtId="0" fontId="0" fillId="7" borderId="15" xfId="0" applyFill="1" applyBorder="1"/>
    <xf numFmtId="0" fontId="0" fillId="7" borderId="16" xfId="0" applyFill="1" applyBorder="1"/>
    <xf numFmtId="0" fontId="8" fillId="7" borderId="17" xfId="0" applyFont="1" applyFill="1" applyBorder="1" applyAlignment="1">
      <alignment horizontal="left"/>
    </xf>
    <xf numFmtId="0" fontId="0" fillId="7" borderId="17" xfId="0" applyFill="1" applyBorder="1"/>
    <xf numFmtId="0" fontId="7" fillId="7" borderId="17" xfId="0" applyFont="1" applyFill="1" applyBorder="1" applyAlignment="1">
      <alignment horizontal="center"/>
    </xf>
    <xf numFmtId="0" fontId="0" fillId="7" borderId="18" xfId="0" applyFill="1" applyBorder="1"/>
    <xf numFmtId="0" fontId="4" fillId="8" borderId="19" xfId="0" applyFont="1" applyFill="1" applyBorder="1"/>
    <xf numFmtId="0" fontId="4" fillId="8" borderId="20" xfId="0" applyFont="1" applyFill="1" applyBorder="1"/>
    <xf numFmtId="0" fontId="4" fillId="8" borderId="21" xfId="0" applyFont="1" applyFill="1" applyBorder="1"/>
    <xf numFmtId="0" fontId="0" fillId="8" borderId="21" xfId="0" applyFill="1" applyBorder="1"/>
    <xf numFmtId="0" fontId="0" fillId="8" borderId="22" xfId="0" applyFill="1" applyBorder="1"/>
    <xf numFmtId="0" fontId="5" fillId="7" borderId="19" xfId="0" applyFont="1" applyFill="1" applyBorder="1"/>
    <xf numFmtId="0" fontId="5" fillId="7" borderId="20" xfId="0" applyFont="1" applyFill="1" applyBorder="1"/>
    <xf numFmtId="0" fontId="5" fillId="7" borderId="21" xfId="0" applyFont="1" applyFill="1" applyBorder="1"/>
    <xf numFmtId="0" fontId="5" fillId="7" borderId="22" xfId="0" applyFont="1" applyFill="1" applyBorder="1"/>
    <xf numFmtId="0" fontId="5" fillId="7" borderId="23" xfId="0" applyFont="1" applyFill="1" applyBorder="1" applyProtection="1"/>
    <xf numFmtId="0" fontId="5" fillId="7" borderId="21" xfId="0" applyFont="1" applyFill="1" applyBorder="1" applyProtection="1"/>
    <xf numFmtId="0" fontId="5" fillId="7" borderId="24" xfId="0" applyFont="1" applyFill="1" applyBorder="1" applyProtection="1"/>
    <xf numFmtId="0" fontId="5" fillId="7" borderId="22" xfId="0" applyFont="1" applyFill="1" applyBorder="1" applyProtection="1"/>
    <xf numFmtId="0" fontId="8" fillId="2" borderId="0" xfId="0" applyFont="1" applyFill="1" applyBorder="1" applyAlignment="1"/>
    <xf numFmtId="0" fontId="6" fillId="6" borderId="25" xfId="0" applyFont="1" applyFill="1" applyBorder="1" applyAlignment="1" applyProtection="1">
      <protection locked="0"/>
    </xf>
    <xf numFmtId="0" fontId="0" fillId="6" borderId="25" xfId="0" applyFill="1" applyBorder="1" applyAlignment="1" applyProtection="1">
      <protection locked="0"/>
    </xf>
    <xf numFmtId="0" fontId="0" fillId="6" borderId="28" xfId="0" applyFill="1" applyBorder="1" applyAlignment="1" applyProtection="1">
      <protection locked="0"/>
    </xf>
    <xf numFmtId="0" fontId="0" fillId="5" borderId="0" xfId="0" applyFill="1" applyAlignment="1">
      <alignment horizontal="left" vertical="top" wrapText="1"/>
    </xf>
    <xf numFmtId="0" fontId="41" fillId="2" borderId="0" xfId="0" applyFont="1" applyFill="1" applyProtection="1"/>
    <xf numFmtId="0" fontId="27" fillId="0" borderId="1" xfId="0" applyFont="1" applyFill="1" applyBorder="1"/>
    <xf numFmtId="0" fontId="0" fillId="6" borderId="25" xfId="0" applyFill="1" applyBorder="1" applyAlignment="1" applyProtection="1">
      <alignment horizontal="left"/>
      <protection locked="0"/>
    </xf>
    <xf numFmtId="0" fontId="0" fillId="6" borderId="27" xfId="0" applyFill="1" applyBorder="1" applyAlignment="1" applyProtection="1">
      <alignment horizontal="left"/>
      <protection locked="0"/>
    </xf>
    <xf numFmtId="0" fontId="0" fillId="6" borderId="28" xfId="0" applyFill="1" applyBorder="1" applyAlignment="1" applyProtection="1">
      <alignment horizontal="left"/>
      <protection locked="0"/>
    </xf>
    <xf numFmtId="164" fontId="1" fillId="6" borderId="25" xfId="0" applyNumberFormat="1" applyFont="1" applyFill="1" applyBorder="1" applyAlignment="1" applyProtection="1">
      <protection locked="0"/>
    </xf>
    <xf numFmtId="166" fontId="1" fillId="6" borderId="25" xfId="0" applyNumberFormat="1" applyFont="1" applyFill="1" applyBorder="1" applyAlignment="1" applyProtection="1">
      <protection locked="0"/>
    </xf>
    <xf numFmtId="164" fontId="21" fillId="2" borderId="25" xfId="0" applyNumberFormat="1" applyFont="1" applyFill="1" applyBorder="1" applyAlignment="1" applyProtection="1"/>
    <xf numFmtId="164" fontId="1" fillId="2" borderId="25" xfId="0" applyNumberFormat="1" applyFont="1" applyFill="1" applyBorder="1" applyAlignment="1" applyProtection="1"/>
    <xf numFmtId="164" fontId="4" fillId="2" borderId="25" xfId="0" applyNumberFormat="1" applyFont="1" applyFill="1" applyBorder="1" applyAlignment="1" applyProtection="1"/>
    <xf numFmtId="0" fontId="4" fillId="7" borderId="19" xfId="0" applyFont="1" applyFill="1" applyBorder="1"/>
    <xf numFmtId="0" fontId="4" fillId="7" borderId="23" xfId="0" applyFont="1" applyFill="1" applyBorder="1" applyProtection="1"/>
    <xf numFmtId="0" fontId="4" fillId="7" borderId="21" xfId="0" applyFont="1" applyFill="1" applyBorder="1" applyProtection="1"/>
    <xf numFmtId="0" fontId="4" fillId="7" borderId="22" xfId="0" applyFont="1" applyFill="1" applyBorder="1" applyProtection="1"/>
    <xf numFmtId="0" fontId="4" fillId="7" borderId="20" xfId="0" applyFont="1" applyFill="1" applyBorder="1"/>
    <xf numFmtId="0" fontId="4" fillId="7" borderId="21" xfId="0" applyFont="1" applyFill="1" applyBorder="1"/>
    <xf numFmtId="0" fontId="4" fillId="7" borderId="22" xfId="0" applyFont="1" applyFill="1" applyBorder="1"/>
    <xf numFmtId="0" fontId="2" fillId="7" borderId="14" xfId="0" applyFont="1" applyFill="1" applyBorder="1"/>
    <xf numFmtId="0" fontId="7" fillId="7" borderId="17" xfId="0" applyFont="1" applyFill="1" applyBorder="1" applyAlignment="1">
      <alignment horizontal="left"/>
    </xf>
    <xf numFmtId="0" fontId="8" fillId="0" borderId="13" xfId="0" applyFont="1" applyBorder="1" applyProtection="1">
      <protection hidden="1"/>
    </xf>
    <xf numFmtId="0" fontId="8" fillId="0" borderId="14" xfId="0" applyFont="1" applyBorder="1" applyProtection="1">
      <protection hidden="1"/>
    </xf>
    <xf numFmtId="0" fontId="8" fillId="0" borderId="15" xfId="0" applyFont="1" applyBorder="1" applyProtection="1">
      <protection hidden="1"/>
    </xf>
    <xf numFmtId="0" fontId="8" fillId="0" borderId="32" xfId="0" applyFont="1" applyBorder="1" applyProtection="1">
      <protection hidden="1"/>
    </xf>
    <xf numFmtId="0" fontId="8" fillId="0" borderId="33" xfId="0" applyFont="1" applyBorder="1" applyProtection="1">
      <protection hidden="1"/>
    </xf>
    <xf numFmtId="0" fontId="8" fillId="0" borderId="0" xfId="0" applyFont="1" applyBorder="1" applyProtection="1">
      <protection hidden="1"/>
    </xf>
    <xf numFmtId="0" fontId="8" fillId="0" borderId="16" xfId="0" applyFont="1" applyBorder="1" applyProtection="1">
      <protection hidden="1"/>
    </xf>
    <xf numFmtId="0" fontId="7" fillId="0" borderId="17" xfId="0" applyFont="1" applyBorder="1" applyProtection="1">
      <protection hidden="1"/>
    </xf>
    <xf numFmtId="0" fontId="8" fillId="0" borderId="17" xfId="0" applyFont="1" applyBorder="1" applyProtection="1">
      <protection hidden="1"/>
    </xf>
    <xf numFmtId="0" fontId="8" fillId="0" borderId="18" xfId="0" applyFont="1" applyBorder="1" applyProtection="1">
      <protection hidden="1"/>
    </xf>
    <xf numFmtId="0" fontId="7" fillId="0" borderId="14" xfId="0" applyFont="1" applyBorder="1" applyProtection="1">
      <protection hidden="1"/>
    </xf>
    <xf numFmtId="0" fontId="8" fillId="0" borderId="0" xfId="0" applyFont="1" applyBorder="1" applyAlignment="1" applyProtection="1">
      <alignment textRotation="90"/>
      <protection hidden="1"/>
    </xf>
    <xf numFmtId="0" fontId="7" fillId="0" borderId="0" xfId="0" applyFont="1" applyBorder="1" applyAlignment="1" applyProtection="1">
      <alignment textRotation="90"/>
      <protection hidden="1"/>
    </xf>
    <xf numFmtId="0" fontId="9" fillId="0" borderId="0" xfId="0" applyFont="1" applyBorder="1" applyAlignment="1" applyProtection="1">
      <protection hidden="1"/>
    </xf>
    <xf numFmtId="0" fontId="9" fillId="0" borderId="0" xfId="0" applyFont="1" applyFill="1" applyBorder="1" applyAlignment="1" applyProtection="1">
      <protection hidden="1"/>
    </xf>
    <xf numFmtId="0" fontId="9" fillId="0" borderId="33" xfId="0" applyFont="1" applyBorder="1" applyProtection="1">
      <protection hidden="1"/>
    </xf>
    <xf numFmtId="0" fontId="7" fillId="0" borderId="33" xfId="0" applyFont="1" applyBorder="1" applyProtection="1">
      <protection hidden="1"/>
    </xf>
    <xf numFmtId="0" fontId="8" fillId="0" borderId="4" xfId="0" applyFont="1" applyBorder="1" applyProtection="1">
      <protection hidden="1"/>
    </xf>
    <xf numFmtId="0" fontId="38" fillId="0" borderId="34" xfId="0" applyFont="1" applyBorder="1" applyProtection="1">
      <protection hidden="1"/>
    </xf>
    <xf numFmtId="0" fontId="8" fillId="0" borderId="35" xfId="0" applyFont="1" applyBorder="1" applyProtection="1">
      <protection hidden="1"/>
    </xf>
    <xf numFmtId="0" fontId="8" fillId="9" borderId="19" xfId="0" applyFont="1" applyFill="1" applyBorder="1" applyProtection="1">
      <protection hidden="1"/>
    </xf>
    <xf numFmtId="0" fontId="8" fillId="9" borderId="21" xfId="0" applyFont="1" applyFill="1" applyBorder="1" applyProtection="1">
      <protection hidden="1"/>
    </xf>
    <xf numFmtId="0" fontId="8" fillId="9" borderId="22" xfId="0" applyFont="1" applyFill="1" applyBorder="1" applyProtection="1">
      <protection hidden="1"/>
    </xf>
    <xf numFmtId="0" fontId="42" fillId="9" borderId="21" xfId="0" applyFont="1" applyFill="1" applyBorder="1" applyAlignment="1" applyProtection="1">
      <alignment horizontal="left" vertical="top" wrapText="1"/>
      <protection hidden="1"/>
    </xf>
    <xf numFmtId="0" fontId="7" fillId="9" borderId="21" xfId="0" applyFont="1" applyFill="1" applyBorder="1" applyProtection="1">
      <protection hidden="1"/>
    </xf>
    <xf numFmtId="0" fontId="45" fillId="0" borderId="0" xfId="0" applyFont="1" applyBorder="1" applyProtection="1">
      <protection hidden="1"/>
    </xf>
    <xf numFmtId="0" fontId="45" fillId="0" borderId="14" xfId="0" applyFont="1" applyBorder="1" applyProtection="1">
      <protection hidden="1"/>
    </xf>
    <xf numFmtId="0" fontId="45" fillId="0" borderId="15" xfId="0" applyFont="1" applyBorder="1" applyProtection="1">
      <protection hidden="1"/>
    </xf>
    <xf numFmtId="0" fontId="8" fillId="9" borderId="13" xfId="0" applyFont="1" applyFill="1" applyBorder="1" applyProtection="1">
      <protection hidden="1"/>
    </xf>
    <xf numFmtId="0" fontId="8" fillId="9" borderId="16" xfId="0" applyFont="1" applyFill="1" applyBorder="1" applyProtection="1">
      <protection hidden="1"/>
    </xf>
    <xf numFmtId="0" fontId="7" fillId="9" borderId="17" xfId="0" applyFont="1" applyFill="1" applyBorder="1" applyProtection="1">
      <protection hidden="1"/>
    </xf>
    <xf numFmtId="1" fontId="7" fillId="0" borderId="0" xfId="0" applyNumberFormat="1" applyFont="1" applyBorder="1" applyAlignment="1" applyProtection="1">
      <alignment horizontal="left"/>
      <protection hidden="1"/>
    </xf>
    <xf numFmtId="14" fontId="8" fillId="0" borderId="0" xfId="0" applyNumberFormat="1" applyFont="1" applyBorder="1" applyProtection="1">
      <protection hidden="1"/>
    </xf>
    <xf numFmtId="1" fontId="7" fillId="0" borderId="17" xfId="0" applyNumberFormat="1" applyFont="1" applyBorder="1" applyAlignment="1" applyProtection="1">
      <alignment horizontal="left"/>
      <protection hidden="1"/>
    </xf>
    <xf numFmtId="14" fontId="8" fillId="0" borderId="17" xfId="0" applyNumberFormat="1" applyFont="1" applyBorder="1" applyProtection="1">
      <protection hidden="1"/>
    </xf>
    <xf numFmtId="1" fontId="7" fillId="9" borderId="21" xfId="0" applyNumberFormat="1" applyFont="1" applyFill="1" applyBorder="1" applyAlignment="1" applyProtection="1">
      <alignment horizontal="left"/>
      <protection hidden="1"/>
    </xf>
    <xf numFmtId="14" fontId="8" fillId="9" borderId="21" xfId="0" applyNumberFormat="1" applyFont="1" applyFill="1" applyBorder="1" applyProtection="1">
      <protection hidden="1"/>
    </xf>
    <xf numFmtId="0" fontId="43" fillId="0" borderId="0" xfId="0" applyFont="1" applyBorder="1" applyAlignment="1" applyProtection="1">
      <alignment vertical="top" wrapText="1"/>
      <protection hidden="1"/>
    </xf>
    <xf numFmtId="0" fontId="42" fillId="9" borderId="14" xfId="0" applyFont="1" applyFill="1" applyBorder="1" applyAlignment="1" applyProtection="1">
      <alignment horizontal="left" vertical="top" wrapText="1"/>
      <protection hidden="1"/>
    </xf>
    <xf numFmtId="0" fontId="8" fillId="9" borderId="32" xfId="0" applyFont="1" applyFill="1" applyBorder="1" applyProtection="1">
      <protection hidden="1"/>
    </xf>
    <xf numFmtId="0" fontId="8" fillId="9" borderId="0" xfId="0" applyFont="1" applyFill="1" applyBorder="1" applyProtection="1">
      <protection hidden="1"/>
    </xf>
    <xf numFmtId="0" fontId="8" fillId="9" borderId="17" xfId="0" applyFont="1" applyFill="1" applyBorder="1" applyProtection="1">
      <protection hidden="1"/>
    </xf>
    <xf numFmtId="0" fontId="8" fillId="0" borderId="14" xfId="0" applyFont="1" applyBorder="1" applyAlignment="1" applyProtection="1">
      <alignment horizontal="left"/>
      <protection hidden="1"/>
    </xf>
    <xf numFmtId="14" fontId="8" fillId="0" borderId="14" xfId="0" applyNumberFormat="1" applyFont="1" applyBorder="1" applyProtection="1">
      <protection hidden="1"/>
    </xf>
    <xf numFmtId="0" fontId="7" fillId="0" borderId="33" xfId="0" applyFont="1" applyBorder="1" applyAlignment="1" applyProtection="1">
      <alignment horizontal="left" vertical="top" wrapText="1"/>
      <protection hidden="1"/>
    </xf>
    <xf numFmtId="0" fontId="7" fillId="0" borderId="39" xfId="0" applyFont="1" applyBorder="1" applyAlignment="1" applyProtection="1">
      <alignment wrapText="1"/>
      <protection hidden="1"/>
    </xf>
    <xf numFmtId="0" fontId="7" fillId="0" borderId="32" xfId="0" applyFont="1" applyBorder="1" applyAlignment="1" applyProtection="1">
      <alignment vertical="top" wrapText="1"/>
      <protection hidden="1"/>
    </xf>
    <xf numFmtId="0" fontId="7" fillId="0" borderId="0" xfId="0" applyFont="1" applyBorder="1" applyAlignment="1" applyProtection="1">
      <alignment vertical="top" wrapText="1"/>
      <protection hidden="1"/>
    </xf>
    <xf numFmtId="0" fontId="7" fillId="0" borderId="33" xfId="0" applyFont="1" applyBorder="1" applyAlignment="1" applyProtection="1">
      <alignment vertical="top" wrapText="1"/>
      <protection hidden="1"/>
    </xf>
    <xf numFmtId="0" fontId="7" fillId="0" borderId="38" xfId="0" applyFont="1" applyBorder="1" applyAlignment="1" applyProtection="1">
      <alignment vertical="top"/>
      <protection hidden="1"/>
    </xf>
    <xf numFmtId="0" fontId="7" fillId="0" borderId="39" xfId="0" applyFont="1" applyBorder="1" applyAlignment="1" applyProtection="1">
      <alignment vertical="top"/>
      <protection hidden="1"/>
    </xf>
    <xf numFmtId="0" fontId="7" fillId="0" borderId="32" xfId="0" applyFont="1" applyBorder="1" applyAlignment="1" applyProtection="1">
      <alignment vertical="top"/>
      <protection hidden="1"/>
    </xf>
    <xf numFmtId="0" fontId="7" fillId="0" borderId="0" xfId="0" applyFont="1" applyBorder="1" applyAlignment="1" applyProtection="1">
      <alignment vertical="top"/>
      <protection hidden="1"/>
    </xf>
    <xf numFmtId="0" fontId="7" fillId="0" borderId="33" xfId="0" applyFont="1" applyBorder="1" applyAlignment="1" applyProtection="1">
      <alignment vertical="top"/>
      <protection hidden="1"/>
    </xf>
    <xf numFmtId="0" fontId="7" fillId="0" borderId="32" xfId="0" applyFont="1" applyBorder="1" applyProtection="1">
      <protection hidden="1"/>
    </xf>
    <xf numFmtId="0" fontId="7" fillId="0" borderId="38" xfId="0" applyFont="1" applyBorder="1"/>
    <xf numFmtId="0" fontId="7" fillId="0" borderId="39" xfId="0" applyFont="1" applyBorder="1" applyProtection="1">
      <protection hidden="1"/>
    </xf>
    <xf numFmtId="0" fontId="7" fillId="0" borderId="32" xfId="0" applyFont="1" applyBorder="1"/>
    <xf numFmtId="0" fontId="7" fillId="0" borderId="32" xfId="0" applyFont="1" applyBorder="1" applyAlignment="1">
      <alignment vertical="top" wrapText="1"/>
    </xf>
    <xf numFmtId="0" fontId="7" fillId="0" borderId="0" xfId="0" applyFont="1" applyBorder="1" applyAlignment="1">
      <alignment vertical="top" wrapText="1"/>
    </xf>
    <xf numFmtId="0" fontId="7" fillId="0" borderId="33" xfId="0" applyFont="1" applyBorder="1" applyAlignment="1">
      <alignment vertical="top" wrapText="1"/>
    </xf>
    <xf numFmtId="0" fontId="32" fillId="0" borderId="16" xfId="0" applyFont="1" applyBorder="1" applyAlignment="1">
      <alignment vertical="top" wrapText="1"/>
    </xf>
    <xf numFmtId="0" fontId="32" fillId="0" borderId="17" xfId="0" applyFont="1" applyBorder="1" applyAlignment="1">
      <alignment vertical="top" wrapText="1"/>
    </xf>
    <xf numFmtId="0" fontId="32" fillId="0" borderId="18" xfId="0" applyFont="1" applyBorder="1" applyAlignment="1">
      <alignment vertical="top" wrapText="1"/>
    </xf>
    <xf numFmtId="0" fontId="42" fillId="9" borderId="17" xfId="0" applyFont="1" applyFill="1" applyBorder="1" applyAlignment="1" applyProtection="1">
      <alignment horizontal="left" vertical="top" wrapText="1"/>
      <protection hidden="1"/>
    </xf>
    <xf numFmtId="0" fontId="8" fillId="9" borderId="18" xfId="0" applyFont="1" applyFill="1" applyBorder="1" applyProtection="1">
      <protection hidden="1"/>
    </xf>
    <xf numFmtId="0" fontId="7" fillId="0" borderId="0" xfId="0" applyFont="1" applyBorder="1" applyProtection="1">
      <protection locked="0" hidden="1"/>
    </xf>
    <xf numFmtId="0" fontId="8" fillId="0" borderId="0" xfId="0" applyFont="1" applyBorder="1" applyProtection="1">
      <protection locked="0" hidden="1"/>
    </xf>
    <xf numFmtId="0" fontId="7" fillId="0" borderId="33" xfId="0" applyFont="1" applyBorder="1" applyProtection="1">
      <protection locked="0" hidden="1"/>
    </xf>
    <xf numFmtId="0" fontId="8" fillId="0" borderId="35" xfId="0" applyFont="1" applyBorder="1" applyProtection="1">
      <protection locked="0" hidden="1"/>
    </xf>
    <xf numFmtId="0" fontId="7" fillId="0" borderId="36" xfId="0" applyFont="1" applyBorder="1" applyProtection="1">
      <protection locked="0" hidden="1"/>
    </xf>
    <xf numFmtId="0" fontId="7" fillId="0" borderId="35" xfId="0" applyFont="1" applyBorder="1" applyProtection="1">
      <protection locked="0" hidden="1"/>
    </xf>
    <xf numFmtId="0" fontId="8" fillId="0" borderId="33" xfId="0" applyFont="1" applyBorder="1" applyProtection="1">
      <protection locked="0" hidden="1"/>
    </xf>
    <xf numFmtId="0" fontId="7" fillId="0" borderId="18" xfId="0" applyFont="1" applyBorder="1" applyProtection="1">
      <protection locked="0" hidden="1"/>
    </xf>
    <xf numFmtId="0" fontId="7" fillId="0" borderId="14" xfId="0" applyFont="1" applyBorder="1" applyProtection="1">
      <protection locked="0" hidden="1"/>
    </xf>
    <xf numFmtId="0" fontId="8" fillId="0" borderId="14" xfId="0" applyFont="1" applyBorder="1" applyProtection="1">
      <protection locked="0" hidden="1"/>
    </xf>
    <xf numFmtId="0" fontId="8" fillId="0" borderId="15" xfId="0" applyFont="1" applyBorder="1" applyProtection="1">
      <protection locked="0" hidden="1"/>
    </xf>
    <xf numFmtId="0" fontId="45" fillId="0" borderId="0" xfId="0" applyFont="1" applyBorder="1" applyProtection="1">
      <protection locked="0" hidden="1"/>
    </xf>
    <xf numFmtId="0" fontId="7" fillId="0" borderId="0" xfId="0" applyFont="1" applyBorder="1" applyAlignment="1" applyProtection="1">
      <protection locked="0" hidden="1"/>
    </xf>
    <xf numFmtId="0" fontId="7" fillId="10" borderId="37" xfId="0" applyFont="1" applyFill="1" applyBorder="1" applyProtection="1">
      <protection locked="0" hidden="1"/>
    </xf>
    <xf numFmtId="0" fontId="7" fillId="0" borderId="0" xfId="0" applyFont="1" applyBorder="1" applyAlignment="1" applyProtection="1">
      <alignment horizontal="right"/>
      <protection locked="0" hidden="1"/>
    </xf>
    <xf numFmtId="0" fontId="8" fillId="0" borderId="0" xfId="0" applyFont="1" applyProtection="1">
      <protection locked="0" hidden="1"/>
    </xf>
    <xf numFmtId="0" fontId="7" fillId="0" borderId="17" xfId="0" applyFont="1" applyBorder="1" applyProtection="1">
      <protection locked="0" hidden="1"/>
    </xf>
    <xf numFmtId="0" fontId="8" fillId="0" borderId="17" xfId="0" applyFont="1" applyBorder="1" applyProtection="1">
      <protection locked="0" hidden="1"/>
    </xf>
    <xf numFmtId="0" fontId="8" fillId="0" borderId="18" xfId="0" applyFont="1" applyBorder="1" applyProtection="1">
      <protection locked="0" hidden="1"/>
    </xf>
    <xf numFmtId="0" fontId="8" fillId="0" borderId="32" xfId="0" applyFont="1" applyBorder="1" applyProtection="1">
      <protection locked="0" hidden="1"/>
    </xf>
    <xf numFmtId="0" fontId="7" fillId="0" borderId="0" xfId="0" quotePrefix="1" applyFont="1" applyBorder="1" applyProtection="1">
      <protection locked="0" hidden="1"/>
    </xf>
    <xf numFmtId="14" fontId="4" fillId="10" borderId="37" xfId="0" applyNumberFormat="1" applyFont="1" applyFill="1" applyBorder="1" applyProtection="1">
      <protection locked="0" hidden="1"/>
    </xf>
    <xf numFmtId="0" fontId="47" fillId="2" borderId="0" xfId="0" applyFont="1" applyFill="1" applyBorder="1" applyAlignment="1" applyProtection="1"/>
    <xf numFmtId="0" fontId="0" fillId="13" borderId="0" xfId="0" applyFill="1" applyProtection="1"/>
    <xf numFmtId="0" fontId="8" fillId="13" borderId="1" xfId="0" applyFont="1" applyFill="1" applyBorder="1" applyProtection="1"/>
    <xf numFmtId="0" fontId="8" fillId="13" borderId="41" xfId="0" applyFont="1" applyFill="1" applyBorder="1" applyProtection="1"/>
    <xf numFmtId="0" fontId="8" fillId="13" borderId="0" xfId="0" applyFont="1" applyFill="1" applyBorder="1" applyProtection="1"/>
    <xf numFmtId="0" fontId="0" fillId="13" borderId="0" xfId="0" applyFill="1" applyBorder="1" applyAlignment="1" applyProtection="1"/>
    <xf numFmtId="0" fontId="5" fillId="13" borderId="0" xfId="0" applyFont="1" applyFill="1" applyBorder="1" applyProtection="1"/>
    <xf numFmtId="0" fontId="6" fillId="13" borderId="0" xfId="0" applyFont="1" applyFill="1" applyProtection="1"/>
    <xf numFmtId="0" fontId="6" fillId="13" borderId="0" xfId="0" applyFont="1" applyFill="1" applyAlignment="1" applyProtection="1">
      <alignment horizontal="left"/>
    </xf>
    <xf numFmtId="0" fontId="5" fillId="13" borderId="1" xfId="0" applyFont="1" applyFill="1" applyBorder="1" applyProtection="1"/>
    <xf numFmtId="0" fontId="6" fillId="13" borderId="0" xfId="0" applyFont="1" applyFill="1" applyBorder="1" applyAlignment="1" applyProtection="1">
      <alignment horizontal="right" vertical="top"/>
    </xf>
    <xf numFmtId="0" fontId="8" fillId="13" borderId="0" xfId="0" applyFont="1" applyFill="1" applyBorder="1" applyAlignment="1" applyProtection="1">
      <alignment horizontal="right"/>
    </xf>
    <xf numFmtId="0" fontId="8" fillId="13" borderId="1" xfId="0" applyFont="1" applyFill="1" applyBorder="1" applyAlignment="1" applyProtection="1"/>
    <xf numFmtId="0" fontId="0" fillId="13" borderId="2" xfId="0" applyFill="1" applyBorder="1" applyProtection="1"/>
    <xf numFmtId="0" fontId="8" fillId="13" borderId="0" xfId="0" applyFont="1" applyFill="1" applyBorder="1" applyAlignment="1" applyProtection="1"/>
    <xf numFmtId="0" fontId="7" fillId="13" borderId="0" xfId="0" applyFont="1" applyFill="1" applyBorder="1" applyAlignment="1" applyProtection="1"/>
    <xf numFmtId="0" fontId="0" fillId="13" borderId="0" xfId="0" applyFill="1" applyBorder="1" applyProtection="1"/>
    <xf numFmtId="0" fontId="8" fillId="13" borderId="0" xfId="0" applyFont="1" applyFill="1" applyProtection="1"/>
    <xf numFmtId="0" fontId="8" fillId="13" borderId="0" xfId="0" applyFont="1" applyFill="1" applyAlignment="1" applyProtection="1"/>
    <xf numFmtId="164" fontId="8" fillId="13" borderId="0" xfId="0" applyNumberFormat="1" applyFont="1" applyFill="1" applyBorder="1" applyAlignment="1" applyProtection="1"/>
    <xf numFmtId="0" fontId="7" fillId="13" borderId="0" xfId="0" applyFont="1" applyFill="1" applyBorder="1" applyProtection="1"/>
    <xf numFmtId="0" fontId="50" fillId="12" borderId="19" xfId="0" applyFont="1" applyFill="1" applyBorder="1" applyAlignment="1" applyProtection="1"/>
    <xf numFmtId="0" fontId="50" fillId="11" borderId="19" xfId="0" applyFont="1" applyFill="1" applyBorder="1" applyAlignment="1" applyProtection="1"/>
    <xf numFmtId="0" fontId="49" fillId="13" borderId="1" xfId="0" applyFont="1" applyFill="1" applyBorder="1" applyProtection="1"/>
    <xf numFmtId="0" fontId="49" fillId="13" borderId="1" xfId="0" applyFont="1" applyFill="1" applyBorder="1" applyAlignment="1" applyProtection="1"/>
    <xf numFmtId="0" fontId="49" fillId="13" borderId="0" xfId="0" applyFont="1" applyFill="1" applyBorder="1" applyAlignment="1" applyProtection="1"/>
    <xf numFmtId="164" fontId="48" fillId="13" borderId="0" xfId="0" applyNumberFormat="1" applyFont="1" applyFill="1" applyBorder="1" applyAlignment="1" applyProtection="1"/>
    <xf numFmtId="0" fontId="49" fillId="13" borderId="0" xfId="0" applyFont="1" applyFill="1" applyBorder="1" applyAlignment="1" applyProtection="1">
      <alignment horizontal="right"/>
    </xf>
    <xf numFmtId="164" fontId="49" fillId="13" borderId="0" xfId="0" applyNumberFormat="1" applyFont="1" applyFill="1" applyBorder="1" applyAlignment="1" applyProtection="1">
      <alignment horizontal="center"/>
    </xf>
    <xf numFmtId="0" fontId="49" fillId="13" borderId="0" xfId="0" applyFont="1" applyFill="1" applyBorder="1" applyProtection="1"/>
    <xf numFmtId="164" fontId="49" fillId="5" borderId="40" xfId="0" applyNumberFormat="1" applyFont="1" applyFill="1" applyBorder="1" applyAlignment="1" applyProtection="1">
      <protection locked="0"/>
    </xf>
    <xf numFmtId="164" fontId="49" fillId="13" borderId="12" xfId="0" applyNumberFormat="1" applyFont="1" applyFill="1" applyBorder="1" applyAlignment="1" applyProtection="1"/>
    <xf numFmtId="164" fontId="49" fillId="5" borderId="40" xfId="0" applyNumberFormat="1" applyFont="1" applyFill="1" applyBorder="1" applyAlignment="1" applyProtection="1">
      <alignment horizontal="right"/>
      <protection locked="0"/>
    </xf>
    <xf numFmtId="164" fontId="49" fillId="13" borderId="0" xfId="0" applyNumberFormat="1" applyFont="1" applyFill="1" applyBorder="1" applyAlignment="1" applyProtection="1"/>
    <xf numFmtId="0" fontId="49" fillId="5" borderId="40" xfId="0" applyFont="1" applyFill="1" applyBorder="1" applyAlignment="1" applyProtection="1">
      <protection locked="0"/>
    </xf>
    <xf numFmtId="0" fontId="49" fillId="13" borderId="0" xfId="0" applyFont="1" applyFill="1" applyBorder="1" applyAlignment="1" applyProtection="1">
      <alignment wrapText="1"/>
    </xf>
    <xf numFmtId="0" fontId="52" fillId="13" borderId="0" xfId="0" applyFont="1" applyFill="1" applyProtection="1"/>
    <xf numFmtId="0" fontId="8" fillId="13" borderId="43" xfId="0" applyFont="1" applyFill="1" applyBorder="1" applyProtection="1"/>
    <xf numFmtId="0" fontId="8" fillId="13" borderId="44" xfId="0" applyFont="1" applyFill="1" applyBorder="1" applyProtection="1"/>
    <xf numFmtId="0" fontId="8" fillId="13" borderId="44" xfId="0" applyFont="1" applyFill="1" applyBorder="1" applyAlignment="1" applyProtection="1"/>
    <xf numFmtId="164" fontId="8" fillId="13" borderId="44" xfId="0" applyNumberFormat="1" applyFont="1" applyFill="1" applyBorder="1" applyAlignment="1" applyProtection="1"/>
    <xf numFmtId="0" fontId="7" fillId="13" borderId="44" xfId="0" applyFont="1" applyFill="1" applyBorder="1" applyAlignment="1" applyProtection="1"/>
    <xf numFmtId="0" fontId="0" fillId="13" borderId="44" xfId="0" applyFill="1" applyBorder="1" applyAlignment="1" applyProtection="1"/>
    <xf numFmtId="0" fontId="0" fillId="13" borderId="45" xfId="0" applyFill="1" applyBorder="1" applyAlignment="1" applyProtection="1"/>
    <xf numFmtId="0" fontId="0" fillId="13" borderId="2" xfId="0" applyFill="1" applyBorder="1" applyAlignment="1" applyProtection="1"/>
    <xf numFmtId="0" fontId="43" fillId="0" borderId="13" xfId="0" applyFont="1" applyBorder="1" applyAlignment="1" applyProtection="1">
      <alignment horizontal="left" vertical="top" wrapText="1"/>
      <protection hidden="1"/>
    </xf>
    <xf numFmtId="0" fontId="43" fillId="0" borderId="14" xfId="0" applyFont="1" applyBorder="1" applyAlignment="1" applyProtection="1">
      <alignment horizontal="left" vertical="top" wrapText="1"/>
      <protection hidden="1"/>
    </xf>
    <xf numFmtId="0" fontId="43" fillId="0" borderId="15" xfId="0" applyFont="1" applyBorder="1" applyAlignment="1" applyProtection="1">
      <alignment horizontal="left" vertical="top" wrapText="1"/>
      <protection hidden="1"/>
    </xf>
    <xf numFmtId="0" fontId="43" fillId="0" borderId="32" xfId="0" applyFont="1" applyBorder="1" applyAlignment="1" applyProtection="1">
      <alignment horizontal="left" vertical="top" wrapText="1"/>
      <protection hidden="1"/>
    </xf>
    <xf numFmtId="0" fontId="43" fillId="0" borderId="0" xfId="0" applyFont="1" applyBorder="1" applyAlignment="1" applyProtection="1">
      <alignment horizontal="left" vertical="top" wrapText="1"/>
      <protection hidden="1"/>
    </xf>
    <xf numFmtId="0" fontId="43" fillId="0" borderId="33" xfId="0" applyFont="1" applyBorder="1" applyAlignment="1" applyProtection="1">
      <alignment horizontal="left" vertical="top" wrapText="1"/>
      <protection hidden="1"/>
    </xf>
    <xf numFmtId="0" fontId="43" fillId="0" borderId="16" xfId="0" applyFont="1" applyBorder="1" applyAlignment="1" applyProtection="1">
      <alignment horizontal="left" vertical="top" wrapText="1"/>
      <protection hidden="1"/>
    </xf>
    <xf numFmtId="0" fontId="43" fillId="0" borderId="17" xfId="0" applyFont="1" applyBorder="1" applyAlignment="1" applyProtection="1">
      <alignment horizontal="left" vertical="top" wrapText="1"/>
      <protection hidden="1"/>
    </xf>
    <xf numFmtId="0" fontId="43" fillId="0" borderId="18" xfId="0" applyFont="1" applyBorder="1" applyAlignment="1" applyProtection="1">
      <alignment horizontal="left" vertical="top" wrapText="1"/>
      <protection hidden="1"/>
    </xf>
    <xf numFmtId="0" fontId="44" fillId="0" borderId="13" xfId="0" applyFont="1" applyBorder="1" applyAlignment="1" applyProtection="1">
      <alignment horizontal="left" vertical="top" wrapText="1"/>
      <protection hidden="1"/>
    </xf>
    <xf numFmtId="0" fontId="44" fillId="0" borderId="14" xfId="0" applyFont="1" applyBorder="1" applyAlignment="1" applyProtection="1">
      <alignment horizontal="left" vertical="top" wrapText="1"/>
      <protection hidden="1"/>
    </xf>
    <xf numFmtId="0" fontId="44" fillId="0" borderId="32" xfId="0" applyFont="1" applyBorder="1" applyAlignment="1" applyProtection="1">
      <alignment horizontal="left" vertical="top" wrapText="1"/>
      <protection hidden="1"/>
    </xf>
    <xf numFmtId="0" fontId="44" fillId="0" borderId="0" xfId="0" applyFont="1" applyBorder="1" applyAlignment="1" applyProtection="1">
      <alignment horizontal="left" vertical="top" wrapText="1"/>
      <protection hidden="1"/>
    </xf>
    <xf numFmtId="0" fontId="44" fillId="0" borderId="16" xfId="0" applyFont="1" applyBorder="1" applyAlignment="1" applyProtection="1">
      <alignment horizontal="left" vertical="top" wrapText="1"/>
      <protection hidden="1"/>
    </xf>
    <xf numFmtId="0" fontId="44" fillId="0" borderId="17" xfId="0" applyFont="1" applyBorder="1" applyAlignment="1" applyProtection="1">
      <alignment horizontal="left" vertical="top" wrapText="1"/>
      <protection hidden="1"/>
    </xf>
    <xf numFmtId="0" fontId="46" fillId="0" borderId="13" xfId="0" applyFont="1" applyBorder="1" applyAlignment="1" applyProtection="1">
      <alignment horizontal="left" vertical="top" wrapText="1"/>
      <protection hidden="1"/>
    </xf>
    <xf numFmtId="0" fontId="46" fillId="0" borderId="15" xfId="0" applyFont="1" applyBorder="1" applyAlignment="1" applyProtection="1">
      <alignment horizontal="left" vertical="top" wrapText="1"/>
      <protection hidden="1"/>
    </xf>
    <xf numFmtId="0" fontId="46" fillId="0" borderId="32" xfId="0" applyFont="1" applyBorder="1" applyAlignment="1" applyProtection="1">
      <alignment horizontal="left" vertical="top" wrapText="1"/>
      <protection hidden="1"/>
    </xf>
    <xf numFmtId="0" fontId="46" fillId="0" borderId="33" xfId="0" applyFont="1" applyBorder="1" applyAlignment="1" applyProtection="1">
      <alignment horizontal="left" vertical="top" wrapText="1"/>
      <protection hidden="1"/>
    </xf>
    <xf numFmtId="0" fontId="46" fillId="0" borderId="16" xfId="0" applyFont="1" applyBorder="1" applyAlignment="1" applyProtection="1">
      <alignment horizontal="left" vertical="top" wrapText="1"/>
      <protection hidden="1"/>
    </xf>
    <xf numFmtId="0" fontId="46" fillId="0" borderId="18" xfId="0" applyFont="1" applyBorder="1" applyAlignment="1" applyProtection="1">
      <alignment horizontal="left" vertical="top" wrapText="1"/>
      <protection hidden="1"/>
    </xf>
    <xf numFmtId="0" fontId="7" fillId="0" borderId="38" xfId="0" applyFont="1" applyBorder="1" applyAlignment="1">
      <alignment horizontal="left" vertical="top" wrapText="1"/>
    </xf>
    <xf numFmtId="0" fontId="7" fillId="0" borderId="11" xfId="0" applyFont="1" applyBorder="1" applyAlignment="1">
      <alignment horizontal="left" vertical="top" wrapText="1"/>
    </xf>
    <xf numFmtId="0" fontId="7" fillId="0" borderId="39" xfId="0" applyFont="1" applyBorder="1" applyAlignment="1">
      <alignment horizontal="left" vertical="top" wrapText="1"/>
    </xf>
    <xf numFmtId="14" fontId="7" fillId="0" borderId="11" xfId="0" applyNumberFormat="1" applyFont="1" applyBorder="1" applyAlignment="1">
      <alignment horizontal="left" vertical="top" wrapText="1"/>
    </xf>
    <xf numFmtId="0" fontId="10" fillId="0" borderId="32" xfId="0" applyFont="1" applyBorder="1" applyAlignment="1" applyProtection="1">
      <alignment horizontal="left" wrapText="1"/>
      <protection hidden="1"/>
    </xf>
    <xf numFmtId="0" fontId="10" fillId="0" borderId="0" xfId="0" applyFont="1" applyBorder="1" applyAlignment="1" applyProtection="1">
      <alignment horizontal="left" wrapText="1"/>
      <protection hidden="1"/>
    </xf>
    <xf numFmtId="0" fontId="10" fillId="0" borderId="33" xfId="0" applyFont="1" applyBorder="1" applyAlignment="1" applyProtection="1">
      <alignment horizontal="left" wrapText="1"/>
      <protection hidden="1"/>
    </xf>
    <xf numFmtId="0" fontId="7" fillId="0" borderId="32" xfId="0" applyFont="1" applyBorder="1" applyAlignment="1" applyProtection="1">
      <alignment horizontal="left" vertical="top" wrapText="1"/>
      <protection hidden="1"/>
    </xf>
    <xf numFmtId="0" fontId="7" fillId="0" borderId="0" xfId="0" applyFont="1" applyBorder="1" applyAlignment="1" applyProtection="1">
      <alignment horizontal="left" vertical="top" wrapText="1"/>
      <protection hidden="1"/>
    </xf>
    <xf numFmtId="0" fontId="7" fillId="0" borderId="38" xfId="0" applyFont="1" applyBorder="1" applyAlignment="1" applyProtection="1">
      <alignment horizontal="left" vertical="top" wrapText="1"/>
      <protection hidden="1"/>
    </xf>
    <xf numFmtId="0" fontId="7" fillId="0" borderId="11" xfId="0" applyFont="1" applyBorder="1" applyAlignment="1" applyProtection="1">
      <alignment horizontal="left" vertical="top" wrapText="1"/>
      <protection hidden="1"/>
    </xf>
    <xf numFmtId="0" fontId="7" fillId="0" borderId="33" xfId="0" applyFont="1" applyBorder="1" applyAlignment="1" applyProtection="1">
      <alignment horizontal="left" vertical="top" wrapText="1"/>
      <protection hidden="1"/>
    </xf>
    <xf numFmtId="0" fontId="7" fillId="0" borderId="39" xfId="0" applyFont="1" applyBorder="1" applyAlignment="1" applyProtection="1">
      <alignment horizontal="left" vertical="top" wrapText="1"/>
      <protection hidden="1"/>
    </xf>
    <xf numFmtId="0" fontId="10" fillId="2" borderId="0" xfId="0" applyFont="1" applyFill="1" applyAlignment="1" applyProtection="1">
      <alignment wrapText="1"/>
    </xf>
    <xf numFmtId="164" fontId="8" fillId="6" borderId="26" xfId="0" applyNumberFormat="1" applyFont="1" applyFill="1" applyBorder="1" applyAlignment="1" applyProtection="1">
      <protection locked="0"/>
    </xf>
    <xf numFmtId="0" fontId="0" fillId="6" borderId="28" xfId="0" applyFill="1" applyBorder="1" applyAlignment="1" applyProtection="1">
      <protection locked="0"/>
    </xf>
    <xf numFmtId="164" fontId="7" fillId="6" borderId="26" xfId="0" applyNumberFormat="1" applyFont="1" applyFill="1" applyBorder="1" applyAlignment="1" applyProtection="1">
      <protection locked="0"/>
    </xf>
    <xf numFmtId="164" fontId="7" fillId="6" borderId="28" xfId="0" applyNumberFormat="1" applyFont="1" applyFill="1" applyBorder="1" applyAlignment="1" applyProtection="1">
      <protection locked="0"/>
    </xf>
    <xf numFmtId="164" fontId="8" fillId="2" borderId="0" xfId="0" applyNumberFormat="1" applyFont="1" applyFill="1" applyBorder="1" applyAlignment="1" applyProtection="1">
      <alignment horizontal="right"/>
    </xf>
    <xf numFmtId="0" fontId="0" fillId="2" borderId="0" xfId="0" applyFill="1" applyBorder="1" applyAlignment="1" applyProtection="1">
      <alignment horizontal="right"/>
    </xf>
    <xf numFmtId="164" fontId="19" fillId="0" borderId="0" xfId="1" applyNumberFormat="1" applyFont="1" applyBorder="1" applyAlignment="1" applyProtection="1">
      <alignment horizontal="right" wrapText="1"/>
    </xf>
    <xf numFmtId="0" fontId="40" fillId="5" borderId="0" xfId="0" applyFont="1" applyFill="1" applyBorder="1" applyAlignment="1" applyProtection="1">
      <alignment horizontal="left" vertical="top" wrapText="1"/>
    </xf>
    <xf numFmtId="14" fontId="7" fillId="2" borderId="0" xfId="0" applyNumberFormat="1" applyFont="1" applyFill="1" applyAlignment="1">
      <alignment horizontal="left" vertical="top" wrapText="1"/>
    </xf>
    <xf numFmtId="164" fontId="7" fillId="6" borderId="30" xfId="0" applyNumberFormat="1" applyFont="1" applyFill="1" applyBorder="1" applyAlignment="1" applyProtection="1">
      <alignment horizontal="right"/>
      <protection locked="0" hidden="1"/>
    </xf>
    <xf numFmtId="0" fontId="7" fillId="6" borderId="29" xfId="0" applyFont="1" applyFill="1" applyBorder="1" applyAlignment="1" applyProtection="1">
      <alignment horizontal="right"/>
      <protection locked="0" hidden="1"/>
    </xf>
    <xf numFmtId="0" fontId="8" fillId="6" borderId="26" xfId="0" applyFont="1" applyFill="1" applyBorder="1" applyAlignment="1" applyProtection="1">
      <protection locked="0"/>
    </xf>
    <xf numFmtId="0" fontId="8" fillId="6" borderId="27" xfId="0" applyFont="1" applyFill="1" applyBorder="1" applyAlignment="1" applyProtection="1">
      <protection locked="0"/>
    </xf>
    <xf numFmtId="0" fontId="0" fillId="6" borderId="27" xfId="0" applyFill="1" applyBorder="1" applyAlignment="1" applyProtection="1">
      <protection locked="0"/>
    </xf>
    <xf numFmtId="0" fontId="7" fillId="2" borderId="0" xfId="0" applyFont="1" applyFill="1" applyAlignment="1">
      <alignment horizontal="left" vertical="top" wrapText="1"/>
    </xf>
    <xf numFmtId="0" fontId="33" fillId="2" borderId="0" xfId="0" applyFont="1" applyFill="1" applyAlignment="1">
      <alignment horizontal="left" vertical="top" wrapText="1"/>
    </xf>
    <xf numFmtId="0" fontId="7" fillId="6" borderId="26" xfId="0" applyFont="1" applyFill="1" applyBorder="1" applyAlignment="1" applyProtection="1">
      <protection locked="0"/>
    </xf>
    <xf numFmtId="164" fontId="8" fillId="6" borderId="30" xfId="0" applyNumberFormat="1" applyFont="1" applyFill="1" applyBorder="1" applyAlignment="1" applyProtection="1">
      <protection locked="0"/>
    </xf>
    <xf numFmtId="0" fontId="0" fillId="6" borderId="29" xfId="0" applyFill="1" applyBorder="1" applyAlignment="1" applyProtection="1">
      <protection locked="0"/>
    </xf>
    <xf numFmtId="0" fontId="8" fillId="2" borderId="1" xfId="0" applyFont="1" applyFill="1" applyBorder="1" applyAlignment="1">
      <alignment wrapText="1"/>
    </xf>
    <xf numFmtId="0" fontId="0" fillId="0" borderId="0" xfId="0" applyBorder="1" applyAlignment="1">
      <alignment wrapText="1"/>
    </xf>
    <xf numFmtId="0" fontId="0" fillId="0" borderId="1" xfId="0" applyBorder="1" applyAlignment="1">
      <alignment wrapText="1"/>
    </xf>
    <xf numFmtId="0" fontId="21" fillId="6" borderId="26" xfId="0" applyFont="1" applyFill="1" applyBorder="1" applyAlignment="1" applyProtection="1">
      <protection locked="0"/>
    </xf>
    <xf numFmtId="0" fontId="40" fillId="5" borderId="0" xfId="0" applyFont="1" applyFill="1" applyBorder="1" applyAlignment="1" applyProtection="1">
      <alignment horizontal="left" wrapText="1"/>
    </xf>
    <xf numFmtId="0" fontId="6" fillId="2" borderId="0" xfId="0" applyFont="1" applyFill="1" applyBorder="1" applyAlignment="1" applyProtection="1">
      <alignment horizontal="right" vertical="top"/>
    </xf>
    <xf numFmtId="167" fontId="4" fillId="6" borderId="26" xfId="0" applyNumberFormat="1" applyFont="1" applyFill="1" applyBorder="1" applyAlignment="1" applyProtection="1">
      <alignment horizontal="left" wrapText="1"/>
      <protection locked="0"/>
    </xf>
    <xf numFmtId="167" fontId="4" fillId="6" borderId="27" xfId="0" applyNumberFormat="1" applyFont="1" applyFill="1" applyBorder="1" applyAlignment="1" applyProtection="1">
      <alignment horizontal="left" wrapText="1"/>
      <protection locked="0"/>
    </xf>
    <xf numFmtId="167" fontId="4" fillId="6" borderId="28" xfId="0" applyNumberFormat="1" applyFont="1" applyFill="1" applyBorder="1" applyAlignment="1" applyProtection="1">
      <alignment horizontal="left" wrapText="1"/>
      <protection locked="0"/>
    </xf>
    <xf numFmtId="0" fontId="49" fillId="13" borderId="42" xfId="0" applyFont="1" applyFill="1" applyBorder="1" applyAlignment="1" applyProtection="1">
      <alignment wrapText="1"/>
    </xf>
    <xf numFmtId="0" fontId="0" fillId="0" borderId="4" xfId="0" applyBorder="1" applyAlignment="1">
      <alignment wrapText="1"/>
    </xf>
    <xf numFmtId="0" fontId="0" fillId="0" borderId="46" xfId="0" applyBorder="1" applyAlignment="1">
      <alignment wrapText="1"/>
    </xf>
    <xf numFmtId="0" fontId="49" fillId="13" borderId="40" xfId="0" applyFont="1" applyFill="1" applyBorder="1" applyAlignment="1" applyProtection="1">
      <alignment horizontal="left" wrapText="1"/>
    </xf>
    <xf numFmtId="0" fontId="50" fillId="11" borderId="20" xfId="0" applyFont="1" applyFill="1" applyBorder="1" applyAlignment="1" applyProtection="1"/>
    <xf numFmtId="0" fontId="51" fillId="11" borderId="21" xfId="0" applyFont="1" applyFill="1" applyBorder="1" applyAlignment="1" applyProtection="1"/>
    <xf numFmtId="0" fontId="51" fillId="11" borderId="22" xfId="0" applyFont="1" applyFill="1" applyBorder="1" applyAlignment="1" applyProtection="1"/>
    <xf numFmtId="0" fontId="49" fillId="13" borderId="40" xfId="0" applyFont="1" applyFill="1" applyBorder="1" applyAlignment="1" applyProtection="1">
      <alignment wrapText="1"/>
    </xf>
    <xf numFmtId="0" fontId="49" fillId="0" borderId="40" xfId="0" applyFont="1" applyBorder="1" applyAlignment="1">
      <alignment wrapText="1"/>
    </xf>
    <xf numFmtId="0" fontId="0" fillId="13" borderId="0" xfId="0" applyFill="1" applyBorder="1" applyAlignment="1" applyProtection="1"/>
    <xf numFmtId="0" fontId="0" fillId="13" borderId="0" xfId="0" applyFill="1" applyAlignment="1" applyProtection="1"/>
    <xf numFmtId="0" fontId="50" fillId="11" borderId="0" xfId="0" applyFont="1" applyFill="1" applyAlignment="1" applyProtection="1">
      <alignment horizontal="center"/>
    </xf>
    <xf numFmtId="0" fontId="51" fillId="0" borderId="0" xfId="0" applyFont="1" applyAlignment="1" applyProtection="1">
      <alignment horizontal="center"/>
    </xf>
    <xf numFmtId="0" fontId="2" fillId="11" borderId="16" xfId="0" applyFont="1" applyFill="1" applyBorder="1" applyAlignment="1" applyProtection="1">
      <alignment horizontal="center"/>
    </xf>
    <xf numFmtId="0" fontId="2" fillId="11" borderId="17" xfId="0" applyFont="1" applyFill="1" applyBorder="1" applyAlignment="1" applyProtection="1"/>
    <xf numFmtId="0" fontId="2" fillId="11" borderId="18" xfId="0" applyFont="1" applyFill="1" applyBorder="1" applyAlignment="1" applyProtection="1"/>
    <xf numFmtId="0" fontId="50" fillId="12" borderId="20" xfId="0" applyFont="1" applyFill="1" applyBorder="1" applyAlignment="1" applyProtection="1"/>
    <xf numFmtId="0" fontId="51" fillId="11" borderId="14" xfId="0" applyFont="1" applyFill="1" applyBorder="1" applyAlignment="1" applyProtection="1"/>
    <xf numFmtId="0" fontId="49" fillId="5" borderId="40" xfId="0" applyFont="1" applyFill="1" applyBorder="1" applyAlignment="1" applyProtection="1">
      <protection locked="0"/>
    </xf>
    <xf numFmtId="167" fontId="48" fillId="5" borderId="40" xfId="0" applyNumberFormat="1" applyFont="1" applyFill="1" applyBorder="1" applyAlignment="1" applyProtection="1">
      <alignment horizontal="left" wrapText="1"/>
      <protection locked="0"/>
    </xf>
    <xf numFmtId="0" fontId="21" fillId="5" borderId="0" xfId="0" applyFont="1" applyFill="1" applyAlignment="1">
      <alignment horizontal="left" vertical="top" wrapText="1"/>
    </xf>
    <xf numFmtId="0" fontId="0" fillId="5" borderId="0" xfId="0" applyFill="1" applyAlignment="1">
      <alignment horizontal="left" vertical="top" wrapText="1"/>
    </xf>
    <xf numFmtId="164" fontId="8" fillId="2" borderId="0" xfId="0" applyNumberFormat="1" applyFont="1" applyFill="1" applyBorder="1" applyAlignment="1" applyProtection="1">
      <alignment horizontal="right"/>
      <protection locked="0"/>
    </xf>
    <xf numFmtId="0" fontId="0" fillId="2" borderId="0" xfId="0" applyFill="1" applyBorder="1" applyAlignment="1" applyProtection="1">
      <alignment horizontal="right"/>
      <protection locked="0"/>
    </xf>
    <xf numFmtId="0" fontId="0" fillId="6" borderId="26" xfId="0" applyFill="1" applyBorder="1" applyAlignment="1" applyProtection="1">
      <protection locked="0"/>
    </xf>
    <xf numFmtId="0" fontId="10" fillId="5" borderId="0" xfId="0" applyFont="1" applyFill="1" applyAlignment="1" applyProtection="1">
      <alignment wrapText="1"/>
    </xf>
    <xf numFmtId="164" fontId="10" fillId="6" borderId="26" xfId="0" applyNumberFormat="1" applyFont="1" applyFill="1" applyBorder="1" applyAlignment="1" applyProtection="1">
      <protection locked="0"/>
    </xf>
    <xf numFmtId="0" fontId="4" fillId="6" borderId="28" xfId="0" applyFont="1" applyFill="1" applyBorder="1" applyAlignment="1"/>
    <xf numFmtId="164" fontId="1" fillId="6" borderId="26" xfId="0" applyNumberFormat="1" applyFont="1" applyFill="1" applyBorder="1" applyAlignment="1" applyProtection="1">
      <protection locked="0"/>
    </xf>
    <xf numFmtId="0" fontId="1" fillId="6" borderId="27" xfId="0" applyFont="1" applyFill="1" applyBorder="1" applyAlignment="1" applyProtection="1">
      <protection locked="0"/>
    </xf>
    <xf numFmtId="0" fontId="0" fillId="6" borderId="26" xfId="0" applyFill="1" applyBorder="1" applyAlignment="1" applyProtection="1">
      <alignment horizontal="left"/>
      <protection locked="0"/>
    </xf>
    <xf numFmtId="0" fontId="0" fillId="6" borderId="27" xfId="0" applyFill="1" applyBorder="1" applyAlignment="1" applyProtection="1">
      <alignment horizontal="left"/>
      <protection locked="0"/>
    </xf>
    <xf numFmtId="0" fontId="0" fillId="6" borderId="28" xfId="0" applyFill="1" applyBorder="1" applyAlignment="1" applyProtection="1">
      <alignment horizontal="left"/>
      <protection locked="0"/>
    </xf>
    <xf numFmtId="0" fontId="6" fillId="6" borderId="26" xfId="0" applyFont="1" applyFill="1" applyBorder="1" applyAlignment="1" applyProtection="1">
      <alignment horizontal="right" wrapText="1"/>
      <protection locked="0"/>
    </xf>
    <xf numFmtId="0" fontId="0" fillId="6" borderId="28" xfId="0" applyFill="1" applyBorder="1" applyAlignment="1" applyProtection="1">
      <alignment horizontal="right" wrapText="1"/>
      <protection locked="0"/>
    </xf>
    <xf numFmtId="14" fontId="0" fillId="6" borderId="26" xfId="0" applyNumberFormat="1" applyFill="1" applyBorder="1" applyAlignment="1" applyProtection="1">
      <alignment horizontal="left" wrapText="1"/>
      <protection locked="0"/>
    </xf>
    <xf numFmtId="14" fontId="0" fillId="6" borderId="27" xfId="0" applyNumberFormat="1" applyFill="1" applyBorder="1" applyAlignment="1" applyProtection="1">
      <alignment horizontal="left" wrapText="1"/>
      <protection locked="0"/>
    </xf>
    <xf numFmtId="14" fontId="0" fillId="6" borderId="28" xfId="0" applyNumberFormat="1" applyFill="1" applyBorder="1" applyAlignment="1" applyProtection="1">
      <alignment horizontal="left" wrapText="1"/>
      <protection locked="0"/>
    </xf>
    <xf numFmtId="0" fontId="7" fillId="6" borderId="27" xfId="0" applyFont="1" applyFill="1" applyBorder="1" applyAlignment="1" applyProtection="1">
      <protection locked="0"/>
    </xf>
    <xf numFmtId="0" fontId="2" fillId="7" borderId="14" xfId="0" applyFont="1" applyFill="1" applyBorder="1" applyAlignment="1">
      <alignment horizontal="left" wrapText="1"/>
    </xf>
    <xf numFmtId="0" fontId="0" fillId="7" borderId="14" xfId="0" applyFill="1" applyBorder="1" applyAlignment="1">
      <alignment horizontal="left" wrapText="1"/>
    </xf>
    <xf numFmtId="164" fontId="1" fillId="6" borderId="30" xfId="0" applyNumberFormat="1" applyFont="1" applyFill="1" applyBorder="1" applyAlignment="1" applyProtection="1">
      <protection locked="0"/>
    </xf>
    <xf numFmtId="0" fontId="1" fillId="6" borderId="31" xfId="0" applyFont="1" applyFill="1" applyBorder="1" applyAlignment="1" applyProtection="1">
      <protection locked="0"/>
    </xf>
  </cellXfs>
  <cellStyles count="2">
    <cellStyle name="Hyperlink" xfId="1" builtinId="8"/>
    <cellStyle name="Standa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BE9E9"/>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7D6D6"/>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D60121"/>
      <rgbColor rgb="00993366"/>
      <rgbColor rgb="00333399"/>
      <rgbColor rgb="00333333"/>
    </indexedColors>
    <mruColors>
      <color rgb="FFD33457"/>
      <color rgb="FF800000"/>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Drop" dropStyle="combo" dx="16" fmlaLink="$K$2" fmlaRange="tabellen!$B$15:$B$16" sel="2" val="0"/>
</file>

<file path=xl/ctrlProps/ctrlProp10.xml><?xml version="1.0" encoding="utf-8"?>
<formControlPr xmlns="http://schemas.microsoft.com/office/spreadsheetml/2009/9/main" objectType="Drop" dropStyle="combo" dx="16" fmlaRange="tabellen!$B$15:$B$17" sel="2" val="0"/>
</file>

<file path=xl/ctrlProps/ctrlProp11.xml><?xml version="1.0" encoding="utf-8"?>
<formControlPr xmlns="http://schemas.microsoft.com/office/spreadsheetml/2009/9/main" objectType="Drop" dropStyle="combo" dx="16" fmlaRange="tabellen!$B$24:$B$32" sel="0" val="0"/>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Drop" dropStyle="combo" dx="16" fmlaLink="$K$3" fmlaRange="tabellen!$B$24:$B$33" sel="1" val="0"/>
</file>

<file path=xl/ctrlProps/ctrlProp20.xml><?xml version="1.0" encoding="utf-8"?>
<formControlPr xmlns="http://schemas.microsoft.com/office/spreadsheetml/2009/9/main" objectType="Drop" dropStyle="combo" dx="16" fmlaRange="tabellen!$B$24:$B$32" sel="0" val="0"/>
</file>

<file path=xl/ctrlProps/ctrlProp21.xml><?xml version="1.0" encoding="utf-8"?>
<formControlPr xmlns="http://schemas.microsoft.com/office/spreadsheetml/2009/9/main" objectType="Drop" dropStyle="combo" dx="16" fmlaRange="[1]tabellen!$B$3:$B$5" sel="0" val="0"/>
</file>

<file path=xl/ctrlProps/ctrlProp22.xml><?xml version="1.0" encoding="utf-8"?>
<formControlPr xmlns="http://schemas.microsoft.com/office/spreadsheetml/2009/9/main" objectType="Drop" dropStyle="combo" dx="16" fmlaRange="[1]tabellen!$B$3:$B$5" sel="0" val="0"/>
</file>

<file path=xl/ctrlProps/ctrlProp23.xml><?xml version="1.0" encoding="utf-8"?>
<formControlPr xmlns="http://schemas.microsoft.com/office/spreadsheetml/2009/9/main" objectType="Drop" dropStyle="combo" dx="16" fmlaLink="$L$39" fmlaRange="tabellen!$B$75:$B$77" sel="2" val="0"/>
</file>

<file path=xl/ctrlProps/ctrlProp24.xml><?xml version="1.0" encoding="utf-8"?>
<formControlPr xmlns="http://schemas.microsoft.com/office/spreadsheetml/2009/9/main" objectType="Drop" dropStyle="combo" dx="16" fmlaLink="$L$41" fmlaRange="tabellen!$B$75:$B$77" sel="1" val="0"/>
</file>

<file path=xl/ctrlProps/ctrlProp25.xml><?xml version="1.0" encoding="utf-8"?>
<formControlPr xmlns="http://schemas.microsoft.com/office/spreadsheetml/2009/9/main" objectType="Drop" dropStyle="combo" dx="16" fmlaLink="$L$42" fmlaRange="tabellen!$B$75:$B$77" sel="1" val="0"/>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Drop" dropStyle="combo" dx="16" fmlaLink="L2" fmlaRange="tabellen!$D$40:$D$46" sel="3" val="0"/>
</file>

<file path=xl/ctrlProps/ctrlProp30.xml><?xml version="1.0" encoding="utf-8"?>
<formControlPr xmlns="http://schemas.microsoft.com/office/spreadsheetml/2009/9/main" objectType="Drop" dropStyle="combo" dx="16" fmlaLink="$L$40" fmlaRange="tabellen!$B$75:$B$77" sel="2" val="0"/>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8</xdr:row>
          <xdr:rowOff>19050</xdr:rowOff>
        </xdr:from>
        <xdr:to>
          <xdr:col>11</xdr:col>
          <xdr:colOff>1743075</xdr:colOff>
          <xdr:row>9</xdr:row>
          <xdr:rowOff>0</xdr:rowOff>
        </xdr:to>
        <xdr:sp macro="" textlink="">
          <xdr:nvSpPr>
            <xdr:cNvPr id="1031" name="Drop Down 7" hidden="1">
              <a:extLst>
                <a:ext uri="{63B3BB69-23CF-44E3-9099-C40C66FF867C}">
                  <a14:compatExt spid="_x0000_s10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9</xdr:row>
          <xdr:rowOff>19050</xdr:rowOff>
        </xdr:from>
        <xdr:to>
          <xdr:col>11</xdr:col>
          <xdr:colOff>1743075</xdr:colOff>
          <xdr:row>10</xdr:row>
          <xdr:rowOff>9525</xdr:rowOff>
        </xdr:to>
        <xdr:sp macro="" textlink="">
          <xdr:nvSpPr>
            <xdr:cNvPr id="1032" name="Drop Down 8" hidden="1">
              <a:extLst>
                <a:ext uri="{63B3BB69-23CF-44E3-9099-C40C66FF867C}">
                  <a14:compatExt spid="_x0000_s10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19050</xdr:rowOff>
        </xdr:from>
        <xdr:to>
          <xdr:col>11</xdr:col>
          <xdr:colOff>1733550</xdr:colOff>
          <xdr:row>22</xdr:row>
          <xdr:rowOff>57150</xdr:rowOff>
        </xdr:to>
        <xdr:sp macro="" textlink="">
          <xdr:nvSpPr>
            <xdr:cNvPr id="1034" name="Drop Down 10" hidden="1">
              <a:extLst>
                <a:ext uri="{63B3BB69-23CF-44E3-9099-C40C66FF867C}">
                  <a14:compatExt spid="_x0000_s10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0</xdr:rowOff>
        </xdr:from>
        <xdr:to>
          <xdr:col>4</xdr:col>
          <xdr:colOff>304800</xdr:colOff>
          <xdr:row>33</xdr:row>
          <xdr:rowOff>9525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0</xdr:rowOff>
        </xdr:from>
        <xdr:to>
          <xdr:col>4</xdr:col>
          <xdr:colOff>304800</xdr:colOff>
          <xdr:row>34</xdr:row>
          <xdr:rowOff>9525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0</xdr:rowOff>
        </xdr:from>
        <xdr:to>
          <xdr:col>4</xdr:col>
          <xdr:colOff>304800</xdr:colOff>
          <xdr:row>35</xdr:row>
          <xdr:rowOff>9525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0</xdr:rowOff>
        </xdr:from>
        <xdr:to>
          <xdr:col>4</xdr:col>
          <xdr:colOff>304800</xdr:colOff>
          <xdr:row>36</xdr:row>
          <xdr:rowOff>9525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0</xdr:rowOff>
        </xdr:from>
        <xdr:to>
          <xdr:col>4</xdr:col>
          <xdr:colOff>304800</xdr:colOff>
          <xdr:row>37</xdr:row>
          <xdr:rowOff>9525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0</xdr:rowOff>
        </xdr:from>
        <xdr:to>
          <xdr:col>4</xdr:col>
          <xdr:colOff>304800</xdr:colOff>
          <xdr:row>37</xdr:row>
          <xdr:rowOff>9525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180975</xdr:colOff>
      <xdr:row>0</xdr:row>
      <xdr:rowOff>19051</xdr:rowOff>
    </xdr:from>
    <xdr:to>
      <xdr:col>10</xdr:col>
      <xdr:colOff>495299</xdr:colOff>
      <xdr:row>2</xdr:row>
      <xdr:rowOff>112853</xdr:rowOff>
    </xdr:to>
    <xdr:pic>
      <xdr:nvPicPr>
        <xdr:cNvPr id="2" name="Afbeelding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72100" y="19051"/>
          <a:ext cx="1543049" cy="4176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9</xdr:row>
          <xdr:rowOff>19050</xdr:rowOff>
        </xdr:from>
        <xdr:to>
          <xdr:col>11</xdr:col>
          <xdr:colOff>1743075</xdr:colOff>
          <xdr:row>10</xdr:row>
          <xdr:rowOff>0</xdr:rowOff>
        </xdr:to>
        <xdr:sp macro="" textlink="">
          <xdr:nvSpPr>
            <xdr:cNvPr id="2050" name="Drop Down 2" hidden="1">
              <a:extLst>
                <a:ext uri="{63B3BB69-23CF-44E3-9099-C40C66FF867C}">
                  <a14:compatExt spid="_x0000_s20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10</xdr:row>
          <xdr:rowOff>19050</xdr:rowOff>
        </xdr:from>
        <xdr:to>
          <xdr:col>11</xdr:col>
          <xdr:colOff>1743075</xdr:colOff>
          <xdr:row>11</xdr:row>
          <xdr:rowOff>9525</xdr:rowOff>
        </xdr:to>
        <xdr:sp macro="" textlink="">
          <xdr:nvSpPr>
            <xdr:cNvPr id="2051" name="Drop Down 3" hidden="1">
              <a:extLst>
                <a:ext uri="{63B3BB69-23CF-44E3-9099-C40C66FF867C}">
                  <a14:compatExt spid="_x0000_s20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0</xdr:rowOff>
        </xdr:from>
        <xdr:to>
          <xdr:col>4</xdr:col>
          <xdr:colOff>304800</xdr:colOff>
          <xdr:row>42</xdr:row>
          <xdr:rowOff>9525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0</xdr:rowOff>
        </xdr:from>
        <xdr:to>
          <xdr:col>4</xdr:col>
          <xdr:colOff>304800</xdr:colOff>
          <xdr:row>43</xdr:row>
          <xdr:rowOff>9525</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43</xdr:row>
          <xdr:rowOff>0</xdr:rowOff>
        </xdr:from>
        <xdr:to>
          <xdr:col>4</xdr:col>
          <xdr:colOff>304800</xdr:colOff>
          <xdr:row>44</xdr:row>
          <xdr:rowOff>9525</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44</xdr:row>
          <xdr:rowOff>0</xdr:rowOff>
        </xdr:from>
        <xdr:to>
          <xdr:col>4</xdr:col>
          <xdr:colOff>304800</xdr:colOff>
          <xdr:row>45</xdr:row>
          <xdr:rowOff>9525</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44</xdr:row>
          <xdr:rowOff>0</xdr:rowOff>
        </xdr:from>
        <xdr:to>
          <xdr:col>4</xdr:col>
          <xdr:colOff>304800</xdr:colOff>
          <xdr:row>45</xdr:row>
          <xdr:rowOff>9525</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44</xdr:row>
          <xdr:rowOff>0</xdr:rowOff>
        </xdr:from>
        <xdr:to>
          <xdr:col>4</xdr:col>
          <xdr:colOff>304800</xdr:colOff>
          <xdr:row>45</xdr:row>
          <xdr:rowOff>9525</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44</xdr:row>
          <xdr:rowOff>0</xdr:rowOff>
        </xdr:from>
        <xdr:to>
          <xdr:col>4</xdr:col>
          <xdr:colOff>304800</xdr:colOff>
          <xdr:row>45</xdr:row>
          <xdr:rowOff>9525</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44</xdr:row>
          <xdr:rowOff>0</xdr:rowOff>
        </xdr:from>
        <xdr:to>
          <xdr:col>4</xdr:col>
          <xdr:colOff>304800</xdr:colOff>
          <xdr:row>45</xdr:row>
          <xdr:rowOff>9525</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10</xdr:row>
          <xdr:rowOff>19050</xdr:rowOff>
        </xdr:from>
        <xdr:to>
          <xdr:col>12</xdr:col>
          <xdr:colOff>514350</xdr:colOff>
          <xdr:row>11</xdr:row>
          <xdr:rowOff>9525</xdr:rowOff>
        </xdr:to>
        <xdr:sp macro="" textlink="">
          <xdr:nvSpPr>
            <xdr:cNvPr id="4098" name="Drop Down 2" hidden="1">
              <a:extLst>
                <a:ext uri="{63B3BB69-23CF-44E3-9099-C40C66FF867C}">
                  <a14:compatExt spid="_x0000_s40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38</xdr:row>
          <xdr:rowOff>0</xdr:rowOff>
        </xdr:from>
        <xdr:to>
          <xdr:col>12</xdr:col>
          <xdr:colOff>19050</xdr:colOff>
          <xdr:row>39</xdr:row>
          <xdr:rowOff>0</xdr:rowOff>
        </xdr:to>
        <xdr:sp macro="" textlink="">
          <xdr:nvSpPr>
            <xdr:cNvPr id="4099" name="Drop Down 3" hidden="1">
              <a:extLst>
                <a:ext uri="{63B3BB69-23CF-44E3-9099-C40C66FF867C}">
                  <a14:compatExt spid="_x0000_s40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38</xdr:row>
          <xdr:rowOff>0</xdr:rowOff>
        </xdr:from>
        <xdr:to>
          <xdr:col>12</xdr:col>
          <xdr:colOff>19050</xdr:colOff>
          <xdr:row>39</xdr:row>
          <xdr:rowOff>0</xdr:rowOff>
        </xdr:to>
        <xdr:sp macro="" textlink="">
          <xdr:nvSpPr>
            <xdr:cNvPr id="4100" name="Drop Down 4" hidden="1">
              <a:extLst>
                <a:ext uri="{63B3BB69-23CF-44E3-9099-C40C66FF867C}">
                  <a14:compatExt spid="_x0000_s4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38</xdr:row>
          <xdr:rowOff>0</xdr:rowOff>
        </xdr:from>
        <xdr:to>
          <xdr:col>12</xdr:col>
          <xdr:colOff>19050</xdr:colOff>
          <xdr:row>39</xdr:row>
          <xdr:rowOff>0</xdr:rowOff>
        </xdr:to>
        <xdr:sp macro="" textlink="">
          <xdr:nvSpPr>
            <xdr:cNvPr id="4101" name="Drop Down 5" hidden="1">
              <a:extLst>
                <a:ext uri="{63B3BB69-23CF-44E3-9099-C40C66FF867C}">
                  <a14:compatExt spid="_x0000_s41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40</xdr:row>
          <xdr:rowOff>0</xdr:rowOff>
        </xdr:from>
        <xdr:to>
          <xdr:col>12</xdr:col>
          <xdr:colOff>19050</xdr:colOff>
          <xdr:row>41</xdr:row>
          <xdr:rowOff>0</xdr:rowOff>
        </xdr:to>
        <xdr:sp macro="" textlink="">
          <xdr:nvSpPr>
            <xdr:cNvPr id="4102" name="Drop Down 6" hidden="1">
              <a:extLst>
                <a:ext uri="{63B3BB69-23CF-44E3-9099-C40C66FF867C}">
                  <a14:compatExt spid="_x0000_s41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41</xdr:row>
          <xdr:rowOff>0</xdr:rowOff>
        </xdr:from>
        <xdr:to>
          <xdr:col>12</xdr:col>
          <xdr:colOff>19050</xdr:colOff>
          <xdr:row>42</xdr:row>
          <xdr:rowOff>0</xdr:rowOff>
        </xdr:to>
        <xdr:sp macro="" textlink="">
          <xdr:nvSpPr>
            <xdr:cNvPr id="4103" name="Drop Down 7" hidden="1">
              <a:extLst>
                <a:ext uri="{63B3BB69-23CF-44E3-9099-C40C66FF867C}">
                  <a14:compatExt spid="_x0000_s41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1257300</xdr:colOff>
          <xdr:row>45</xdr:row>
          <xdr:rowOff>19050</xdr:rowOff>
        </xdr:from>
        <xdr:to>
          <xdr:col>3</xdr:col>
          <xdr:colOff>247650</xdr:colOff>
          <xdr:row>46</xdr:row>
          <xdr:rowOff>28575</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1257300</xdr:colOff>
          <xdr:row>46</xdr:row>
          <xdr:rowOff>19050</xdr:rowOff>
        </xdr:from>
        <xdr:to>
          <xdr:col>3</xdr:col>
          <xdr:colOff>247650</xdr:colOff>
          <xdr:row>47</xdr:row>
          <xdr:rowOff>28575</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1257300</xdr:colOff>
          <xdr:row>47</xdr:row>
          <xdr:rowOff>38100</xdr:rowOff>
        </xdr:from>
        <xdr:to>
          <xdr:col>3</xdr:col>
          <xdr:colOff>247650</xdr:colOff>
          <xdr:row>48</xdr:row>
          <xdr:rowOff>47625</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1257300</xdr:colOff>
          <xdr:row>49</xdr:row>
          <xdr:rowOff>47625</xdr:rowOff>
        </xdr:from>
        <xdr:to>
          <xdr:col>3</xdr:col>
          <xdr:colOff>247650</xdr:colOff>
          <xdr:row>50</xdr:row>
          <xdr:rowOff>57150</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38</xdr:row>
          <xdr:rowOff>190500</xdr:rowOff>
        </xdr:from>
        <xdr:to>
          <xdr:col>12</xdr:col>
          <xdr:colOff>19050</xdr:colOff>
          <xdr:row>39</xdr:row>
          <xdr:rowOff>190500</xdr:rowOff>
        </xdr:to>
        <xdr:sp macro="" textlink="">
          <xdr:nvSpPr>
            <xdr:cNvPr id="4108" name="Drop Down 12" hidden="1">
              <a:extLst>
                <a:ext uri="{63B3BB69-23CF-44E3-9099-C40C66FF867C}">
                  <a14:compatExt spid="_x0000_s41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1257300</xdr:colOff>
          <xdr:row>48</xdr:row>
          <xdr:rowOff>47625</xdr:rowOff>
        </xdr:from>
        <xdr:to>
          <xdr:col>3</xdr:col>
          <xdr:colOff>247650</xdr:colOff>
          <xdr:row>49</xdr:row>
          <xdr:rowOff>57150</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1257300</xdr:colOff>
          <xdr:row>48</xdr:row>
          <xdr:rowOff>38100</xdr:rowOff>
        </xdr:from>
        <xdr:to>
          <xdr:col>3</xdr:col>
          <xdr:colOff>247650</xdr:colOff>
          <xdr:row>49</xdr:row>
          <xdr:rowOff>47625</xdr:rowOff>
        </xdr:to>
        <xdr:sp macro="" textlink="">
          <xdr:nvSpPr>
            <xdr:cNvPr id="4111" name="Check Box 15" hidden="1">
              <a:extLst>
                <a:ext uri="{63B3BB69-23CF-44E3-9099-C40C66FF867C}">
                  <a14:compatExt spid="_x0000_s4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21</xdr:row>
          <xdr:rowOff>0</xdr:rowOff>
        </xdr:from>
        <xdr:to>
          <xdr:col>7</xdr:col>
          <xdr:colOff>85725</xdr:colOff>
          <xdr:row>23</xdr:row>
          <xdr:rowOff>19050</xdr:rowOff>
        </xdr:to>
        <xdr:sp macro="" textlink="">
          <xdr:nvSpPr>
            <xdr:cNvPr id="4179" name="Check Box 83" hidden="1">
              <a:extLst>
                <a:ext uri="{63B3BB69-23CF-44E3-9099-C40C66FF867C}">
                  <a14:compatExt spid="_x0000_s4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323850</xdr:colOff>
      <xdr:row>2</xdr:row>
      <xdr:rowOff>152400</xdr:rowOff>
    </xdr:from>
    <xdr:to>
      <xdr:col>13</xdr:col>
      <xdr:colOff>0</xdr:colOff>
      <xdr:row>5</xdr:row>
      <xdr:rowOff>161925</xdr:rowOff>
    </xdr:to>
    <xdr:pic>
      <xdr:nvPicPr>
        <xdr:cNvPr id="17" name="Afbeelding 16"/>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43625" y="352425"/>
          <a:ext cx="1200150" cy="4953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dyade.nl/intranet/intranet.nsf/pages/DWEB_8PZGFG/$File/Uitruilregeling%20aanvraagformulier%201010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truilregeling"/>
      <sheetName val="tabellen"/>
    </sheetNames>
    <sheetDataSet>
      <sheetData sheetId="0" refreshError="1"/>
      <sheetData sheetId="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ctrlProp" Target="../ctrlProps/ctrlProp10.x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3" Type="http://schemas.openxmlformats.org/officeDocument/2006/relationships/ctrlProp" Target="../ctrlProps/ctrlProp20.xml"/><Relationship Id="rId7" Type="http://schemas.openxmlformats.org/officeDocument/2006/relationships/ctrlProp" Target="../ctrlProps/ctrlProp24.xml"/><Relationship Id="rId12" Type="http://schemas.openxmlformats.org/officeDocument/2006/relationships/ctrlProp" Target="../ctrlProps/ctrlProp29.xml"/><Relationship Id="rId2" Type="http://schemas.openxmlformats.org/officeDocument/2006/relationships/vmlDrawing" Target="../drawings/vmlDrawing3.vml"/><Relationship Id="rId16" Type="http://schemas.openxmlformats.org/officeDocument/2006/relationships/ctrlProp" Target="../ctrlProps/ctrlProp33.xml"/><Relationship Id="rId1" Type="http://schemas.openxmlformats.org/officeDocument/2006/relationships/drawing" Target="../drawings/drawing4.xml"/><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5" Type="http://schemas.openxmlformats.org/officeDocument/2006/relationships/ctrlProp" Target="../ctrlProps/ctrlProp3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O177"/>
  <sheetViews>
    <sheetView topLeftCell="A37" zoomScaleNormal="100" workbookViewId="0">
      <selection activeCell="D51" sqref="D51:D55"/>
    </sheetView>
  </sheetViews>
  <sheetFormatPr defaultColWidth="9" defaultRowHeight="11.25" x14ac:dyDescent="0.2"/>
  <cols>
    <col min="1" max="1" width="5.140625" style="123" customWidth="1"/>
    <col min="2" max="2" width="26.85546875" style="123" customWidth="1"/>
    <col min="3" max="3" width="8.140625" style="123" bestFit="1" customWidth="1"/>
    <col min="4" max="4" width="42.42578125" style="123" bestFit="1" customWidth="1"/>
    <col min="5" max="5" width="8.140625" style="123" bestFit="1" customWidth="1"/>
    <col min="6" max="6" width="9" style="123" customWidth="1"/>
    <col min="7" max="9" width="3" style="123" bestFit="1" customWidth="1"/>
    <col min="10" max="10" width="3.28515625" style="123" customWidth="1"/>
    <col min="11" max="11" width="14.140625" style="123" customWidth="1"/>
    <col min="12" max="14" width="20.7109375" style="123" customWidth="1"/>
    <col min="15" max="15" width="21.42578125" style="123" customWidth="1"/>
    <col min="16" max="16" width="25" style="123" bestFit="1" customWidth="1"/>
    <col min="17" max="16384" width="9" style="123"/>
  </cols>
  <sheetData>
    <row r="1" spans="1:14" ht="12.75" customHeight="1" x14ac:dyDescent="0.2">
      <c r="A1" s="375" t="s">
        <v>178</v>
      </c>
      <c r="B1" s="376"/>
      <c r="C1" s="376"/>
      <c r="D1" s="376"/>
      <c r="E1" s="376"/>
      <c r="F1" s="376"/>
      <c r="G1" s="376"/>
      <c r="H1" s="376"/>
      <c r="I1" s="376"/>
      <c r="J1" s="376"/>
      <c r="K1" s="376"/>
      <c r="L1" s="376"/>
      <c r="M1" s="381" t="s">
        <v>191</v>
      </c>
      <c r="N1" s="382"/>
    </row>
    <row r="2" spans="1:14" ht="14.25" customHeight="1" x14ac:dyDescent="0.2">
      <c r="A2" s="377"/>
      <c r="B2" s="378"/>
      <c r="C2" s="378"/>
      <c r="D2" s="378"/>
      <c r="E2" s="378"/>
      <c r="F2" s="378"/>
      <c r="G2" s="378"/>
      <c r="H2" s="378"/>
      <c r="I2" s="378"/>
      <c r="J2" s="378"/>
      <c r="K2" s="378"/>
      <c r="L2" s="378"/>
      <c r="M2" s="383"/>
      <c r="N2" s="384"/>
    </row>
    <row r="3" spans="1:14" ht="12.75" customHeight="1" x14ac:dyDescent="0.2">
      <c r="A3" s="377"/>
      <c r="B3" s="378"/>
      <c r="C3" s="378"/>
      <c r="D3" s="378"/>
      <c r="E3" s="378"/>
      <c r="F3" s="378"/>
      <c r="G3" s="378"/>
      <c r="H3" s="378"/>
      <c r="I3" s="378"/>
      <c r="J3" s="378"/>
      <c r="K3" s="378"/>
      <c r="L3" s="378"/>
      <c r="M3" s="383"/>
      <c r="N3" s="384"/>
    </row>
    <row r="4" spans="1:14" ht="12.75" customHeight="1" x14ac:dyDescent="0.2">
      <c r="A4" s="377"/>
      <c r="B4" s="378"/>
      <c r="C4" s="378"/>
      <c r="D4" s="378"/>
      <c r="E4" s="378"/>
      <c r="F4" s="378"/>
      <c r="G4" s="378"/>
      <c r="H4" s="378"/>
      <c r="I4" s="378"/>
      <c r="J4" s="378"/>
      <c r="K4" s="378"/>
      <c r="L4" s="378"/>
      <c r="M4" s="383"/>
      <c r="N4" s="384"/>
    </row>
    <row r="5" spans="1:14" ht="12.75" customHeight="1" x14ac:dyDescent="0.2">
      <c r="A5" s="377"/>
      <c r="B5" s="378"/>
      <c r="C5" s="378"/>
      <c r="D5" s="378"/>
      <c r="E5" s="378"/>
      <c r="F5" s="378"/>
      <c r="G5" s="378"/>
      <c r="H5" s="378"/>
      <c r="I5" s="378"/>
      <c r="J5" s="378"/>
      <c r="K5" s="378"/>
      <c r="L5" s="378"/>
      <c r="M5" s="383"/>
      <c r="N5" s="384"/>
    </row>
    <row r="6" spans="1:14" ht="12.75" customHeight="1" x14ac:dyDescent="0.2">
      <c r="A6" s="377"/>
      <c r="B6" s="378"/>
      <c r="C6" s="378"/>
      <c r="D6" s="378"/>
      <c r="E6" s="378"/>
      <c r="F6" s="378"/>
      <c r="G6" s="378"/>
      <c r="H6" s="378"/>
      <c r="I6" s="378"/>
      <c r="J6" s="378"/>
      <c r="K6" s="378"/>
      <c r="L6" s="378"/>
      <c r="M6" s="383"/>
      <c r="N6" s="384"/>
    </row>
    <row r="7" spans="1:14" ht="12.75" customHeight="1" x14ac:dyDescent="0.2">
      <c r="A7" s="377"/>
      <c r="B7" s="378"/>
      <c r="C7" s="378"/>
      <c r="D7" s="378"/>
      <c r="E7" s="378"/>
      <c r="F7" s="378"/>
      <c r="G7" s="378"/>
      <c r="H7" s="378"/>
      <c r="I7" s="378"/>
      <c r="J7" s="378"/>
      <c r="K7" s="378"/>
      <c r="L7" s="378"/>
      <c r="M7" s="383"/>
      <c r="N7" s="384"/>
    </row>
    <row r="8" spans="1:14" ht="12.75" customHeight="1" x14ac:dyDescent="0.2">
      <c r="A8" s="377"/>
      <c r="B8" s="378"/>
      <c r="C8" s="378"/>
      <c r="D8" s="378"/>
      <c r="E8" s="378"/>
      <c r="F8" s="378"/>
      <c r="G8" s="378"/>
      <c r="H8" s="378"/>
      <c r="I8" s="378"/>
      <c r="J8" s="378"/>
      <c r="K8" s="378"/>
      <c r="L8" s="378"/>
      <c r="M8" s="383"/>
      <c r="N8" s="384"/>
    </row>
    <row r="9" spans="1:14" ht="12.75" customHeight="1" x14ac:dyDescent="0.2">
      <c r="A9" s="377"/>
      <c r="B9" s="378"/>
      <c r="C9" s="378"/>
      <c r="D9" s="378"/>
      <c r="E9" s="378"/>
      <c r="F9" s="378"/>
      <c r="G9" s="378"/>
      <c r="H9" s="378"/>
      <c r="I9" s="378"/>
      <c r="J9" s="378"/>
      <c r="K9" s="378"/>
      <c r="L9" s="378"/>
      <c r="M9" s="383"/>
      <c r="N9" s="384"/>
    </row>
    <row r="10" spans="1:14" ht="12.75" customHeight="1" x14ac:dyDescent="0.2">
      <c r="A10" s="377"/>
      <c r="B10" s="378"/>
      <c r="C10" s="378"/>
      <c r="D10" s="378"/>
      <c r="E10" s="378"/>
      <c r="F10" s="378"/>
      <c r="G10" s="378"/>
      <c r="H10" s="378"/>
      <c r="I10" s="378"/>
      <c r="J10" s="378"/>
      <c r="K10" s="378"/>
      <c r="L10" s="378"/>
      <c r="M10" s="383"/>
      <c r="N10" s="384"/>
    </row>
    <row r="11" spans="1:14" ht="13.5" customHeight="1" thickBot="1" x14ac:dyDescent="0.25">
      <c r="A11" s="379"/>
      <c r="B11" s="380"/>
      <c r="C11" s="380"/>
      <c r="D11" s="380"/>
      <c r="E11" s="380"/>
      <c r="F11" s="380"/>
      <c r="G11" s="380"/>
      <c r="H11" s="380"/>
      <c r="I11" s="380"/>
      <c r="J11" s="380"/>
      <c r="K11" s="380"/>
      <c r="L11" s="380"/>
      <c r="M11" s="385"/>
      <c r="N11" s="386"/>
    </row>
    <row r="12" spans="1:14" ht="15" thickBot="1" x14ac:dyDescent="0.25">
      <c r="A12" s="261"/>
      <c r="B12" s="271"/>
      <c r="C12" s="271"/>
      <c r="D12" s="271"/>
      <c r="E12" s="271"/>
      <c r="F12" s="271"/>
      <c r="G12" s="271"/>
      <c r="H12" s="271"/>
      <c r="I12" s="271"/>
      <c r="J12" s="271"/>
      <c r="K12" s="271"/>
      <c r="L12" s="256"/>
      <c r="M12" s="297"/>
      <c r="N12" s="298"/>
    </row>
    <row r="13" spans="1:14" ht="12" thickBot="1" x14ac:dyDescent="0.25">
      <c r="A13" s="233"/>
      <c r="B13" s="234"/>
      <c r="C13" s="234"/>
      <c r="D13" s="234"/>
      <c r="E13" s="234"/>
      <c r="F13" s="234"/>
      <c r="G13" s="234"/>
      <c r="H13" s="234"/>
      <c r="I13" s="234"/>
      <c r="J13" s="234"/>
      <c r="K13" s="235"/>
    </row>
    <row r="14" spans="1:14" ht="11.25" customHeight="1" x14ac:dyDescent="0.2">
      <c r="A14" s="236"/>
      <c r="B14" s="258" t="s">
        <v>36</v>
      </c>
      <c r="C14" s="238"/>
      <c r="D14" s="366" t="s">
        <v>163</v>
      </c>
      <c r="E14" s="367"/>
      <c r="F14" s="367"/>
      <c r="G14" s="367"/>
      <c r="H14" s="367"/>
      <c r="I14" s="367"/>
      <c r="J14" s="367"/>
      <c r="K14" s="368"/>
    </row>
    <row r="15" spans="1:14" x14ac:dyDescent="0.2">
      <c r="A15" s="236">
        <v>1</v>
      </c>
      <c r="B15" s="238" t="s">
        <v>37</v>
      </c>
      <c r="C15" s="270"/>
      <c r="D15" s="369"/>
      <c r="E15" s="370"/>
      <c r="F15" s="370"/>
      <c r="G15" s="370"/>
      <c r="H15" s="370"/>
      <c r="I15" s="370"/>
      <c r="J15" s="370"/>
      <c r="K15" s="371"/>
    </row>
    <row r="16" spans="1:14" x14ac:dyDescent="0.2">
      <c r="A16" s="318">
        <v>2</v>
      </c>
      <c r="B16" s="299" t="s">
        <v>183</v>
      </c>
      <c r="C16" s="270"/>
      <c r="D16" s="369"/>
      <c r="E16" s="370"/>
      <c r="F16" s="370"/>
      <c r="G16" s="370"/>
      <c r="H16" s="370"/>
      <c r="I16" s="370"/>
      <c r="J16" s="370"/>
      <c r="K16" s="371"/>
    </row>
    <row r="17" spans="1:11" x14ac:dyDescent="0.2">
      <c r="A17" s="318">
        <v>3</v>
      </c>
      <c r="B17" s="299"/>
      <c r="C17" s="270"/>
      <c r="D17" s="369"/>
      <c r="E17" s="370"/>
      <c r="F17" s="370"/>
      <c r="G17" s="370"/>
      <c r="H17" s="370"/>
      <c r="I17" s="370"/>
      <c r="J17" s="370"/>
      <c r="K17" s="371"/>
    </row>
    <row r="18" spans="1:11" x14ac:dyDescent="0.2">
      <c r="A18" s="318">
        <v>4</v>
      </c>
      <c r="B18" s="299"/>
      <c r="C18" s="270"/>
      <c r="D18" s="369"/>
      <c r="E18" s="370"/>
      <c r="F18" s="370"/>
      <c r="G18" s="370"/>
      <c r="H18" s="370"/>
      <c r="I18" s="370"/>
      <c r="J18" s="370"/>
      <c r="K18" s="371"/>
    </row>
    <row r="19" spans="1:11" x14ac:dyDescent="0.2">
      <c r="A19" s="318">
        <v>5</v>
      </c>
      <c r="B19" s="299"/>
      <c r="C19" s="270"/>
      <c r="D19" s="369"/>
      <c r="E19" s="370"/>
      <c r="F19" s="370"/>
      <c r="G19" s="370"/>
      <c r="H19" s="370"/>
      <c r="I19" s="370"/>
      <c r="J19" s="370"/>
      <c r="K19" s="371"/>
    </row>
    <row r="20" spans="1:11" ht="12" thickBot="1" x14ac:dyDescent="0.25">
      <c r="A20" s="318">
        <v>6</v>
      </c>
      <c r="B20" s="299"/>
      <c r="C20" s="270"/>
      <c r="D20" s="372"/>
      <c r="E20" s="373"/>
      <c r="F20" s="373"/>
      <c r="G20" s="373"/>
      <c r="H20" s="373"/>
      <c r="I20" s="373"/>
      <c r="J20" s="373"/>
      <c r="K20" s="374"/>
    </row>
    <row r="21" spans="1:11" ht="12" thickBot="1" x14ac:dyDescent="0.25">
      <c r="A21" s="239"/>
      <c r="B21" s="240"/>
      <c r="C21" s="241"/>
      <c r="D21" s="241"/>
      <c r="E21" s="241"/>
      <c r="F21" s="241"/>
      <c r="G21" s="241"/>
      <c r="H21" s="241"/>
      <c r="I21" s="241"/>
      <c r="J21" s="241"/>
      <c r="K21" s="242"/>
    </row>
    <row r="22" spans="1:11" ht="12" thickBot="1" x14ac:dyDescent="0.25">
      <c r="A22" s="233"/>
      <c r="B22" s="243"/>
      <c r="C22" s="234"/>
      <c r="D22" s="234"/>
      <c r="E22" s="234"/>
      <c r="F22" s="234"/>
      <c r="G22" s="234"/>
      <c r="H22" s="234"/>
      <c r="I22" s="234"/>
      <c r="J22" s="234"/>
      <c r="K22" s="235"/>
    </row>
    <row r="23" spans="1:11" ht="11.25" customHeight="1" x14ac:dyDescent="0.2">
      <c r="A23" s="236"/>
      <c r="B23" s="258" t="s">
        <v>38</v>
      </c>
      <c r="C23" s="238"/>
      <c r="D23" s="366" t="s">
        <v>164</v>
      </c>
      <c r="E23" s="367"/>
      <c r="F23" s="367"/>
      <c r="G23" s="367"/>
      <c r="H23" s="367"/>
      <c r="I23" s="367"/>
      <c r="J23" s="367"/>
      <c r="K23" s="368"/>
    </row>
    <row r="24" spans="1:11" x14ac:dyDescent="0.2">
      <c r="A24" s="236">
        <v>1</v>
      </c>
      <c r="B24" s="238" t="s">
        <v>37</v>
      </c>
      <c r="C24" s="270"/>
      <c r="D24" s="369"/>
      <c r="E24" s="370"/>
      <c r="F24" s="370"/>
      <c r="G24" s="370"/>
      <c r="H24" s="370"/>
      <c r="I24" s="370"/>
      <c r="J24" s="370"/>
      <c r="K24" s="371"/>
    </row>
    <row r="25" spans="1:11" x14ac:dyDescent="0.2">
      <c r="A25" s="318">
        <v>2</v>
      </c>
      <c r="B25" s="299" t="s">
        <v>184</v>
      </c>
      <c r="C25" s="270"/>
      <c r="D25" s="369"/>
      <c r="E25" s="370"/>
      <c r="F25" s="370"/>
      <c r="G25" s="370"/>
      <c r="H25" s="370"/>
      <c r="I25" s="370"/>
      <c r="J25" s="370"/>
      <c r="K25" s="371"/>
    </row>
    <row r="26" spans="1:11" x14ac:dyDescent="0.2">
      <c r="A26" s="318">
        <v>3</v>
      </c>
      <c r="B26" s="299" t="s">
        <v>185</v>
      </c>
      <c r="C26" s="270"/>
      <c r="D26" s="369"/>
      <c r="E26" s="370"/>
      <c r="F26" s="370"/>
      <c r="G26" s="370"/>
      <c r="H26" s="370"/>
      <c r="I26" s="370"/>
      <c r="J26" s="370"/>
      <c r="K26" s="371"/>
    </row>
    <row r="27" spans="1:11" x14ac:dyDescent="0.2">
      <c r="A27" s="318">
        <v>4</v>
      </c>
      <c r="B27" s="299" t="s">
        <v>186</v>
      </c>
      <c r="C27" s="270"/>
      <c r="D27" s="369"/>
      <c r="E27" s="370"/>
      <c r="F27" s="370"/>
      <c r="G27" s="370"/>
      <c r="H27" s="370"/>
      <c r="I27" s="370"/>
      <c r="J27" s="370"/>
      <c r="K27" s="371"/>
    </row>
    <row r="28" spans="1:11" x14ac:dyDescent="0.2">
      <c r="A28" s="318">
        <v>5</v>
      </c>
      <c r="B28" s="299" t="s">
        <v>187</v>
      </c>
      <c r="C28" s="270"/>
      <c r="D28" s="369"/>
      <c r="E28" s="370"/>
      <c r="F28" s="370"/>
      <c r="G28" s="370"/>
      <c r="H28" s="370"/>
      <c r="I28" s="370"/>
      <c r="J28" s="370"/>
      <c r="K28" s="371"/>
    </row>
    <row r="29" spans="1:11" x14ac:dyDescent="0.2">
      <c r="A29" s="318">
        <v>6</v>
      </c>
      <c r="B29" s="299" t="s">
        <v>188</v>
      </c>
      <c r="C29" s="270"/>
      <c r="D29" s="369"/>
      <c r="E29" s="370"/>
      <c r="F29" s="370"/>
      <c r="G29" s="370"/>
      <c r="H29" s="370"/>
      <c r="I29" s="370"/>
      <c r="J29" s="370"/>
      <c r="K29" s="371"/>
    </row>
    <row r="30" spans="1:11" x14ac:dyDescent="0.2">
      <c r="A30" s="318">
        <v>7</v>
      </c>
      <c r="B30" s="299" t="s">
        <v>189</v>
      </c>
      <c r="C30" s="270"/>
      <c r="D30" s="369"/>
      <c r="E30" s="370"/>
      <c r="F30" s="370"/>
      <c r="G30" s="370"/>
      <c r="H30" s="370"/>
      <c r="I30" s="370"/>
      <c r="J30" s="370"/>
      <c r="K30" s="371"/>
    </row>
    <row r="31" spans="1:11" x14ac:dyDescent="0.2">
      <c r="A31" s="318">
        <v>8</v>
      </c>
      <c r="B31" s="319"/>
      <c r="C31" s="270"/>
      <c r="D31" s="369"/>
      <c r="E31" s="370"/>
      <c r="F31" s="370"/>
      <c r="G31" s="370"/>
      <c r="H31" s="370"/>
      <c r="I31" s="370"/>
      <c r="J31" s="370"/>
      <c r="K31" s="371"/>
    </row>
    <row r="32" spans="1:11" x14ac:dyDescent="0.2">
      <c r="A32" s="318">
        <v>9</v>
      </c>
      <c r="B32" s="299"/>
      <c r="C32" s="270"/>
      <c r="D32" s="369"/>
      <c r="E32" s="370"/>
      <c r="F32" s="370"/>
      <c r="G32" s="370"/>
      <c r="H32" s="370"/>
      <c r="I32" s="370"/>
      <c r="J32" s="370"/>
      <c r="K32" s="371"/>
    </row>
    <row r="33" spans="1:15" x14ac:dyDescent="0.2">
      <c r="A33" s="318">
        <v>10</v>
      </c>
      <c r="B33" s="299"/>
      <c r="C33" s="270"/>
      <c r="D33" s="369"/>
      <c r="E33" s="370"/>
      <c r="F33" s="370"/>
      <c r="G33" s="370"/>
      <c r="H33" s="370"/>
      <c r="I33" s="370"/>
      <c r="J33" s="370"/>
      <c r="K33" s="371"/>
    </row>
    <row r="34" spans="1:15" x14ac:dyDescent="0.2">
      <c r="A34" s="318">
        <v>11</v>
      </c>
      <c r="B34" s="299"/>
      <c r="C34" s="270"/>
      <c r="D34" s="369"/>
      <c r="E34" s="370"/>
      <c r="F34" s="370"/>
      <c r="G34" s="370"/>
      <c r="H34" s="370"/>
      <c r="I34" s="370"/>
      <c r="J34" s="370"/>
      <c r="K34" s="371"/>
    </row>
    <row r="35" spans="1:15" ht="12" thickBot="1" x14ac:dyDescent="0.25">
      <c r="A35" s="318">
        <v>12</v>
      </c>
      <c r="B35" s="299"/>
      <c r="C35" s="270"/>
      <c r="D35" s="372"/>
      <c r="E35" s="373"/>
      <c r="F35" s="373"/>
      <c r="G35" s="373"/>
      <c r="H35" s="373"/>
      <c r="I35" s="373"/>
      <c r="J35" s="373"/>
      <c r="K35" s="374"/>
    </row>
    <row r="36" spans="1:15" ht="12" thickBot="1" x14ac:dyDescent="0.25">
      <c r="A36" s="239"/>
      <c r="B36" s="241"/>
      <c r="C36" s="241"/>
      <c r="D36" s="241"/>
      <c r="E36" s="241"/>
      <c r="F36" s="241"/>
      <c r="G36" s="241"/>
      <c r="H36" s="241"/>
      <c r="I36" s="241"/>
      <c r="J36" s="241"/>
      <c r="K36" s="242"/>
    </row>
    <row r="37" spans="1:15" ht="12" thickBot="1" x14ac:dyDescent="0.25">
      <c r="A37" s="272"/>
      <c r="B37" s="273"/>
      <c r="C37" s="274"/>
      <c r="D37" s="274"/>
      <c r="E37" s="274"/>
      <c r="F37" s="274"/>
      <c r="G37" s="274"/>
      <c r="H37" s="274"/>
      <c r="I37" s="274"/>
      <c r="J37" s="274"/>
      <c r="K37" s="274"/>
      <c r="L37" s="254"/>
      <c r="M37" s="254"/>
      <c r="N37" s="255"/>
    </row>
    <row r="38" spans="1:15" ht="12.75" customHeight="1" x14ac:dyDescent="0.2">
      <c r="A38" s="366" t="s">
        <v>168</v>
      </c>
      <c r="B38" s="368"/>
      <c r="C38" s="234"/>
      <c r="D38" s="259" t="s">
        <v>60</v>
      </c>
      <c r="E38" s="234"/>
      <c r="F38" s="234"/>
      <c r="G38" s="234"/>
      <c r="H38" s="234"/>
      <c r="I38" s="234"/>
      <c r="J38" s="234"/>
      <c r="K38" s="234"/>
      <c r="L38" s="234"/>
      <c r="M38" s="234"/>
      <c r="N38" s="235"/>
    </row>
    <row r="39" spans="1:15" ht="131.25" customHeight="1" x14ac:dyDescent="0.2">
      <c r="A39" s="369"/>
      <c r="B39" s="371"/>
      <c r="C39" s="238"/>
      <c r="D39" s="238"/>
      <c r="E39" s="244" t="str">
        <f>D51</f>
        <v>Bruto maandloon (maximaal 5%)</v>
      </c>
      <c r="F39" s="244" t="str">
        <f>D52</f>
        <v>Eindejaarsuitkering</v>
      </c>
      <c r="G39" s="244" t="str">
        <f>D53</f>
        <v>Eindejaarsuitkering OOP (garantie)</v>
      </c>
      <c r="H39" s="244" t="str">
        <f>D54</f>
        <v>Vakantietoeslag</v>
      </c>
      <c r="I39" s="245" t="str">
        <f>D55</f>
        <v>Overwerkuren</v>
      </c>
      <c r="J39" s="238"/>
      <c r="K39" s="244"/>
      <c r="L39" s="246" t="s">
        <v>165</v>
      </c>
      <c r="M39" s="247" t="s">
        <v>166</v>
      </c>
      <c r="N39" s="248" t="s">
        <v>167</v>
      </c>
    </row>
    <row r="40" spans="1:15" ht="12.75" customHeight="1" x14ac:dyDescent="0.2">
      <c r="A40" s="369"/>
      <c r="B40" s="371"/>
      <c r="C40" s="250">
        <v>1</v>
      </c>
      <c r="D40" s="250" t="s">
        <v>37</v>
      </c>
      <c r="E40" s="250">
        <v>0</v>
      </c>
      <c r="F40" s="250">
        <v>0</v>
      </c>
      <c r="G40" s="250">
        <v>0</v>
      </c>
      <c r="H40" s="250">
        <v>0</v>
      </c>
      <c r="I40" s="250">
        <v>0</v>
      </c>
      <c r="J40" s="250"/>
      <c r="K40" s="250"/>
      <c r="L40" s="250" t="s">
        <v>81</v>
      </c>
      <c r="M40" s="250" t="s">
        <v>81</v>
      </c>
      <c r="N40" s="251" t="s">
        <v>81</v>
      </c>
    </row>
    <row r="41" spans="1:15" ht="12.75" customHeight="1" x14ac:dyDescent="0.2">
      <c r="A41" s="369"/>
      <c r="B41" s="371"/>
      <c r="C41" s="238">
        <v>2</v>
      </c>
      <c r="D41" s="299" t="s">
        <v>61</v>
      </c>
      <c r="E41" s="300">
        <v>0</v>
      </c>
      <c r="F41" s="300">
        <v>2</v>
      </c>
      <c r="G41" s="300">
        <v>3</v>
      </c>
      <c r="H41" s="300">
        <v>0</v>
      </c>
      <c r="I41" s="300">
        <v>0</v>
      </c>
      <c r="J41" s="300"/>
      <c r="K41" s="300"/>
      <c r="L41" s="300" t="s">
        <v>82</v>
      </c>
      <c r="M41" s="299" t="s">
        <v>179</v>
      </c>
      <c r="N41" s="301" t="str">
        <f>""</f>
        <v/>
      </c>
      <c r="O41" s="238" t="s">
        <v>81</v>
      </c>
    </row>
    <row r="42" spans="1:15" ht="12.75" customHeight="1" x14ac:dyDescent="0.2">
      <c r="A42" s="369"/>
      <c r="B42" s="371"/>
      <c r="C42" s="252">
        <v>3</v>
      </c>
      <c r="D42" s="302" t="s">
        <v>192</v>
      </c>
      <c r="E42" s="302">
        <v>0</v>
      </c>
      <c r="F42" s="302">
        <v>2</v>
      </c>
      <c r="G42" s="302">
        <v>3</v>
      </c>
      <c r="H42" s="302">
        <v>4</v>
      </c>
      <c r="I42" s="302">
        <v>0</v>
      </c>
      <c r="J42" s="302"/>
      <c r="K42" s="302"/>
      <c r="L42" s="302" t="s">
        <v>83</v>
      </c>
      <c r="M42" s="302" t="str">
        <f>""</f>
        <v/>
      </c>
      <c r="N42" s="303" t="s">
        <v>181</v>
      </c>
      <c r="O42" s="238" t="s">
        <v>81</v>
      </c>
    </row>
    <row r="43" spans="1:15" ht="12.75" customHeight="1" x14ac:dyDescent="0.2">
      <c r="A43" s="369"/>
      <c r="B43" s="371"/>
      <c r="C43" s="238">
        <v>4</v>
      </c>
      <c r="D43" s="300" t="s">
        <v>62</v>
      </c>
      <c r="E43" s="300">
        <v>0</v>
      </c>
      <c r="F43" s="300">
        <v>2</v>
      </c>
      <c r="G43" s="302">
        <v>3</v>
      </c>
      <c r="H43" s="300">
        <v>4</v>
      </c>
      <c r="I43" s="300">
        <v>0</v>
      </c>
      <c r="J43" s="300"/>
      <c r="K43" s="300"/>
      <c r="L43" s="300" t="s">
        <v>83</v>
      </c>
      <c r="M43" s="302" t="str">
        <f>""</f>
        <v/>
      </c>
      <c r="N43" s="303" t="s">
        <v>181</v>
      </c>
      <c r="O43" s="238" t="s">
        <v>81</v>
      </c>
    </row>
    <row r="44" spans="1:15" ht="12.75" customHeight="1" x14ac:dyDescent="0.2">
      <c r="A44" s="369"/>
      <c r="B44" s="371"/>
      <c r="C44" s="252">
        <v>5</v>
      </c>
      <c r="D44" s="302" t="s">
        <v>193</v>
      </c>
      <c r="E44" s="302">
        <v>0</v>
      </c>
      <c r="F44" s="302">
        <v>2</v>
      </c>
      <c r="G44" s="302">
        <v>3</v>
      </c>
      <c r="H44" s="302">
        <v>4</v>
      </c>
      <c r="I44" s="302">
        <v>0</v>
      </c>
      <c r="J44" s="302"/>
      <c r="K44" s="302"/>
      <c r="L44" s="302" t="s">
        <v>80</v>
      </c>
      <c r="M44" s="304" t="s">
        <v>180</v>
      </c>
      <c r="N44" s="303" t="s">
        <v>181</v>
      </c>
      <c r="O44" s="238" t="s">
        <v>81</v>
      </c>
    </row>
    <row r="45" spans="1:15" ht="12.75" customHeight="1" x14ac:dyDescent="0.2">
      <c r="A45" s="369"/>
      <c r="B45" s="371"/>
      <c r="C45" s="238">
        <v>6</v>
      </c>
      <c r="D45" s="300" t="s">
        <v>194</v>
      </c>
      <c r="E45" s="300">
        <v>0</v>
      </c>
      <c r="F45" s="300">
        <v>2</v>
      </c>
      <c r="G45" s="302">
        <v>3</v>
      </c>
      <c r="H45" s="300">
        <v>4</v>
      </c>
      <c r="I45" s="300">
        <v>0</v>
      </c>
      <c r="J45" s="300"/>
      <c r="K45" s="300"/>
      <c r="L45" s="299" t="s">
        <v>182</v>
      </c>
      <c r="M45" s="299" t="str">
        <f>""</f>
        <v/>
      </c>
      <c r="N45" s="303"/>
      <c r="O45" s="238" t="s">
        <v>81</v>
      </c>
    </row>
    <row r="46" spans="1:15" ht="12.75" customHeight="1" x14ac:dyDescent="0.2">
      <c r="A46" s="369"/>
      <c r="B46" s="371"/>
      <c r="C46" s="252">
        <v>7</v>
      </c>
      <c r="D46" s="304" t="s">
        <v>195</v>
      </c>
      <c r="E46" s="302">
        <v>0</v>
      </c>
      <c r="F46" s="302">
        <v>2</v>
      </c>
      <c r="G46" s="302">
        <v>3</v>
      </c>
      <c r="H46" s="302">
        <v>4</v>
      </c>
      <c r="I46" s="302">
        <v>0</v>
      </c>
      <c r="J46" s="302"/>
      <c r="K46" s="302"/>
      <c r="L46" s="304" t="s">
        <v>150</v>
      </c>
      <c r="M46" s="304" t="s">
        <v>179</v>
      </c>
      <c r="N46" s="303" t="s">
        <v>181</v>
      </c>
      <c r="O46" s="238" t="s">
        <v>81</v>
      </c>
    </row>
    <row r="47" spans="1:15" ht="12.75" customHeight="1" x14ac:dyDescent="0.2">
      <c r="A47" s="369"/>
      <c r="B47" s="371"/>
      <c r="C47" s="238">
        <v>8</v>
      </c>
      <c r="D47" s="300" t="s">
        <v>196</v>
      </c>
      <c r="E47" s="300">
        <v>0</v>
      </c>
      <c r="F47" s="300">
        <v>2</v>
      </c>
      <c r="G47" s="302">
        <v>3</v>
      </c>
      <c r="H47" s="300">
        <v>4</v>
      </c>
      <c r="I47" s="300">
        <v>0</v>
      </c>
      <c r="J47" s="300"/>
      <c r="K47" s="300"/>
      <c r="L47" s="300" t="s">
        <v>85</v>
      </c>
      <c r="M47" s="299" t="s">
        <v>177</v>
      </c>
      <c r="N47" s="303"/>
      <c r="O47" s="238" t="s">
        <v>81</v>
      </c>
    </row>
    <row r="48" spans="1:15" ht="12.75" customHeight="1" thickBot="1" x14ac:dyDescent="0.25">
      <c r="A48" s="369"/>
      <c r="B48" s="371"/>
      <c r="C48" s="238"/>
      <c r="D48" s="238"/>
      <c r="E48" s="238"/>
      <c r="F48" s="238"/>
      <c r="G48" s="238"/>
      <c r="H48" s="238"/>
      <c r="I48" s="238"/>
      <c r="J48" s="238"/>
      <c r="K48" s="238"/>
      <c r="L48" s="238"/>
      <c r="M48" s="238"/>
      <c r="N48" s="249" t="s">
        <v>81</v>
      </c>
    </row>
    <row r="49" spans="1:14" ht="12.75" customHeight="1" x14ac:dyDescent="0.2">
      <c r="A49" s="369"/>
      <c r="B49" s="371"/>
      <c r="C49" s="234"/>
      <c r="D49" s="260" t="s">
        <v>63</v>
      </c>
      <c r="E49" s="238"/>
      <c r="F49" s="238"/>
      <c r="G49" s="238"/>
      <c r="H49" s="238"/>
      <c r="I49" s="238"/>
      <c r="J49" s="238"/>
      <c r="K49" s="238"/>
      <c r="L49" s="238"/>
      <c r="M49" s="238"/>
      <c r="N49" s="237" t="s">
        <v>81</v>
      </c>
    </row>
    <row r="50" spans="1:14" ht="12.75" customHeight="1" x14ac:dyDescent="0.2">
      <c r="A50" s="369"/>
      <c r="B50" s="371"/>
      <c r="C50" s="238">
        <v>0</v>
      </c>
      <c r="D50" s="237" t="s">
        <v>37</v>
      </c>
      <c r="E50" s="238"/>
      <c r="F50" s="238"/>
      <c r="G50" s="238"/>
      <c r="H50" s="238"/>
      <c r="I50" s="238"/>
      <c r="J50" s="238"/>
      <c r="K50" s="238"/>
      <c r="L50" s="238"/>
      <c r="M50" s="238"/>
      <c r="N50" s="237" t="s">
        <v>81</v>
      </c>
    </row>
    <row r="51" spans="1:14" ht="12.75" customHeight="1" x14ac:dyDescent="0.2">
      <c r="A51" s="369"/>
      <c r="B51" s="371"/>
      <c r="C51" s="238">
        <v>1</v>
      </c>
      <c r="D51" s="305" t="s">
        <v>68</v>
      </c>
      <c r="E51" s="238"/>
      <c r="F51" s="238"/>
      <c r="G51" s="238"/>
      <c r="H51" s="238"/>
      <c r="I51" s="238"/>
      <c r="J51" s="238"/>
      <c r="K51" s="238"/>
      <c r="L51" s="238"/>
      <c r="M51" s="238"/>
      <c r="N51" s="237" t="s">
        <v>81</v>
      </c>
    </row>
    <row r="52" spans="1:14" ht="12.75" customHeight="1" x14ac:dyDescent="0.2">
      <c r="A52" s="369"/>
      <c r="B52" s="371"/>
      <c r="C52" s="238">
        <v>2</v>
      </c>
      <c r="D52" s="301" t="s">
        <v>65</v>
      </c>
      <c r="E52" s="238"/>
      <c r="F52" s="238"/>
      <c r="G52" s="238"/>
      <c r="H52" s="238"/>
      <c r="I52" s="238"/>
      <c r="J52" s="238"/>
      <c r="K52" s="238"/>
      <c r="L52" s="238"/>
      <c r="M52" s="238"/>
      <c r="N52" s="237" t="s">
        <v>81</v>
      </c>
    </row>
    <row r="53" spans="1:14" ht="12.75" customHeight="1" x14ac:dyDescent="0.2">
      <c r="A53" s="369"/>
      <c r="B53" s="371"/>
      <c r="C53" s="238">
        <v>3</v>
      </c>
      <c r="D53" s="305" t="s">
        <v>66</v>
      </c>
      <c r="E53" s="238"/>
      <c r="F53" s="238"/>
      <c r="G53" s="238"/>
      <c r="H53" s="238"/>
      <c r="I53" s="238"/>
      <c r="J53" s="238"/>
      <c r="K53" s="238"/>
      <c r="L53" s="238"/>
      <c r="M53" s="238"/>
      <c r="N53" s="237" t="s">
        <v>81</v>
      </c>
    </row>
    <row r="54" spans="1:14" ht="12.75" customHeight="1" x14ac:dyDescent="0.2">
      <c r="A54" s="369"/>
      <c r="B54" s="371"/>
      <c r="C54" s="238">
        <v>4</v>
      </c>
      <c r="D54" s="305" t="s">
        <v>67</v>
      </c>
      <c r="E54" s="238"/>
      <c r="F54" s="238"/>
      <c r="G54" s="238"/>
      <c r="H54" s="238"/>
      <c r="I54" s="238"/>
      <c r="J54" s="238"/>
      <c r="K54" s="238"/>
      <c r="L54" s="238"/>
      <c r="M54" s="238"/>
      <c r="N54" s="237" t="s">
        <v>81</v>
      </c>
    </row>
    <row r="55" spans="1:14" ht="13.5" customHeight="1" thickBot="1" x14ac:dyDescent="0.25">
      <c r="A55" s="372"/>
      <c r="B55" s="374"/>
      <c r="C55" s="241">
        <v>5</v>
      </c>
      <c r="D55" s="306" t="s">
        <v>64</v>
      </c>
      <c r="E55" s="241"/>
      <c r="F55" s="241"/>
      <c r="G55" s="241"/>
      <c r="H55" s="241"/>
      <c r="I55" s="241"/>
      <c r="J55" s="241"/>
      <c r="K55" s="241"/>
      <c r="L55" s="241"/>
      <c r="M55" s="241"/>
      <c r="N55" s="242"/>
    </row>
    <row r="56" spans="1:14" ht="12" thickBot="1" x14ac:dyDescent="0.25">
      <c r="A56" s="262"/>
      <c r="B56" s="263"/>
      <c r="C56" s="254"/>
      <c r="D56" s="254"/>
      <c r="E56" s="254"/>
      <c r="F56" s="254"/>
      <c r="G56" s="254"/>
      <c r="H56" s="254"/>
      <c r="I56" s="254"/>
      <c r="J56" s="254"/>
      <c r="K56" s="254"/>
      <c r="L56" s="254"/>
      <c r="M56" s="254"/>
      <c r="N56" s="255"/>
    </row>
    <row r="57" spans="1:14" ht="12.75" customHeight="1" x14ac:dyDescent="0.2">
      <c r="A57" s="233"/>
      <c r="B57" s="307"/>
      <c r="C57" s="308"/>
      <c r="D57" s="308"/>
      <c r="E57" s="308"/>
      <c r="F57" s="308"/>
      <c r="G57" s="309"/>
      <c r="H57" s="366" t="s">
        <v>176</v>
      </c>
      <c r="I57" s="367"/>
      <c r="J57" s="367"/>
      <c r="K57" s="367"/>
      <c r="L57" s="367"/>
      <c r="M57" s="367"/>
      <c r="N57" s="368"/>
    </row>
    <row r="58" spans="1:14" ht="13.5" customHeight="1" thickBot="1" x14ac:dyDescent="0.25">
      <c r="A58" s="236"/>
      <c r="B58" s="310" t="s">
        <v>151</v>
      </c>
      <c r="C58" s="300"/>
      <c r="D58" s="299"/>
      <c r="E58" s="300"/>
      <c r="F58" s="299" t="s">
        <v>152</v>
      </c>
      <c r="G58" s="305"/>
      <c r="H58" s="369"/>
      <c r="I58" s="370"/>
      <c r="J58" s="370"/>
      <c r="K58" s="370"/>
      <c r="L58" s="370"/>
      <c r="M58" s="370"/>
      <c r="N58" s="371"/>
    </row>
    <row r="59" spans="1:14" ht="13.5" customHeight="1" thickBot="1" x14ac:dyDescent="0.25">
      <c r="A59" s="236"/>
      <c r="B59" s="311" t="s">
        <v>155</v>
      </c>
      <c r="C59" s="300"/>
      <c r="D59" s="300"/>
      <c r="E59" s="300"/>
      <c r="F59" s="312">
        <v>0</v>
      </c>
      <c r="G59" s="305"/>
      <c r="H59" s="369"/>
      <c r="I59" s="370"/>
      <c r="J59" s="370"/>
      <c r="K59" s="370"/>
      <c r="L59" s="370"/>
      <c r="M59" s="370"/>
      <c r="N59" s="371"/>
    </row>
    <row r="60" spans="1:14" ht="12.75" customHeight="1" x14ac:dyDescent="0.2">
      <c r="A60" s="236"/>
      <c r="B60" s="299" t="str">
        <f>""</f>
        <v/>
      </c>
      <c r="C60" s="300"/>
      <c r="D60" s="300"/>
      <c r="E60" s="300"/>
      <c r="F60" s="300"/>
      <c r="G60" s="305"/>
      <c r="H60" s="369"/>
      <c r="I60" s="370"/>
      <c r="J60" s="370"/>
      <c r="K60" s="370"/>
      <c r="L60" s="370"/>
      <c r="M60" s="370"/>
      <c r="N60" s="371"/>
    </row>
    <row r="61" spans="1:14" ht="12.75" customHeight="1" x14ac:dyDescent="0.2">
      <c r="A61" s="236"/>
      <c r="B61" s="299" t="s">
        <v>156</v>
      </c>
      <c r="C61" s="300"/>
      <c r="D61" s="300"/>
      <c r="E61" s="300"/>
      <c r="F61" s="300">
        <v>2</v>
      </c>
      <c r="G61" s="305"/>
      <c r="H61" s="369"/>
      <c r="I61" s="370"/>
      <c r="J61" s="370"/>
      <c r="K61" s="370"/>
      <c r="L61" s="370"/>
      <c r="M61" s="370"/>
      <c r="N61" s="371"/>
    </row>
    <row r="62" spans="1:14" ht="12.75" customHeight="1" x14ac:dyDescent="0.2">
      <c r="A62" s="236"/>
      <c r="B62" s="299" t="s">
        <v>153</v>
      </c>
      <c r="C62" s="300"/>
      <c r="D62" s="300"/>
      <c r="E62" s="300"/>
      <c r="F62" s="313" t="s">
        <v>154</v>
      </c>
      <c r="G62" s="305"/>
      <c r="H62" s="369"/>
      <c r="I62" s="370"/>
      <c r="J62" s="370"/>
      <c r="K62" s="370"/>
      <c r="L62" s="370"/>
      <c r="M62" s="370"/>
      <c r="N62" s="371"/>
    </row>
    <row r="63" spans="1:14" ht="12.75" customHeight="1" x14ac:dyDescent="0.2">
      <c r="A63" s="236"/>
      <c r="B63" s="299" t="str">
        <f>""</f>
        <v/>
      </c>
      <c r="C63" s="300"/>
      <c r="D63" s="300"/>
      <c r="E63" s="300"/>
      <c r="F63" s="300">
        <v>6</v>
      </c>
      <c r="G63" s="305"/>
      <c r="H63" s="369"/>
      <c r="I63" s="370"/>
      <c r="J63" s="370"/>
      <c r="K63" s="370"/>
      <c r="L63" s="370"/>
      <c r="M63" s="370"/>
      <c r="N63" s="371"/>
    </row>
    <row r="64" spans="1:14" ht="12.75" customHeight="1" x14ac:dyDescent="0.2">
      <c r="A64" s="236"/>
      <c r="B64" s="299" t="str">
        <f>""</f>
        <v/>
      </c>
      <c r="C64" s="314"/>
      <c r="D64" s="314"/>
      <c r="E64" s="314"/>
      <c r="F64" s="314">
        <v>6</v>
      </c>
      <c r="G64" s="305"/>
      <c r="H64" s="369"/>
      <c r="I64" s="370"/>
      <c r="J64" s="370"/>
      <c r="K64" s="370"/>
      <c r="L64" s="370"/>
      <c r="M64" s="370"/>
      <c r="N64" s="371"/>
    </row>
    <row r="65" spans="1:14" ht="12.75" customHeight="1" x14ac:dyDescent="0.2">
      <c r="A65" s="236"/>
      <c r="B65" s="299"/>
      <c r="C65" s="300"/>
      <c r="D65" s="300"/>
      <c r="E65" s="300"/>
      <c r="F65" s="300"/>
      <c r="G65" s="305"/>
      <c r="H65" s="369"/>
      <c r="I65" s="370"/>
      <c r="J65" s="370"/>
      <c r="K65" s="370"/>
      <c r="L65" s="370"/>
      <c r="M65" s="370"/>
      <c r="N65" s="371"/>
    </row>
    <row r="66" spans="1:14" ht="12.75" customHeight="1" x14ac:dyDescent="0.2">
      <c r="A66" s="236"/>
      <c r="B66" s="299"/>
      <c r="C66" s="300"/>
      <c r="D66" s="300"/>
      <c r="E66" s="300"/>
      <c r="F66" s="300"/>
      <c r="G66" s="305"/>
      <c r="H66" s="369"/>
      <c r="I66" s="370"/>
      <c r="J66" s="370"/>
      <c r="K66" s="370"/>
      <c r="L66" s="370"/>
      <c r="M66" s="370"/>
      <c r="N66" s="371"/>
    </row>
    <row r="67" spans="1:14" ht="12.75" customHeight="1" x14ac:dyDescent="0.2">
      <c r="A67" s="236"/>
      <c r="B67" s="299"/>
      <c r="C67" s="300"/>
      <c r="D67" s="300"/>
      <c r="E67" s="300"/>
      <c r="F67" s="300"/>
      <c r="G67" s="305"/>
      <c r="H67" s="369"/>
      <c r="I67" s="370"/>
      <c r="J67" s="370"/>
      <c r="K67" s="370"/>
      <c r="L67" s="370"/>
      <c r="M67" s="370"/>
      <c r="N67" s="371"/>
    </row>
    <row r="68" spans="1:14" ht="13.5" customHeight="1" thickBot="1" x14ac:dyDescent="0.25">
      <c r="A68" s="239"/>
      <c r="B68" s="315"/>
      <c r="C68" s="316"/>
      <c r="D68" s="316"/>
      <c r="E68" s="316"/>
      <c r="F68" s="316"/>
      <c r="G68" s="317"/>
      <c r="H68" s="372"/>
      <c r="I68" s="373"/>
      <c r="J68" s="373"/>
      <c r="K68" s="373"/>
      <c r="L68" s="373"/>
      <c r="M68" s="373"/>
      <c r="N68" s="374"/>
    </row>
    <row r="69" spans="1:14" ht="12" thickBot="1" x14ac:dyDescent="0.25">
      <c r="A69" s="253"/>
      <c r="B69" s="257"/>
      <c r="C69" s="254"/>
      <c r="D69" s="254"/>
      <c r="E69" s="254"/>
      <c r="F69" s="254"/>
      <c r="G69" s="254"/>
      <c r="H69" s="254"/>
      <c r="I69" s="254"/>
      <c r="J69" s="254"/>
      <c r="K69" s="254"/>
      <c r="L69" s="254"/>
      <c r="M69" s="254"/>
      <c r="N69" s="255"/>
    </row>
    <row r="70" spans="1:14" ht="12.75" customHeight="1" x14ac:dyDescent="0.2">
      <c r="A70" s="233"/>
      <c r="B70" s="243"/>
      <c r="C70" s="234"/>
      <c r="D70" s="234"/>
      <c r="E70" s="234"/>
      <c r="F70" s="234"/>
      <c r="G70" s="235"/>
      <c r="H70" s="366" t="s">
        <v>170</v>
      </c>
      <c r="I70" s="367"/>
      <c r="J70" s="367"/>
      <c r="K70" s="367"/>
      <c r="L70" s="367"/>
      <c r="M70" s="367"/>
      <c r="N70" s="368"/>
    </row>
    <row r="71" spans="1:14" ht="13.5" customHeight="1" thickBot="1" x14ac:dyDescent="0.25">
      <c r="A71" s="236"/>
      <c r="B71" s="258" t="s">
        <v>169</v>
      </c>
      <c r="C71" s="238"/>
      <c r="D71" s="238"/>
      <c r="E71" s="238"/>
      <c r="F71" s="238"/>
      <c r="G71" s="237"/>
      <c r="H71" s="369"/>
      <c r="I71" s="370"/>
      <c r="J71" s="370"/>
      <c r="K71" s="370"/>
      <c r="L71" s="370"/>
      <c r="M71" s="370"/>
      <c r="N71" s="371"/>
    </row>
    <row r="72" spans="1:14" ht="13.5" thickBot="1" x14ac:dyDescent="0.25">
      <c r="A72" s="236"/>
      <c r="B72" s="238"/>
      <c r="C72" s="320">
        <v>42005</v>
      </c>
      <c r="D72" s="177" t="s">
        <v>132</v>
      </c>
      <c r="E72" s="238"/>
      <c r="F72" s="238"/>
      <c r="G72" s="237"/>
      <c r="H72" s="369"/>
      <c r="I72" s="370"/>
      <c r="J72" s="370"/>
      <c r="K72" s="370"/>
      <c r="L72" s="370"/>
      <c r="M72" s="370"/>
      <c r="N72" s="371"/>
    </row>
    <row r="73" spans="1:14" ht="12.75" customHeight="1" x14ac:dyDescent="0.2">
      <c r="A73" s="236"/>
      <c r="B73" s="177" t="s">
        <v>127</v>
      </c>
      <c r="C73" s="177" t="s">
        <v>128</v>
      </c>
      <c r="D73" s="177" t="s">
        <v>129</v>
      </c>
      <c r="E73" s="238"/>
      <c r="F73" s="238"/>
      <c r="G73" s="237"/>
      <c r="H73" s="369"/>
      <c r="I73" s="370"/>
      <c r="J73" s="370"/>
      <c r="K73" s="370"/>
      <c r="L73" s="370"/>
      <c r="M73" s="370"/>
      <c r="N73" s="371"/>
    </row>
    <row r="74" spans="1:14" ht="12.75" customHeight="1" x14ac:dyDescent="0.2">
      <c r="A74" s="236"/>
      <c r="B74" s="177"/>
      <c r="C74" s="177">
        <v>1</v>
      </c>
      <c r="D74" s="264">
        <f>DATEDIF(E74,F74,"d")+1</f>
        <v>31</v>
      </c>
      <c r="E74" s="265">
        <f>C72</f>
        <v>42005</v>
      </c>
      <c r="F74" s="265">
        <f>EOMONTH(E74,0)</f>
        <v>42035</v>
      </c>
      <c r="G74" s="237"/>
      <c r="H74" s="369"/>
      <c r="I74" s="370"/>
      <c r="J74" s="370"/>
      <c r="K74" s="370"/>
      <c r="L74" s="370"/>
      <c r="M74" s="370"/>
      <c r="N74" s="371"/>
    </row>
    <row r="75" spans="1:14" ht="12.75" customHeight="1" x14ac:dyDescent="0.2">
      <c r="A75" s="236"/>
      <c r="B75" s="177" t="s">
        <v>37</v>
      </c>
      <c r="C75" s="177">
        <v>2</v>
      </c>
      <c r="D75" s="264">
        <f t="shared" ref="D75:D85" si="0">DATEDIF(E75,F75,"d")+1</f>
        <v>28</v>
      </c>
      <c r="E75" s="265">
        <f>EDATE(E74,1)</f>
        <v>42036</v>
      </c>
      <c r="F75" s="265">
        <f t="shared" ref="F75:F85" si="1">EOMONTH(E75,0)</f>
        <v>42063</v>
      </c>
      <c r="G75" s="237"/>
      <c r="H75" s="369"/>
      <c r="I75" s="370"/>
      <c r="J75" s="370"/>
      <c r="K75" s="370"/>
      <c r="L75" s="370"/>
      <c r="M75" s="370"/>
      <c r="N75" s="371"/>
    </row>
    <row r="76" spans="1:14" ht="12.75" customHeight="1" x14ac:dyDescent="0.2">
      <c r="A76" s="236"/>
      <c r="B76" s="177" t="s">
        <v>130</v>
      </c>
      <c r="C76" s="177">
        <v>3</v>
      </c>
      <c r="D76" s="264">
        <f t="shared" si="0"/>
        <v>31</v>
      </c>
      <c r="E76" s="265">
        <f t="shared" ref="E76:E85" si="2">EDATE(E75,1)</f>
        <v>42064</v>
      </c>
      <c r="F76" s="265">
        <f t="shared" si="1"/>
        <v>42094</v>
      </c>
      <c r="G76" s="237"/>
      <c r="H76" s="369"/>
      <c r="I76" s="370"/>
      <c r="J76" s="370"/>
      <c r="K76" s="370"/>
      <c r="L76" s="370"/>
      <c r="M76" s="370"/>
      <c r="N76" s="371"/>
    </row>
    <row r="77" spans="1:14" ht="12.75" customHeight="1" x14ac:dyDescent="0.2">
      <c r="A77" s="236"/>
      <c r="B77" s="177" t="s">
        <v>131</v>
      </c>
      <c r="C77" s="177">
        <v>4</v>
      </c>
      <c r="D77" s="264">
        <f t="shared" si="0"/>
        <v>30</v>
      </c>
      <c r="E77" s="265">
        <f t="shared" si="2"/>
        <v>42095</v>
      </c>
      <c r="F77" s="265">
        <f t="shared" si="1"/>
        <v>42124</v>
      </c>
      <c r="G77" s="237"/>
      <c r="H77" s="369"/>
      <c r="I77" s="370"/>
      <c r="J77" s="370"/>
      <c r="K77" s="370"/>
      <c r="L77" s="370"/>
      <c r="M77" s="370"/>
      <c r="N77" s="371"/>
    </row>
    <row r="78" spans="1:14" ht="12.75" customHeight="1" x14ac:dyDescent="0.2">
      <c r="A78" s="236"/>
      <c r="B78" s="177"/>
      <c r="C78" s="177">
        <v>5</v>
      </c>
      <c r="D78" s="264">
        <f t="shared" si="0"/>
        <v>31</v>
      </c>
      <c r="E78" s="265">
        <f t="shared" si="2"/>
        <v>42125</v>
      </c>
      <c r="F78" s="265">
        <f t="shared" si="1"/>
        <v>42155</v>
      </c>
      <c r="G78" s="237"/>
      <c r="H78" s="369"/>
      <c r="I78" s="370"/>
      <c r="J78" s="370"/>
      <c r="K78" s="370"/>
      <c r="L78" s="370"/>
      <c r="M78" s="370"/>
      <c r="N78" s="371"/>
    </row>
    <row r="79" spans="1:14" ht="12.75" customHeight="1" x14ac:dyDescent="0.2">
      <c r="A79" s="236"/>
      <c r="B79" s="177"/>
      <c r="C79" s="177">
        <v>6</v>
      </c>
      <c r="D79" s="264">
        <f t="shared" si="0"/>
        <v>30</v>
      </c>
      <c r="E79" s="265">
        <f t="shared" si="2"/>
        <v>42156</v>
      </c>
      <c r="F79" s="265">
        <f t="shared" si="1"/>
        <v>42185</v>
      </c>
      <c r="G79" s="237"/>
      <c r="H79" s="369"/>
      <c r="I79" s="370"/>
      <c r="J79" s="370"/>
      <c r="K79" s="370"/>
      <c r="L79" s="370"/>
      <c r="M79" s="370"/>
      <c r="N79" s="371"/>
    </row>
    <row r="80" spans="1:14" ht="12.75" customHeight="1" x14ac:dyDescent="0.2">
      <c r="A80" s="236"/>
      <c r="B80" s="177"/>
      <c r="C80" s="177">
        <v>7</v>
      </c>
      <c r="D80" s="264">
        <f t="shared" si="0"/>
        <v>31</v>
      </c>
      <c r="E80" s="265">
        <f t="shared" si="2"/>
        <v>42186</v>
      </c>
      <c r="F80" s="265">
        <f t="shared" si="1"/>
        <v>42216</v>
      </c>
      <c r="G80" s="237"/>
      <c r="H80" s="369"/>
      <c r="I80" s="370"/>
      <c r="J80" s="370"/>
      <c r="K80" s="370"/>
      <c r="L80" s="370"/>
      <c r="M80" s="370"/>
      <c r="N80" s="371"/>
    </row>
    <row r="81" spans="1:14" ht="12.75" customHeight="1" x14ac:dyDescent="0.2">
      <c r="A81" s="236"/>
      <c r="B81" s="177"/>
      <c r="C81" s="177">
        <v>8</v>
      </c>
      <c r="D81" s="264">
        <f t="shared" si="0"/>
        <v>31</v>
      </c>
      <c r="E81" s="265">
        <f t="shared" si="2"/>
        <v>42217</v>
      </c>
      <c r="F81" s="265">
        <f t="shared" si="1"/>
        <v>42247</v>
      </c>
      <c r="G81" s="237"/>
      <c r="H81" s="369"/>
      <c r="I81" s="370"/>
      <c r="J81" s="370"/>
      <c r="K81" s="370"/>
      <c r="L81" s="370"/>
      <c r="M81" s="370"/>
      <c r="N81" s="371"/>
    </row>
    <row r="82" spans="1:14" ht="12.75" customHeight="1" x14ac:dyDescent="0.2">
      <c r="A82" s="236"/>
      <c r="B82" s="177"/>
      <c r="C82" s="177">
        <v>9</v>
      </c>
      <c r="D82" s="264">
        <f t="shared" si="0"/>
        <v>30</v>
      </c>
      <c r="E82" s="265">
        <f t="shared" si="2"/>
        <v>42248</v>
      </c>
      <c r="F82" s="265">
        <f t="shared" si="1"/>
        <v>42277</v>
      </c>
      <c r="G82" s="237"/>
      <c r="H82" s="369"/>
      <c r="I82" s="370"/>
      <c r="J82" s="370"/>
      <c r="K82" s="370"/>
      <c r="L82" s="370"/>
      <c r="M82" s="370"/>
      <c r="N82" s="371"/>
    </row>
    <row r="83" spans="1:14" ht="12.75" customHeight="1" x14ac:dyDescent="0.2">
      <c r="A83" s="236"/>
      <c r="B83" s="177"/>
      <c r="C83" s="177">
        <v>10</v>
      </c>
      <c r="D83" s="264">
        <f t="shared" si="0"/>
        <v>31</v>
      </c>
      <c r="E83" s="265">
        <f t="shared" si="2"/>
        <v>42278</v>
      </c>
      <c r="F83" s="265">
        <f t="shared" si="1"/>
        <v>42308</v>
      </c>
      <c r="G83" s="237"/>
      <c r="H83" s="369"/>
      <c r="I83" s="370"/>
      <c r="J83" s="370"/>
      <c r="K83" s="370"/>
      <c r="L83" s="370"/>
      <c r="M83" s="370"/>
      <c r="N83" s="371"/>
    </row>
    <row r="84" spans="1:14" ht="12.75" customHeight="1" x14ac:dyDescent="0.2">
      <c r="A84" s="236"/>
      <c r="B84" s="177"/>
      <c r="C84" s="177">
        <v>11</v>
      </c>
      <c r="D84" s="264">
        <f t="shared" si="0"/>
        <v>30</v>
      </c>
      <c r="E84" s="265">
        <f t="shared" si="2"/>
        <v>42309</v>
      </c>
      <c r="F84" s="265">
        <f t="shared" si="1"/>
        <v>42338</v>
      </c>
      <c r="G84" s="237"/>
      <c r="H84" s="369"/>
      <c r="I84" s="370"/>
      <c r="J84" s="370"/>
      <c r="K84" s="370"/>
      <c r="L84" s="370"/>
      <c r="M84" s="370"/>
      <c r="N84" s="371"/>
    </row>
    <row r="85" spans="1:14" ht="12.75" customHeight="1" x14ac:dyDescent="0.2">
      <c r="A85" s="236"/>
      <c r="B85" s="177"/>
      <c r="C85" s="177">
        <v>12</v>
      </c>
      <c r="D85" s="264">
        <f t="shared" si="0"/>
        <v>31</v>
      </c>
      <c r="E85" s="265">
        <f t="shared" si="2"/>
        <v>42339</v>
      </c>
      <c r="F85" s="265">
        <f t="shared" si="1"/>
        <v>42369</v>
      </c>
      <c r="G85" s="237"/>
      <c r="H85" s="369"/>
      <c r="I85" s="370"/>
      <c r="J85" s="370"/>
      <c r="K85" s="370"/>
      <c r="L85" s="370"/>
      <c r="M85" s="370"/>
      <c r="N85" s="371"/>
    </row>
    <row r="86" spans="1:14" ht="13.5" customHeight="1" thickBot="1" x14ac:dyDescent="0.25">
      <c r="A86" s="239"/>
      <c r="B86" s="240"/>
      <c r="C86" s="240"/>
      <c r="D86" s="266"/>
      <c r="E86" s="267"/>
      <c r="F86" s="267"/>
      <c r="G86" s="242"/>
      <c r="H86" s="372"/>
      <c r="I86" s="373"/>
      <c r="J86" s="373"/>
      <c r="K86" s="373"/>
      <c r="L86" s="373"/>
      <c r="M86" s="373"/>
      <c r="N86" s="374"/>
    </row>
    <row r="87" spans="1:14" ht="12" thickBot="1" x14ac:dyDescent="0.25">
      <c r="A87" s="253"/>
      <c r="B87" s="257"/>
      <c r="C87" s="257"/>
      <c r="D87" s="268"/>
      <c r="E87" s="269"/>
      <c r="F87" s="269"/>
      <c r="G87" s="254"/>
      <c r="H87" s="254"/>
      <c r="I87" s="254"/>
      <c r="J87" s="254"/>
      <c r="K87" s="254"/>
      <c r="L87" s="254"/>
      <c r="M87" s="254"/>
      <c r="N87" s="255"/>
    </row>
    <row r="88" spans="1:14" ht="12.75" customHeight="1" x14ac:dyDescent="0.2">
      <c r="A88" s="233"/>
      <c r="B88" s="234"/>
      <c r="C88" s="234"/>
      <c r="D88" s="275"/>
      <c r="E88" s="276"/>
      <c r="F88" s="234"/>
      <c r="G88" s="234"/>
      <c r="H88" s="234"/>
      <c r="I88" s="234"/>
      <c r="J88" s="234"/>
      <c r="K88" s="235"/>
      <c r="L88" s="366" t="s">
        <v>171</v>
      </c>
      <c r="M88" s="367"/>
      <c r="N88" s="368"/>
    </row>
    <row r="89" spans="1:14" ht="12.75" customHeight="1" x14ac:dyDescent="0.2">
      <c r="A89" s="391" t="s">
        <v>0</v>
      </c>
      <c r="B89" s="392"/>
      <c r="C89" s="392"/>
      <c r="D89" s="392"/>
      <c r="E89" s="392"/>
      <c r="F89" s="392"/>
      <c r="G89" s="392"/>
      <c r="H89" s="392"/>
      <c r="I89" s="392"/>
      <c r="J89" s="392"/>
      <c r="K89" s="393"/>
      <c r="L89" s="369"/>
      <c r="M89" s="370"/>
      <c r="N89" s="371"/>
    </row>
    <row r="90" spans="1:14" ht="15" customHeight="1" x14ac:dyDescent="0.2">
      <c r="A90" s="394" t="s">
        <v>190</v>
      </c>
      <c r="B90" s="395"/>
      <c r="C90" s="395"/>
      <c r="D90" s="395"/>
      <c r="E90" s="395"/>
      <c r="F90" s="395"/>
      <c r="G90" s="395"/>
      <c r="H90" s="395"/>
      <c r="I90" s="395"/>
      <c r="J90" s="395"/>
      <c r="K90" s="398"/>
      <c r="L90" s="369"/>
      <c r="M90" s="370"/>
      <c r="N90" s="371"/>
    </row>
    <row r="91" spans="1:14" ht="12.75" customHeight="1" x14ac:dyDescent="0.2">
      <c r="A91" s="394"/>
      <c r="B91" s="395"/>
      <c r="C91" s="395"/>
      <c r="D91" s="395"/>
      <c r="E91" s="395"/>
      <c r="F91" s="395"/>
      <c r="G91" s="395"/>
      <c r="H91" s="395"/>
      <c r="I91" s="395"/>
      <c r="J91" s="395"/>
      <c r="K91" s="398"/>
      <c r="L91" s="369"/>
      <c r="M91" s="370"/>
      <c r="N91" s="371"/>
    </row>
    <row r="92" spans="1:14" ht="12.75" customHeight="1" x14ac:dyDescent="0.2">
      <c r="A92" s="394"/>
      <c r="B92" s="395"/>
      <c r="C92" s="395"/>
      <c r="D92" s="395"/>
      <c r="E92" s="395"/>
      <c r="F92" s="395"/>
      <c r="G92" s="395"/>
      <c r="H92" s="395"/>
      <c r="I92" s="395"/>
      <c r="J92" s="395"/>
      <c r="K92" s="398"/>
      <c r="L92" s="369"/>
      <c r="M92" s="370"/>
      <c r="N92" s="371"/>
    </row>
    <row r="93" spans="1:14" ht="12.75" customHeight="1" x14ac:dyDescent="0.2">
      <c r="A93" s="394"/>
      <c r="B93" s="395"/>
      <c r="C93" s="395"/>
      <c r="D93" s="395"/>
      <c r="E93" s="395"/>
      <c r="F93" s="395"/>
      <c r="G93" s="395"/>
      <c r="H93" s="395"/>
      <c r="I93" s="395"/>
      <c r="J93" s="395"/>
      <c r="K93" s="398"/>
      <c r="L93" s="369"/>
      <c r="M93" s="370"/>
      <c r="N93" s="371"/>
    </row>
    <row r="94" spans="1:14" ht="12.75" customHeight="1" x14ac:dyDescent="0.2">
      <c r="A94" s="394" t="str">
        <f>CONCATENATE("1. ",J94," , hierna te noemen “werkgever”")</f>
        <v>1. Het Schoolbestuur , hierna te noemen “werkgever”</v>
      </c>
      <c r="B94" s="395"/>
      <c r="C94" s="395"/>
      <c r="D94" s="395"/>
      <c r="E94" s="395"/>
      <c r="F94" s="395"/>
      <c r="G94" s="395"/>
      <c r="H94" s="395"/>
      <c r="I94" s="395"/>
      <c r="J94" s="155" t="str">
        <f>VLOOKUP(Cafetariasysteem!K2,tabellen!A14:B20,2,FALSE)</f>
        <v>Het Schoolbestuur</v>
      </c>
      <c r="K94" s="277"/>
      <c r="L94" s="369"/>
      <c r="M94" s="370"/>
      <c r="N94" s="371"/>
    </row>
    <row r="95" spans="1:14" ht="12.75" customHeight="1" x14ac:dyDescent="0.2">
      <c r="A95" s="396"/>
      <c r="B95" s="397"/>
      <c r="C95" s="397"/>
      <c r="D95" s="397"/>
      <c r="E95" s="397"/>
      <c r="F95" s="397"/>
      <c r="G95" s="397"/>
      <c r="H95" s="397"/>
      <c r="I95" s="397"/>
      <c r="J95" s="153"/>
      <c r="K95" s="278"/>
      <c r="L95" s="369"/>
      <c r="M95" s="370"/>
      <c r="N95" s="371"/>
    </row>
    <row r="96" spans="1:14" ht="12.75" customHeight="1" x14ac:dyDescent="0.2">
      <c r="A96" s="279"/>
      <c r="B96" s="280"/>
      <c r="C96" s="280"/>
      <c r="D96" s="280"/>
      <c r="E96" s="280"/>
      <c r="F96" s="280"/>
      <c r="G96" s="280"/>
      <c r="H96" s="280"/>
      <c r="I96" s="280"/>
      <c r="J96" s="280"/>
      <c r="K96" s="281"/>
      <c r="L96" s="369"/>
      <c r="M96" s="370"/>
      <c r="N96" s="371"/>
    </row>
    <row r="97" spans="1:14" ht="22.5" x14ac:dyDescent="0.2">
      <c r="A97" s="236" t="str">
        <f>CONCATENATE(J97,Cafetariasysteem!D16," ",Cafetariasysteem!L14," ",Cafetariasysteem!D14,tabellen!_ftn1)</f>
        <v>2. TS de Test, hierna te noemen “werknemer”</v>
      </c>
      <c r="B97" s="280"/>
      <c r="C97" s="280"/>
      <c r="D97" s="280"/>
      <c r="E97" s="280"/>
      <c r="F97" s="280"/>
      <c r="G97" s="280"/>
      <c r="H97" s="280"/>
      <c r="I97" s="280"/>
      <c r="J97" s="280" t="s">
        <v>139</v>
      </c>
      <c r="K97" s="281" t="s">
        <v>138</v>
      </c>
      <c r="L97" s="369"/>
      <c r="M97" s="370"/>
      <c r="N97" s="371"/>
    </row>
    <row r="98" spans="1:14" ht="12.75" customHeight="1" x14ac:dyDescent="0.2">
      <c r="A98" s="282"/>
      <c r="B98" s="140"/>
      <c r="C98" s="140"/>
      <c r="D98" s="140"/>
      <c r="E98" s="140"/>
      <c r="F98" s="140"/>
      <c r="G98" s="140"/>
      <c r="H98" s="140"/>
      <c r="I98" s="140"/>
      <c r="J98" s="140"/>
      <c r="K98" s="283"/>
      <c r="L98" s="369"/>
      <c r="M98" s="370"/>
      <c r="N98" s="371"/>
    </row>
    <row r="99" spans="1:14" ht="12.75" customHeight="1" x14ac:dyDescent="0.2">
      <c r="A99" s="284"/>
      <c r="B99" s="285"/>
      <c r="C99" s="285"/>
      <c r="D99" s="285"/>
      <c r="E99" s="285"/>
      <c r="F99" s="285"/>
      <c r="G99" s="285"/>
      <c r="H99" s="285"/>
      <c r="I99" s="285"/>
      <c r="J99" s="285"/>
      <c r="K99" s="286"/>
      <c r="L99" s="369"/>
      <c r="M99" s="370"/>
      <c r="N99" s="371"/>
    </row>
    <row r="100" spans="1:14" ht="11.25" customHeight="1" x14ac:dyDescent="0.2">
      <c r="A100" s="394" t="s">
        <v>4</v>
      </c>
      <c r="B100" s="395"/>
      <c r="C100" s="395"/>
      <c r="D100" s="395"/>
      <c r="E100" s="395"/>
      <c r="F100" s="395"/>
      <c r="G100" s="395"/>
      <c r="H100" s="395"/>
      <c r="I100" s="395"/>
      <c r="J100" s="395"/>
      <c r="K100" s="398"/>
      <c r="L100" s="369"/>
      <c r="M100" s="370"/>
      <c r="N100" s="371"/>
    </row>
    <row r="101" spans="1:14" ht="12.75" customHeight="1" x14ac:dyDescent="0.2">
      <c r="A101" s="394"/>
      <c r="B101" s="395"/>
      <c r="C101" s="395"/>
      <c r="D101" s="395"/>
      <c r="E101" s="395"/>
      <c r="F101" s="395"/>
      <c r="G101" s="395"/>
      <c r="H101" s="395"/>
      <c r="I101" s="395"/>
      <c r="J101" s="395"/>
      <c r="K101" s="398"/>
      <c r="L101" s="369"/>
      <c r="M101" s="370"/>
      <c r="N101" s="371"/>
    </row>
    <row r="102" spans="1:14" ht="12.75" customHeight="1" x14ac:dyDescent="0.2">
      <c r="A102" s="394"/>
      <c r="B102" s="395"/>
      <c r="C102" s="395"/>
      <c r="D102" s="395"/>
      <c r="E102" s="395"/>
      <c r="F102" s="395"/>
      <c r="G102" s="395"/>
      <c r="H102" s="395"/>
      <c r="I102" s="395"/>
      <c r="J102" s="395"/>
      <c r="K102" s="398"/>
      <c r="L102" s="369"/>
      <c r="M102" s="370"/>
      <c r="N102" s="371"/>
    </row>
    <row r="103" spans="1:14" ht="12.75" customHeight="1" x14ac:dyDescent="0.2">
      <c r="A103" s="394"/>
      <c r="B103" s="395"/>
      <c r="C103" s="395"/>
      <c r="D103" s="395"/>
      <c r="E103" s="395"/>
      <c r="F103" s="395"/>
      <c r="G103" s="395"/>
      <c r="H103" s="395"/>
      <c r="I103" s="395"/>
      <c r="J103" s="395"/>
      <c r="K103" s="398"/>
      <c r="L103" s="369"/>
      <c r="M103" s="370"/>
      <c r="N103" s="371"/>
    </row>
    <row r="104" spans="1:14" ht="12.75" customHeight="1" x14ac:dyDescent="0.2">
      <c r="A104" s="394"/>
      <c r="B104" s="395"/>
      <c r="C104" s="395"/>
      <c r="D104" s="395"/>
      <c r="E104" s="395"/>
      <c r="F104" s="395"/>
      <c r="G104" s="395"/>
      <c r="H104" s="395"/>
      <c r="I104" s="395"/>
      <c r="J104" s="395"/>
      <c r="K104" s="398"/>
      <c r="L104" s="369"/>
      <c r="M104" s="370"/>
      <c r="N104" s="371"/>
    </row>
    <row r="105" spans="1:14" ht="12.75" customHeight="1" x14ac:dyDescent="0.2">
      <c r="A105" s="394"/>
      <c r="B105" s="395"/>
      <c r="C105" s="395"/>
      <c r="D105" s="395"/>
      <c r="E105" s="395"/>
      <c r="F105" s="395"/>
      <c r="G105" s="395"/>
      <c r="H105" s="395"/>
      <c r="I105" s="395"/>
      <c r="J105" s="395"/>
      <c r="K105" s="398"/>
      <c r="L105" s="369"/>
      <c r="M105" s="370"/>
      <c r="N105" s="371"/>
    </row>
    <row r="106" spans="1:14" ht="12.75" customHeight="1" x14ac:dyDescent="0.2">
      <c r="A106" s="394"/>
      <c r="B106" s="395"/>
      <c r="C106" s="395"/>
      <c r="D106" s="395"/>
      <c r="E106" s="395"/>
      <c r="F106" s="395"/>
      <c r="G106" s="395"/>
      <c r="H106" s="395"/>
      <c r="I106" s="395"/>
      <c r="J106" s="395"/>
      <c r="K106" s="398"/>
      <c r="L106" s="369"/>
      <c r="M106" s="370"/>
      <c r="N106" s="371"/>
    </row>
    <row r="107" spans="1:14" ht="12.75" customHeight="1" x14ac:dyDescent="0.2">
      <c r="A107" s="394"/>
      <c r="B107" s="395"/>
      <c r="C107" s="395"/>
      <c r="D107" s="395"/>
      <c r="E107" s="395"/>
      <c r="F107" s="395"/>
      <c r="G107" s="395"/>
      <c r="H107" s="395"/>
      <c r="I107" s="395"/>
      <c r="J107" s="395"/>
      <c r="K107" s="398"/>
      <c r="L107" s="369"/>
      <c r="M107" s="370"/>
      <c r="N107" s="371"/>
    </row>
    <row r="108" spans="1:14" ht="12.75" customHeight="1" x14ac:dyDescent="0.2">
      <c r="A108" s="394"/>
      <c r="B108" s="395"/>
      <c r="C108" s="395"/>
      <c r="D108" s="395"/>
      <c r="E108" s="395"/>
      <c r="F108" s="395"/>
      <c r="G108" s="395"/>
      <c r="H108" s="395"/>
      <c r="I108" s="395"/>
      <c r="J108" s="395"/>
      <c r="K108" s="398"/>
      <c r="L108" s="369"/>
      <c r="M108" s="370"/>
      <c r="N108" s="371"/>
    </row>
    <row r="109" spans="1:14" ht="12.75" customHeight="1" x14ac:dyDescent="0.2">
      <c r="A109" s="394"/>
      <c r="B109" s="395"/>
      <c r="C109" s="395"/>
      <c r="D109" s="395"/>
      <c r="E109" s="395"/>
      <c r="F109" s="395"/>
      <c r="G109" s="395"/>
      <c r="H109" s="395"/>
      <c r="I109" s="395"/>
      <c r="J109" s="395"/>
      <c r="K109" s="398"/>
      <c r="L109" s="369"/>
      <c r="M109" s="370"/>
      <c r="N109" s="371"/>
    </row>
    <row r="110" spans="1:14" ht="12.75" customHeight="1" x14ac:dyDescent="0.2">
      <c r="A110" s="394"/>
      <c r="B110" s="395"/>
      <c r="C110" s="395"/>
      <c r="D110" s="395"/>
      <c r="E110" s="395"/>
      <c r="F110" s="395"/>
      <c r="G110" s="395"/>
      <c r="H110" s="395"/>
      <c r="I110" s="395"/>
      <c r="J110" s="395"/>
      <c r="K110" s="398"/>
      <c r="L110" s="369"/>
      <c r="M110" s="370"/>
      <c r="N110" s="371"/>
    </row>
    <row r="111" spans="1:14" ht="12.75" customHeight="1" x14ac:dyDescent="0.2">
      <c r="A111" s="394"/>
      <c r="B111" s="395"/>
      <c r="C111" s="395"/>
      <c r="D111" s="395"/>
      <c r="E111" s="395"/>
      <c r="F111" s="395"/>
      <c r="G111" s="395"/>
      <c r="H111" s="395"/>
      <c r="I111" s="395"/>
      <c r="J111" s="395"/>
      <c r="K111" s="398"/>
      <c r="L111" s="369"/>
      <c r="M111" s="370"/>
      <c r="N111" s="371"/>
    </row>
    <row r="112" spans="1:14" ht="12.75" customHeight="1" x14ac:dyDescent="0.2">
      <c r="A112" s="394"/>
      <c r="B112" s="395"/>
      <c r="C112" s="395"/>
      <c r="D112" s="395"/>
      <c r="E112" s="395"/>
      <c r="F112" s="395"/>
      <c r="G112" s="395"/>
      <c r="H112" s="395"/>
      <c r="I112" s="395"/>
      <c r="J112" s="395"/>
      <c r="K112" s="398"/>
      <c r="L112" s="369"/>
      <c r="M112" s="370"/>
      <c r="N112" s="371"/>
    </row>
    <row r="113" spans="1:14" ht="12.75" customHeight="1" x14ac:dyDescent="0.2">
      <c r="A113" s="394"/>
      <c r="B113" s="395"/>
      <c r="C113" s="395"/>
      <c r="D113" s="395"/>
      <c r="E113" s="395"/>
      <c r="F113" s="395"/>
      <c r="G113" s="395"/>
      <c r="H113" s="395"/>
      <c r="I113" s="395"/>
      <c r="J113" s="395"/>
      <c r="K113" s="398"/>
      <c r="L113" s="369"/>
      <c r="M113" s="370"/>
      <c r="N113" s="371"/>
    </row>
    <row r="114" spans="1:14" ht="12.75" customHeight="1" x14ac:dyDescent="0.2">
      <c r="A114" s="394"/>
      <c r="B114" s="395"/>
      <c r="C114" s="395"/>
      <c r="D114" s="395"/>
      <c r="E114" s="395"/>
      <c r="F114" s="395"/>
      <c r="G114" s="395"/>
      <c r="H114" s="395"/>
      <c r="I114" s="395"/>
      <c r="J114" s="395"/>
      <c r="K114" s="398"/>
      <c r="L114" s="369"/>
      <c r="M114" s="370"/>
      <c r="N114" s="371"/>
    </row>
    <row r="115" spans="1:14" ht="12.75" customHeight="1" x14ac:dyDescent="0.2">
      <c r="A115" s="394"/>
      <c r="B115" s="395"/>
      <c r="C115" s="395"/>
      <c r="D115" s="395"/>
      <c r="E115" s="395"/>
      <c r="F115" s="395"/>
      <c r="G115" s="395"/>
      <c r="H115" s="395"/>
      <c r="I115" s="395"/>
      <c r="J115" s="395"/>
      <c r="K115" s="398"/>
      <c r="L115" s="369"/>
      <c r="M115" s="370"/>
      <c r="N115" s="371"/>
    </row>
    <row r="116" spans="1:14" ht="12.75" customHeight="1" x14ac:dyDescent="0.2">
      <c r="A116" s="394"/>
      <c r="B116" s="395"/>
      <c r="C116" s="395"/>
      <c r="D116" s="395"/>
      <c r="E116" s="395"/>
      <c r="F116" s="395"/>
      <c r="G116" s="395"/>
      <c r="H116" s="395"/>
      <c r="I116" s="395"/>
      <c r="J116" s="395"/>
      <c r="K116" s="398"/>
      <c r="L116" s="369"/>
      <c r="M116" s="370"/>
      <c r="N116" s="371"/>
    </row>
    <row r="117" spans="1:14" ht="12.75" customHeight="1" x14ac:dyDescent="0.2">
      <c r="A117" s="394"/>
      <c r="B117" s="395"/>
      <c r="C117" s="395"/>
      <c r="D117" s="395"/>
      <c r="E117" s="395"/>
      <c r="F117" s="395"/>
      <c r="G117" s="395"/>
      <c r="H117" s="395"/>
      <c r="I117" s="395"/>
      <c r="J117" s="395"/>
      <c r="K117" s="398"/>
      <c r="L117" s="369"/>
      <c r="M117" s="370"/>
      <c r="N117" s="371"/>
    </row>
    <row r="118" spans="1:14" ht="12.75" customHeight="1" x14ac:dyDescent="0.2">
      <c r="A118" s="394"/>
      <c r="B118" s="395"/>
      <c r="C118" s="395"/>
      <c r="D118" s="395"/>
      <c r="E118" s="395"/>
      <c r="F118" s="395"/>
      <c r="G118" s="395"/>
      <c r="H118" s="395"/>
      <c r="I118" s="395"/>
      <c r="J118" s="395"/>
      <c r="K118" s="398"/>
      <c r="L118" s="369"/>
      <c r="M118" s="370"/>
      <c r="N118" s="371"/>
    </row>
    <row r="119" spans="1:14" ht="12.75" customHeight="1" x14ac:dyDescent="0.2">
      <c r="A119" s="394"/>
      <c r="B119" s="395"/>
      <c r="C119" s="395"/>
      <c r="D119" s="395"/>
      <c r="E119" s="395"/>
      <c r="F119" s="395"/>
      <c r="G119" s="395"/>
      <c r="H119" s="395"/>
      <c r="I119" s="395"/>
      <c r="J119" s="395"/>
      <c r="K119" s="398"/>
      <c r="L119" s="369"/>
      <c r="M119" s="370"/>
      <c r="N119" s="371"/>
    </row>
    <row r="120" spans="1:14" ht="12.75" customHeight="1" x14ac:dyDescent="0.2">
      <c r="A120" s="394"/>
      <c r="B120" s="395"/>
      <c r="C120" s="395"/>
      <c r="D120" s="395"/>
      <c r="E120" s="395"/>
      <c r="F120" s="395"/>
      <c r="G120" s="395"/>
      <c r="H120" s="395"/>
      <c r="I120" s="395"/>
      <c r="J120" s="395"/>
      <c r="K120" s="398"/>
      <c r="L120" s="369"/>
      <c r="M120" s="370"/>
      <c r="N120" s="371"/>
    </row>
    <row r="121" spans="1:14" ht="12.75" customHeight="1" x14ac:dyDescent="0.2">
      <c r="A121" s="394"/>
      <c r="B121" s="395"/>
      <c r="C121" s="395"/>
      <c r="D121" s="395"/>
      <c r="E121" s="395"/>
      <c r="F121" s="395"/>
      <c r="G121" s="395"/>
      <c r="H121" s="395"/>
      <c r="I121" s="395"/>
      <c r="J121" s="395"/>
      <c r="K121" s="398"/>
      <c r="L121" s="369"/>
      <c r="M121" s="370"/>
      <c r="N121" s="371"/>
    </row>
    <row r="122" spans="1:14" ht="12.75" customHeight="1" x14ac:dyDescent="0.2">
      <c r="A122" s="394"/>
      <c r="B122" s="395"/>
      <c r="C122" s="395"/>
      <c r="D122" s="395"/>
      <c r="E122" s="395"/>
      <c r="F122" s="395"/>
      <c r="G122" s="395"/>
      <c r="H122" s="395"/>
      <c r="I122" s="395"/>
      <c r="J122" s="395"/>
      <c r="K122" s="398"/>
      <c r="L122" s="369"/>
      <c r="M122" s="370"/>
      <c r="N122" s="371"/>
    </row>
    <row r="123" spans="1:14" ht="12.75" customHeight="1" x14ac:dyDescent="0.2">
      <c r="A123" s="394"/>
      <c r="B123" s="395"/>
      <c r="C123" s="395"/>
      <c r="D123" s="395"/>
      <c r="E123" s="395"/>
      <c r="F123" s="395"/>
      <c r="G123" s="395"/>
      <c r="H123" s="395"/>
      <c r="I123" s="395"/>
      <c r="J123" s="395"/>
      <c r="K123" s="398"/>
      <c r="L123" s="369"/>
      <c r="M123" s="370"/>
      <c r="N123" s="371"/>
    </row>
    <row r="124" spans="1:14" ht="12.75" customHeight="1" x14ac:dyDescent="0.2">
      <c r="A124" s="394"/>
      <c r="B124" s="395"/>
      <c r="C124" s="395"/>
      <c r="D124" s="395"/>
      <c r="E124" s="395"/>
      <c r="F124" s="395"/>
      <c r="G124" s="395"/>
      <c r="H124" s="395"/>
      <c r="I124" s="395"/>
      <c r="J124" s="395"/>
      <c r="K124" s="398"/>
      <c r="L124" s="369"/>
      <c r="M124" s="370"/>
      <c r="N124" s="371"/>
    </row>
    <row r="125" spans="1:14" ht="12.75" customHeight="1" x14ac:dyDescent="0.2">
      <c r="A125" s="394"/>
      <c r="B125" s="395"/>
      <c r="C125" s="395"/>
      <c r="D125" s="395"/>
      <c r="E125" s="395"/>
      <c r="F125" s="395"/>
      <c r="G125" s="395"/>
      <c r="H125" s="395"/>
      <c r="I125" s="395"/>
      <c r="J125" s="395"/>
      <c r="K125" s="398"/>
      <c r="L125" s="369"/>
      <c r="M125" s="370"/>
      <c r="N125" s="371"/>
    </row>
    <row r="126" spans="1:14" ht="12.75" customHeight="1" x14ac:dyDescent="0.2">
      <c r="A126" s="394"/>
      <c r="B126" s="395"/>
      <c r="C126" s="395"/>
      <c r="D126" s="395"/>
      <c r="E126" s="395"/>
      <c r="F126" s="395"/>
      <c r="G126" s="395"/>
      <c r="H126" s="395"/>
      <c r="I126" s="395"/>
      <c r="J126" s="395"/>
      <c r="K126" s="398"/>
      <c r="L126" s="369"/>
      <c r="M126" s="370"/>
      <c r="N126" s="371"/>
    </row>
    <row r="127" spans="1:14" ht="12.75" customHeight="1" x14ac:dyDescent="0.2">
      <c r="A127" s="394"/>
      <c r="B127" s="395"/>
      <c r="C127" s="395"/>
      <c r="D127" s="395"/>
      <c r="E127" s="395"/>
      <c r="F127" s="395"/>
      <c r="G127" s="395"/>
      <c r="H127" s="395"/>
      <c r="I127" s="395"/>
      <c r="J127" s="395"/>
      <c r="K127" s="398"/>
      <c r="L127" s="369"/>
      <c r="M127" s="370"/>
      <c r="N127" s="371"/>
    </row>
    <row r="128" spans="1:14" ht="12.75" customHeight="1" x14ac:dyDescent="0.2">
      <c r="A128" s="394"/>
      <c r="B128" s="395"/>
      <c r="C128" s="395"/>
      <c r="D128" s="395"/>
      <c r="E128" s="395"/>
      <c r="F128" s="395"/>
      <c r="G128" s="395"/>
      <c r="H128" s="395"/>
      <c r="I128" s="395"/>
      <c r="J128" s="395"/>
      <c r="K128" s="398"/>
      <c r="L128" s="369"/>
      <c r="M128" s="370"/>
      <c r="N128" s="371"/>
    </row>
    <row r="129" spans="1:14" ht="12.75" customHeight="1" x14ac:dyDescent="0.2">
      <c r="A129" s="394"/>
      <c r="B129" s="395"/>
      <c r="C129" s="395"/>
      <c r="D129" s="395"/>
      <c r="E129" s="395"/>
      <c r="F129" s="395"/>
      <c r="G129" s="395"/>
      <c r="H129" s="395"/>
      <c r="I129" s="395"/>
      <c r="J129" s="395"/>
      <c r="K129" s="398"/>
      <c r="L129" s="369"/>
      <c r="M129" s="370"/>
      <c r="N129" s="371"/>
    </row>
    <row r="130" spans="1:14" ht="12.75" customHeight="1" x14ac:dyDescent="0.2">
      <c r="A130" s="394"/>
      <c r="B130" s="395"/>
      <c r="C130" s="395"/>
      <c r="D130" s="395"/>
      <c r="E130" s="395"/>
      <c r="F130" s="395"/>
      <c r="G130" s="395"/>
      <c r="H130" s="395"/>
      <c r="I130" s="395"/>
      <c r="J130" s="395"/>
      <c r="K130" s="398"/>
      <c r="L130" s="369"/>
      <c r="M130" s="370"/>
      <c r="N130" s="371"/>
    </row>
    <row r="131" spans="1:14" ht="12.75" customHeight="1" x14ac:dyDescent="0.2">
      <c r="A131" s="394"/>
      <c r="B131" s="395"/>
      <c r="C131" s="395"/>
      <c r="D131" s="395"/>
      <c r="E131" s="395"/>
      <c r="F131" s="395"/>
      <c r="G131" s="395"/>
      <c r="H131" s="395"/>
      <c r="I131" s="395"/>
      <c r="J131" s="395"/>
      <c r="K131" s="398"/>
      <c r="L131" s="369"/>
      <c r="M131" s="370"/>
      <c r="N131" s="371"/>
    </row>
    <row r="132" spans="1:14" ht="12.75" customHeight="1" x14ac:dyDescent="0.2">
      <c r="A132" s="394"/>
      <c r="B132" s="395"/>
      <c r="C132" s="395"/>
      <c r="D132" s="395"/>
      <c r="E132" s="395"/>
      <c r="F132" s="395"/>
      <c r="G132" s="395"/>
      <c r="H132" s="395"/>
      <c r="I132" s="395"/>
      <c r="J132" s="395"/>
      <c r="K132" s="398"/>
      <c r="L132" s="369"/>
      <c r="M132" s="370"/>
      <c r="N132" s="371"/>
    </row>
    <row r="133" spans="1:14" ht="12.75" customHeight="1" x14ac:dyDescent="0.2">
      <c r="A133" s="394"/>
      <c r="B133" s="395"/>
      <c r="C133" s="395"/>
      <c r="D133" s="395"/>
      <c r="E133" s="395"/>
      <c r="F133" s="395"/>
      <c r="G133" s="395"/>
      <c r="H133" s="395"/>
      <c r="I133" s="395"/>
      <c r="J133" s="395"/>
      <c r="K133" s="398"/>
      <c r="L133" s="369"/>
      <c r="M133" s="370"/>
      <c r="N133" s="371"/>
    </row>
    <row r="134" spans="1:14" ht="12.75" customHeight="1" x14ac:dyDescent="0.2">
      <c r="A134" s="394"/>
      <c r="B134" s="395"/>
      <c r="C134" s="395"/>
      <c r="D134" s="395"/>
      <c r="E134" s="395"/>
      <c r="F134" s="395"/>
      <c r="G134" s="395"/>
      <c r="H134" s="395"/>
      <c r="I134" s="395"/>
      <c r="J134" s="395"/>
      <c r="K134" s="398"/>
      <c r="L134" s="369"/>
      <c r="M134" s="370"/>
      <c r="N134" s="371"/>
    </row>
    <row r="135" spans="1:14" ht="12.75" customHeight="1" x14ac:dyDescent="0.2">
      <c r="A135" s="394"/>
      <c r="B135" s="395"/>
      <c r="C135" s="395"/>
      <c r="D135" s="395"/>
      <c r="E135" s="395"/>
      <c r="F135" s="395"/>
      <c r="G135" s="395"/>
      <c r="H135" s="395"/>
      <c r="I135" s="395"/>
      <c r="J135" s="395"/>
      <c r="K135" s="398"/>
      <c r="L135" s="369"/>
      <c r="M135" s="370"/>
      <c r="N135" s="371"/>
    </row>
    <row r="136" spans="1:14" ht="12.75" customHeight="1" x14ac:dyDescent="0.2">
      <c r="A136" s="394"/>
      <c r="B136" s="395"/>
      <c r="C136" s="395"/>
      <c r="D136" s="395"/>
      <c r="E136" s="395"/>
      <c r="F136" s="395"/>
      <c r="G136" s="395"/>
      <c r="H136" s="395"/>
      <c r="I136" s="395"/>
      <c r="J136" s="395"/>
      <c r="K136" s="398"/>
      <c r="L136" s="369"/>
      <c r="M136" s="370"/>
      <c r="N136" s="371"/>
    </row>
    <row r="137" spans="1:14" ht="12.75" customHeight="1" x14ac:dyDescent="0.2">
      <c r="A137" s="394"/>
      <c r="B137" s="395"/>
      <c r="C137" s="395"/>
      <c r="D137" s="395"/>
      <c r="E137" s="395"/>
      <c r="F137" s="395"/>
      <c r="G137" s="395"/>
      <c r="H137" s="395"/>
      <c r="I137" s="395"/>
      <c r="J137" s="395"/>
      <c r="K137" s="398"/>
      <c r="L137" s="369"/>
      <c r="M137" s="370"/>
      <c r="N137" s="371"/>
    </row>
    <row r="138" spans="1:14" ht="12.75" customHeight="1" x14ac:dyDescent="0.2">
      <c r="A138" s="394"/>
      <c r="B138" s="395"/>
      <c r="C138" s="395"/>
      <c r="D138" s="395"/>
      <c r="E138" s="395"/>
      <c r="F138" s="395"/>
      <c r="G138" s="395"/>
      <c r="H138" s="395"/>
      <c r="I138" s="395"/>
      <c r="J138" s="395"/>
      <c r="K138" s="398"/>
      <c r="L138" s="369"/>
      <c r="M138" s="370"/>
      <c r="N138" s="371"/>
    </row>
    <row r="139" spans="1:14" ht="12.75" customHeight="1" x14ac:dyDescent="0.2">
      <c r="A139" s="394"/>
      <c r="B139" s="395"/>
      <c r="C139" s="395"/>
      <c r="D139" s="395"/>
      <c r="E139" s="395"/>
      <c r="F139" s="395"/>
      <c r="G139" s="395"/>
      <c r="H139" s="395"/>
      <c r="I139" s="395"/>
      <c r="J139" s="395"/>
      <c r="K139" s="398"/>
      <c r="L139" s="369"/>
      <c r="M139" s="370"/>
      <c r="N139" s="371"/>
    </row>
    <row r="140" spans="1:14" ht="12.75" customHeight="1" x14ac:dyDescent="0.2">
      <c r="A140" s="394"/>
      <c r="B140" s="395"/>
      <c r="C140" s="395"/>
      <c r="D140" s="395"/>
      <c r="E140" s="395"/>
      <c r="F140" s="395"/>
      <c r="G140" s="395"/>
      <c r="H140" s="395"/>
      <c r="I140" s="395"/>
      <c r="J140" s="395"/>
      <c r="K140" s="398"/>
      <c r="L140" s="369"/>
      <c r="M140" s="370"/>
      <c r="N140" s="371"/>
    </row>
    <row r="141" spans="1:14" ht="12.75" customHeight="1" x14ac:dyDescent="0.2">
      <c r="A141" s="394"/>
      <c r="B141" s="395"/>
      <c r="C141" s="395"/>
      <c r="D141" s="395"/>
      <c r="E141" s="395"/>
      <c r="F141" s="395"/>
      <c r="G141" s="395"/>
      <c r="H141" s="395"/>
      <c r="I141" s="395"/>
      <c r="J141" s="395"/>
      <c r="K141" s="398"/>
      <c r="L141" s="369"/>
      <c r="M141" s="370"/>
      <c r="N141" s="371"/>
    </row>
    <row r="142" spans="1:14" ht="12.75" customHeight="1" x14ac:dyDescent="0.2">
      <c r="A142" s="394"/>
      <c r="B142" s="395"/>
      <c r="C142" s="395"/>
      <c r="D142" s="395"/>
      <c r="E142" s="395"/>
      <c r="F142" s="395"/>
      <c r="G142" s="395"/>
      <c r="H142" s="395"/>
      <c r="I142" s="395"/>
      <c r="J142" s="395"/>
      <c r="K142" s="398"/>
      <c r="L142" s="369"/>
      <c r="M142" s="370"/>
      <c r="N142" s="371"/>
    </row>
    <row r="143" spans="1:14" ht="12.75" customHeight="1" x14ac:dyDescent="0.2">
      <c r="A143" s="394"/>
      <c r="B143" s="395"/>
      <c r="C143" s="395"/>
      <c r="D143" s="395"/>
      <c r="E143" s="395"/>
      <c r="F143" s="395"/>
      <c r="G143" s="395"/>
      <c r="H143" s="395"/>
      <c r="I143" s="395"/>
      <c r="J143" s="395"/>
      <c r="K143" s="398"/>
      <c r="L143" s="369"/>
      <c r="M143" s="370"/>
      <c r="N143" s="371"/>
    </row>
    <row r="144" spans="1:14" ht="12.75" customHeight="1" x14ac:dyDescent="0.2">
      <c r="A144" s="394"/>
      <c r="B144" s="395"/>
      <c r="C144" s="395"/>
      <c r="D144" s="395"/>
      <c r="E144" s="395"/>
      <c r="F144" s="395"/>
      <c r="G144" s="395"/>
      <c r="H144" s="395"/>
      <c r="I144" s="395"/>
      <c r="J144" s="395"/>
      <c r="K144" s="398"/>
      <c r="L144" s="369"/>
      <c r="M144" s="370"/>
      <c r="N144" s="371"/>
    </row>
    <row r="145" spans="1:14" ht="12.75" customHeight="1" x14ac:dyDescent="0.2">
      <c r="A145" s="394"/>
      <c r="B145" s="395"/>
      <c r="C145" s="395"/>
      <c r="D145" s="395"/>
      <c r="E145" s="395"/>
      <c r="F145" s="395"/>
      <c r="G145" s="395"/>
      <c r="H145" s="395"/>
      <c r="I145" s="395"/>
      <c r="J145" s="395"/>
      <c r="K145" s="398"/>
      <c r="L145" s="369"/>
      <c r="M145" s="370"/>
      <c r="N145" s="371"/>
    </row>
    <row r="146" spans="1:14" ht="12.75" customHeight="1" x14ac:dyDescent="0.2">
      <c r="A146" s="394"/>
      <c r="B146" s="395"/>
      <c r="C146" s="395"/>
      <c r="D146" s="395"/>
      <c r="E146" s="395"/>
      <c r="F146" s="395"/>
      <c r="G146" s="395"/>
      <c r="H146" s="395"/>
      <c r="I146" s="395"/>
      <c r="J146" s="395"/>
      <c r="K146" s="398"/>
      <c r="L146" s="369"/>
      <c r="M146" s="370"/>
      <c r="N146" s="371"/>
    </row>
    <row r="147" spans="1:14" ht="12.75" customHeight="1" x14ac:dyDescent="0.2">
      <c r="A147" s="394"/>
      <c r="B147" s="395"/>
      <c r="C147" s="395"/>
      <c r="D147" s="395"/>
      <c r="E147" s="395"/>
      <c r="F147" s="395"/>
      <c r="G147" s="395"/>
      <c r="H147" s="395"/>
      <c r="I147" s="395"/>
      <c r="J147" s="395"/>
      <c r="K147" s="398"/>
      <c r="L147" s="369"/>
      <c r="M147" s="370"/>
      <c r="N147" s="371"/>
    </row>
    <row r="148" spans="1:14" ht="12.75" customHeight="1" x14ac:dyDescent="0.2">
      <c r="A148" s="394"/>
      <c r="B148" s="395"/>
      <c r="C148" s="395"/>
      <c r="D148" s="395"/>
      <c r="E148" s="395"/>
      <c r="F148" s="395"/>
      <c r="G148" s="395"/>
      <c r="H148" s="395"/>
      <c r="I148" s="395"/>
      <c r="J148" s="395"/>
      <c r="K148" s="398"/>
      <c r="L148" s="369"/>
      <c r="M148" s="370"/>
      <c r="N148" s="371"/>
    </row>
    <row r="149" spans="1:14" ht="12.75" customHeight="1" x14ac:dyDescent="0.2">
      <c r="A149" s="394"/>
      <c r="B149" s="395"/>
      <c r="C149" s="395"/>
      <c r="D149" s="395"/>
      <c r="E149" s="395"/>
      <c r="F149" s="395"/>
      <c r="G149" s="395"/>
      <c r="H149" s="395"/>
      <c r="I149" s="395"/>
      <c r="J149" s="395"/>
      <c r="K149" s="398"/>
      <c r="L149" s="369"/>
      <c r="M149" s="370"/>
      <c r="N149" s="371"/>
    </row>
    <row r="150" spans="1:14" ht="12.75" customHeight="1" x14ac:dyDescent="0.2">
      <c r="A150" s="394"/>
      <c r="B150" s="395"/>
      <c r="C150" s="395"/>
      <c r="D150" s="395"/>
      <c r="E150" s="395"/>
      <c r="F150" s="395"/>
      <c r="G150" s="395"/>
      <c r="H150" s="395"/>
      <c r="I150" s="395"/>
      <c r="J150" s="395"/>
      <c r="K150" s="398"/>
      <c r="L150" s="369"/>
      <c r="M150" s="370"/>
      <c r="N150" s="371"/>
    </row>
    <row r="151" spans="1:14" ht="12.75" customHeight="1" x14ac:dyDescent="0.2">
      <c r="A151" s="394"/>
      <c r="B151" s="395"/>
      <c r="C151" s="395"/>
      <c r="D151" s="395"/>
      <c r="E151" s="395"/>
      <c r="F151" s="395"/>
      <c r="G151" s="395"/>
      <c r="H151" s="395"/>
      <c r="I151" s="395"/>
      <c r="J151" s="395"/>
      <c r="K151" s="398"/>
      <c r="L151" s="369"/>
      <c r="M151" s="370"/>
      <c r="N151" s="371"/>
    </row>
    <row r="152" spans="1:14" ht="12.75" customHeight="1" x14ac:dyDescent="0.2">
      <c r="A152" s="394"/>
      <c r="B152" s="395"/>
      <c r="C152" s="395"/>
      <c r="D152" s="395"/>
      <c r="E152" s="395"/>
      <c r="F152" s="395"/>
      <c r="G152" s="395"/>
      <c r="H152" s="395"/>
      <c r="I152" s="395"/>
      <c r="J152" s="395"/>
      <c r="K152" s="398"/>
      <c r="L152" s="369"/>
      <c r="M152" s="370"/>
      <c r="N152" s="371"/>
    </row>
    <row r="153" spans="1:14" ht="12.75" customHeight="1" x14ac:dyDescent="0.2">
      <c r="A153" s="394"/>
      <c r="B153" s="395"/>
      <c r="C153" s="395"/>
      <c r="D153" s="395"/>
      <c r="E153" s="395"/>
      <c r="F153" s="395"/>
      <c r="G153" s="395"/>
      <c r="H153" s="395"/>
      <c r="I153" s="395"/>
      <c r="J153" s="395"/>
      <c r="K153" s="398"/>
      <c r="L153" s="369"/>
      <c r="M153" s="370"/>
      <c r="N153" s="371"/>
    </row>
    <row r="154" spans="1:14" ht="12.75" customHeight="1" x14ac:dyDescent="0.2">
      <c r="A154" s="394"/>
      <c r="B154" s="395"/>
      <c r="C154" s="395"/>
      <c r="D154" s="395"/>
      <c r="E154" s="395"/>
      <c r="F154" s="395"/>
      <c r="G154" s="395"/>
      <c r="H154" s="395"/>
      <c r="I154" s="395"/>
      <c r="J154" s="395"/>
      <c r="K154" s="398"/>
      <c r="L154" s="369"/>
      <c r="M154" s="370"/>
      <c r="N154" s="371"/>
    </row>
    <row r="155" spans="1:14" ht="12.75" customHeight="1" x14ac:dyDescent="0.2">
      <c r="A155" s="394"/>
      <c r="B155" s="395"/>
      <c r="C155" s="395"/>
      <c r="D155" s="395"/>
      <c r="E155" s="395"/>
      <c r="F155" s="395"/>
      <c r="G155" s="395"/>
      <c r="H155" s="395"/>
      <c r="I155" s="395"/>
      <c r="J155" s="395"/>
      <c r="K155" s="398"/>
      <c r="L155" s="369"/>
      <c r="M155" s="370"/>
      <c r="N155" s="371"/>
    </row>
    <row r="156" spans="1:14" ht="12.75" customHeight="1" x14ac:dyDescent="0.2">
      <c r="A156" s="394"/>
      <c r="B156" s="395"/>
      <c r="C156" s="395"/>
      <c r="D156" s="395"/>
      <c r="E156" s="395"/>
      <c r="F156" s="395"/>
      <c r="G156" s="395"/>
      <c r="H156" s="395"/>
      <c r="I156" s="395"/>
      <c r="J156" s="395"/>
      <c r="K156" s="398"/>
      <c r="L156" s="369"/>
      <c r="M156" s="370"/>
      <c r="N156" s="371"/>
    </row>
    <row r="157" spans="1:14" ht="12.75" customHeight="1" x14ac:dyDescent="0.2">
      <c r="A157" s="394"/>
      <c r="B157" s="395"/>
      <c r="C157" s="395"/>
      <c r="D157" s="395"/>
      <c r="E157" s="395"/>
      <c r="F157" s="395"/>
      <c r="G157" s="395"/>
      <c r="H157" s="395"/>
      <c r="I157" s="395"/>
      <c r="J157" s="395"/>
      <c r="K157" s="398"/>
      <c r="L157" s="369"/>
      <c r="M157" s="370"/>
      <c r="N157" s="371"/>
    </row>
    <row r="158" spans="1:14" ht="12.75" customHeight="1" x14ac:dyDescent="0.2">
      <c r="A158" s="394"/>
      <c r="B158" s="395"/>
      <c r="C158" s="395"/>
      <c r="D158" s="395"/>
      <c r="E158" s="395"/>
      <c r="F158" s="395"/>
      <c r="G158" s="395"/>
      <c r="H158" s="395"/>
      <c r="I158" s="395"/>
      <c r="J158" s="395"/>
      <c r="K158" s="398"/>
      <c r="L158" s="369"/>
      <c r="M158" s="370"/>
      <c r="N158" s="371"/>
    </row>
    <row r="159" spans="1:14" ht="12.75" customHeight="1" x14ac:dyDescent="0.2">
      <c r="A159" s="394"/>
      <c r="B159" s="395"/>
      <c r="C159" s="395"/>
      <c r="D159" s="395"/>
      <c r="E159" s="395"/>
      <c r="F159" s="395"/>
      <c r="G159" s="395"/>
      <c r="H159" s="395"/>
      <c r="I159" s="395"/>
      <c r="J159" s="395"/>
      <c r="K159" s="398"/>
      <c r="L159" s="369"/>
      <c r="M159" s="370"/>
      <c r="N159" s="371"/>
    </row>
    <row r="160" spans="1:14" ht="12.75" customHeight="1" x14ac:dyDescent="0.2">
      <c r="A160" s="394"/>
      <c r="B160" s="395"/>
      <c r="C160" s="395"/>
      <c r="D160" s="395"/>
      <c r="E160" s="395"/>
      <c r="F160" s="395"/>
      <c r="G160" s="395"/>
      <c r="H160" s="395"/>
      <c r="I160" s="395"/>
      <c r="J160" s="395"/>
      <c r="K160" s="398"/>
      <c r="L160" s="369"/>
      <c r="M160" s="370"/>
      <c r="N160" s="371"/>
    </row>
    <row r="161" spans="1:14" ht="12.75" customHeight="1" x14ac:dyDescent="0.2">
      <c r="A161" s="394"/>
      <c r="B161" s="395"/>
      <c r="C161" s="395"/>
      <c r="D161" s="395"/>
      <c r="E161" s="395"/>
      <c r="F161" s="395"/>
      <c r="G161" s="395"/>
      <c r="H161" s="395"/>
      <c r="I161" s="395"/>
      <c r="J161" s="395"/>
      <c r="K161" s="398"/>
      <c r="L161" s="369"/>
      <c r="M161" s="370"/>
      <c r="N161" s="371"/>
    </row>
    <row r="162" spans="1:14" ht="12.75" customHeight="1" x14ac:dyDescent="0.2">
      <c r="A162" s="394"/>
      <c r="B162" s="395"/>
      <c r="C162" s="395"/>
      <c r="D162" s="395"/>
      <c r="E162" s="395"/>
      <c r="F162" s="395"/>
      <c r="G162" s="395"/>
      <c r="H162" s="395"/>
      <c r="I162" s="395"/>
      <c r="J162" s="395"/>
      <c r="K162" s="398"/>
      <c r="L162" s="369"/>
      <c r="M162" s="370"/>
      <c r="N162" s="371"/>
    </row>
    <row r="163" spans="1:14" ht="12.75" customHeight="1" x14ac:dyDescent="0.2">
      <c r="A163" s="394"/>
      <c r="B163" s="395"/>
      <c r="C163" s="395"/>
      <c r="D163" s="395"/>
      <c r="E163" s="395"/>
      <c r="F163" s="395"/>
      <c r="G163" s="395"/>
      <c r="H163" s="395"/>
      <c r="I163" s="395"/>
      <c r="J163" s="395"/>
      <c r="K163" s="398"/>
      <c r="L163" s="369"/>
      <c r="M163" s="370"/>
      <c r="N163" s="371"/>
    </row>
    <row r="164" spans="1:14" ht="12.75" customHeight="1" x14ac:dyDescent="0.2">
      <c r="A164" s="394"/>
      <c r="B164" s="395"/>
      <c r="C164" s="395"/>
      <c r="D164" s="395"/>
      <c r="E164" s="395"/>
      <c r="F164" s="395"/>
      <c r="G164" s="395"/>
      <c r="H164" s="395"/>
      <c r="I164" s="395"/>
      <c r="J164" s="395"/>
      <c r="K164" s="398"/>
      <c r="L164" s="369"/>
      <c r="M164" s="370"/>
      <c r="N164" s="371"/>
    </row>
    <row r="165" spans="1:14" ht="12.75" customHeight="1" x14ac:dyDescent="0.2">
      <c r="A165" s="396"/>
      <c r="B165" s="397"/>
      <c r="C165" s="397"/>
      <c r="D165" s="397"/>
      <c r="E165" s="397"/>
      <c r="F165" s="397"/>
      <c r="G165" s="397"/>
      <c r="H165" s="397"/>
      <c r="I165" s="397"/>
      <c r="J165" s="397"/>
      <c r="K165" s="399"/>
      <c r="L165" s="369"/>
      <c r="M165" s="370"/>
      <c r="N165" s="371"/>
    </row>
    <row r="166" spans="1:14" ht="12.75" customHeight="1" x14ac:dyDescent="0.2">
      <c r="A166" s="279"/>
      <c r="B166" s="280"/>
      <c r="C166" s="280"/>
      <c r="D166" s="280"/>
      <c r="E166" s="280"/>
      <c r="F166" s="280"/>
      <c r="G166" s="280"/>
      <c r="H166" s="280"/>
      <c r="I166" s="280"/>
      <c r="J166" s="280"/>
      <c r="K166" s="281"/>
      <c r="L166" s="369"/>
      <c r="M166" s="370"/>
      <c r="N166" s="371"/>
    </row>
    <row r="167" spans="1:14" ht="12.75" customHeight="1" x14ac:dyDescent="0.2">
      <c r="A167" s="287"/>
      <c r="B167" s="177"/>
      <c r="C167" s="177"/>
      <c r="D167" s="177"/>
      <c r="E167" s="177"/>
      <c r="F167" s="177"/>
      <c r="G167" s="177"/>
      <c r="H167" s="177"/>
      <c r="I167" s="177"/>
      <c r="J167" s="177"/>
      <c r="K167" s="249"/>
      <c r="L167" s="369"/>
      <c r="M167" s="370"/>
      <c r="N167" s="371"/>
    </row>
    <row r="168" spans="1:14" ht="12.75" customHeight="1" x14ac:dyDescent="0.2">
      <c r="A168" s="288" t="str">
        <f>CONCATENATE("Aldus is opgemaakt en ondertekend te ",Cafetariasysteem!D57,", ")</f>
        <v xml:space="preserve">Aldus is opgemaakt en ondertekend te , </v>
      </c>
      <c r="B168" s="146"/>
      <c r="C168" s="147"/>
      <c r="D168" s="159" t="s">
        <v>1</v>
      </c>
      <c r="E168" s="390">
        <f ca="1">Cafetariasysteem!K57</f>
        <v>44589</v>
      </c>
      <c r="F168" s="390"/>
      <c r="G168" s="390"/>
      <c r="H168" s="142"/>
      <c r="I168" s="142"/>
      <c r="J168" s="142"/>
      <c r="K168" s="289"/>
      <c r="L168" s="369"/>
      <c r="M168" s="370"/>
      <c r="N168" s="371"/>
    </row>
    <row r="169" spans="1:14" ht="12.75" customHeight="1" x14ac:dyDescent="0.2">
      <c r="A169" s="290"/>
      <c r="B169" s="20"/>
      <c r="C169" s="20"/>
      <c r="D169" s="20"/>
      <c r="E169" s="20"/>
      <c r="F169" s="177"/>
      <c r="G169" s="177"/>
      <c r="H169" s="177"/>
      <c r="I169" s="177"/>
      <c r="J169" s="177"/>
      <c r="K169" s="249"/>
      <c r="L169" s="369"/>
      <c r="M169" s="370"/>
      <c r="N169" s="371"/>
    </row>
    <row r="170" spans="1:14" ht="12.75" customHeight="1" x14ac:dyDescent="0.2">
      <c r="A170" s="290"/>
      <c r="B170" s="20"/>
      <c r="C170" s="20"/>
      <c r="D170" s="20"/>
      <c r="E170" s="20"/>
      <c r="F170" s="177"/>
      <c r="G170" s="177"/>
      <c r="H170" s="177"/>
      <c r="I170" s="177"/>
      <c r="J170" s="177"/>
      <c r="K170" s="249"/>
      <c r="L170" s="369"/>
      <c r="M170" s="370"/>
      <c r="N170" s="371"/>
    </row>
    <row r="171" spans="1:14" ht="23.25" customHeight="1" x14ac:dyDescent="0.2">
      <c r="A171" s="387" t="s">
        <v>2</v>
      </c>
      <c r="B171" s="388"/>
      <c r="C171" s="388"/>
      <c r="D171" s="388"/>
      <c r="E171" s="388"/>
      <c r="F171" s="388"/>
      <c r="G171" s="388"/>
      <c r="H171" s="388"/>
      <c r="I171" s="388"/>
      <c r="J171" s="388"/>
      <c r="K171" s="389"/>
      <c r="L171" s="369"/>
      <c r="M171" s="370"/>
      <c r="N171" s="371"/>
    </row>
    <row r="172" spans="1:14" ht="12.75" customHeight="1" x14ac:dyDescent="0.2">
      <c r="A172" s="291"/>
      <c r="B172" s="292"/>
      <c r="C172" s="292"/>
      <c r="D172" s="292"/>
      <c r="E172" s="292"/>
      <c r="F172" s="292"/>
      <c r="G172" s="292"/>
      <c r="H172" s="292"/>
      <c r="I172" s="292"/>
      <c r="J172" s="292"/>
      <c r="K172" s="293"/>
      <c r="L172" s="369"/>
      <c r="M172" s="370"/>
      <c r="N172" s="371"/>
    </row>
    <row r="173" spans="1:14" ht="12.75" customHeight="1" x14ac:dyDescent="0.2">
      <c r="A173" s="387" t="s">
        <v>3</v>
      </c>
      <c r="B173" s="388"/>
      <c r="C173" s="388"/>
      <c r="D173" s="388"/>
      <c r="E173" s="388"/>
      <c r="F173" s="388"/>
      <c r="G173" s="388"/>
      <c r="H173" s="388"/>
      <c r="I173" s="388"/>
      <c r="J173" s="388"/>
      <c r="K173" s="389"/>
      <c r="L173" s="369"/>
      <c r="M173" s="370"/>
      <c r="N173" s="371"/>
    </row>
    <row r="174" spans="1:14" ht="13.5" customHeight="1" thickBot="1" x14ac:dyDescent="0.25">
      <c r="A174" s="294"/>
      <c r="B174" s="295"/>
      <c r="C174" s="295"/>
      <c r="D174" s="295"/>
      <c r="E174" s="295"/>
      <c r="F174" s="295"/>
      <c r="G174" s="295"/>
      <c r="H174" s="295"/>
      <c r="I174" s="295"/>
      <c r="J174" s="295"/>
      <c r="K174" s="296"/>
      <c r="L174" s="372"/>
      <c r="M174" s="373"/>
      <c r="N174" s="374"/>
    </row>
    <row r="175" spans="1:14" x14ac:dyDescent="0.2">
      <c r="A175" s="141"/>
      <c r="B175" s="141"/>
      <c r="C175" s="141"/>
      <c r="D175" s="141"/>
      <c r="E175" s="141"/>
      <c r="F175" s="141"/>
      <c r="G175" s="141"/>
      <c r="H175" s="141"/>
      <c r="I175" s="141"/>
      <c r="J175" s="141"/>
      <c r="K175" s="141"/>
    </row>
    <row r="176" spans="1:14" x14ac:dyDescent="0.2">
      <c r="A176" s="141"/>
      <c r="B176" s="141"/>
      <c r="C176" s="141"/>
      <c r="D176" s="141"/>
      <c r="E176" s="141"/>
      <c r="F176" s="141"/>
      <c r="G176" s="141"/>
      <c r="H176" s="141"/>
      <c r="I176" s="141"/>
      <c r="J176" s="141"/>
      <c r="K176" s="141"/>
    </row>
    <row r="177" spans="1:11" x14ac:dyDescent="0.2">
      <c r="A177" s="141"/>
      <c r="B177" s="141"/>
      <c r="C177" s="141"/>
      <c r="D177" s="141"/>
      <c r="E177" s="141"/>
      <c r="F177" s="141"/>
      <c r="G177" s="141"/>
      <c r="H177" s="141"/>
      <c r="I177" s="141"/>
      <c r="J177" s="141"/>
      <c r="K177" s="141"/>
    </row>
  </sheetData>
  <sheetProtection algorithmName="SHA-512" hashValue="HfQ4CJzjk+Sxh4g9gEeoQa2r3i7D4ETv0royz97TFsDn1rH2dA0EuJAPfOPxQ+GyFti2ivVd4OWe/3hPOgdA5Q==" saltValue="ykINeIlj9OZMkEtPcTqugw==" spinCount="100000" sheet="1" selectLockedCells="1"/>
  <mergeCells count="15">
    <mergeCell ref="L88:N174"/>
    <mergeCell ref="A1:L11"/>
    <mergeCell ref="M1:N11"/>
    <mergeCell ref="A38:B55"/>
    <mergeCell ref="H57:N68"/>
    <mergeCell ref="H70:N86"/>
    <mergeCell ref="D14:K20"/>
    <mergeCell ref="D23:K35"/>
    <mergeCell ref="A173:K173"/>
    <mergeCell ref="E168:G168"/>
    <mergeCell ref="A89:K89"/>
    <mergeCell ref="A94:I95"/>
    <mergeCell ref="A90:K93"/>
    <mergeCell ref="A100:K165"/>
    <mergeCell ref="A171:K171"/>
  </mergeCells>
  <phoneticPr fontId="8" type="noConversion"/>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
  <dimension ref="A1:AF232"/>
  <sheetViews>
    <sheetView zoomScale="70" zoomScaleNormal="70" workbookViewId="0">
      <selection activeCell="L2" sqref="L2"/>
    </sheetView>
  </sheetViews>
  <sheetFormatPr defaultRowHeight="12.75" x14ac:dyDescent="0.2"/>
  <cols>
    <col min="1" max="1" width="0.85546875" style="1" customWidth="1"/>
    <col min="2" max="2" width="18.5703125" customWidth="1"/>
    <col min="3" max="3" width="21.28515625" customWidth="1"/>
    <col min="4" max="9" width="4.7109375" customWidth="1"/>
    <col min="10" max="10" width="5.5703125" customWidth="1"/>
    <col min="11" max="11" width="11" customWidth="1"/>
    <col min="12" max="12" width="33.7109375" customWidth="1"/>
    <col min="13" max="13" width="1.140625" style="13" customWidth="1"/>
    <col min="14" max="16" width="9" style="174" customWidth="1"/>
    <col min="17" max="17" width="26.5703125" style="174" customWidth="1"/>
    <col min="18" max="32" width="9.140625" style="1"/>
  </cols>
  <sheetData>
    <row r="1" spans="1:32" s="168" customFormat="1" ht="6" customHeight="1" x14ac:dyDescent="0.2">
      <c r="A1" s="164"/>
      <c r="B1" s="165"/>
      <c r="C1" s="165"/>
      <c r="D1" s="165"/>
      <c r="E1" s="165"/>
      <c r="F1" s="165"/>
      <c r="G1" s="165"/>
      <c r="H1" s="165"/>
      <c r="I1" s="165"/>
      <c r="J1" s="165"/>
      <c r="K1" s="165"/>
      <c r="L1" s="165"/>
      <c r="M1" s="166"/>
      <c r="N1" s="182"/>
      <c r="O1" s="173"/>
      <c r="P1" s="173"/>
      <c r="Q1" s="173"/>
      <c r="R1" s="167"/>
      <c r="S1" s="167"/>
      <c r="T1" s="167"/>
      <c r="U1" s="167"/>
      <c r="V1" s="167"/>
      <c r="W1" s="167"/>
      <c r="X1" s="167"/>
      <c r="Y1" s="167"/>
      <c r="Z1" s="167"/>
      <c r="AA1" s="167"/>
      <c r="AB1" s="167"/>
      <c r="AC1" s="167"/>
      <c r="AD1" s="167"/>
      <c r="AE1" s="167"/>
      <c r="AF1" s="167"/>
    </row>
    <row r="2" spans="1:32" s="168" customFormat="1" x14ac:dyDescent="0.2">
      <c r="A2" s="165"/>
      <c r="B2" s="165"/>
      <c r="C2" s="165"/>
      <c r="D2" s="165"/>
      <c r="E2" s="165"/>
      <c r="F2" s="165"/>
      <c r="G2" s="165"/>
      <c r="H2" s="165"/>
      <c r="I2" s="165"/>
      <c r="J2" s="165"/>
      <c r="K2" s="178">
        <v>2</v>
      </c>
      <c r="L2" s="179">
        <v>3</v>
      </c>
      <c r="M2" s="166"/>
      <c r="N2" s="182"/>
      <c r="O2" s="173"/>
      <c r="P2" s="173"/>
      <c r="Q2" s="173"/>
      <c r="R2" s="167"/>
      <c r="S2" s="167"/>
      <c r="T2" s="167"/>
      <c r="U2" s="167"/>
      <c r="V2" s="167"/>
      <c r="W2" s="167"/>
      <c r="X2" s="167"/>
      <c r="Y2" s="167"/>
      <c r="Z2" s="167"/>
      <c r="AA2" s="167"/>
      <c r="AB2" s="167"/>
      <c r="AC2" s="167"/>
      <c r="AD2" s="167"/>
      <c r="AE2" s="167"/>
      <c r="AF2" s="167"/>
    </row>
    <row r="3" spans="1:32" s="168" customFormat="1" x14ac:dyDescent="0.2">
      <c r="A3" s="165"/>
      <c r="B3" s="165"/>
      <c r="C3" s="165"/>
      <c r="D3" s="165"/>
      <c r="E3" s="165"/>
      <c r="F3" s="165"/>
      <c r="G3" s="165"/>
      <c r="H3" s="165"/>
      <c r="I3" s="165"/>
      <c r="J3" s="165"/>
      <c r="K3" s="180">
        <v>1</v>
      </c>
      <c r="L3" s="181"/>
      <c r="M3" s="166"/>
      <c r="N3" s="182"/>
      <c r="O3" s="173"/>
      <c r="P3" s="173"/>
      <c r="Q3" s="173"/>
      <c r="R3" s="167"/>
      <c r="S3" s="167"/>
      <c r="T3" s="167"/>
      <c r="U3" s="167"/>
      <c r="V3" s="167"/>
      <c r="W3" s="167"/>
      <c r="X3" s="167"/>
      <c r="Y3" s="167"/>
      <c r="Z3" s="167"/>
      <c r="AA3" s="167"/>
      <c r="AB3" s="167"/>
      <c r="AC3" s="167"/>
      <c r="AD3" s="167"/>
      <c r="AE3" s="167"/>
      <c r="AF3" s="167"/>
    </row>
    <row r="4" spans="1:32" s="168" customFormat="1" ht="13.5" thickBot="1" x14ac:dyDescent="0.25">
      <c r="A4" s="167"/>
      <c r="B4" s="167"/>
      <c r="C4" s="167"/>
      <c r="D4" s="167"/>
      <c r="E4" s="167"/>
      <c r="F4" s="167"/>
      <c r="G4" s="167"/>
      <c r="H4" s="167"/>
      <c r="I4" s="167"/>
      <c r="J4" s="167"/>
      <c r="K4" s="167"/>
      <c r="L4" s="167"/>
      <c r="M4" s="166"/>
      <c r="N4" s="182"/>
      <c r="O4" s="173"/>
      <c r="P4" s="173"/>
      <c r="Q4" s="173"/>
      <c r="R4" s="167"/>
      <c r="S4" s="167"/>
      <c r="T4" s="167"/>
      <c r="U4" s="167"/>
      <c r="V4" s="167"/>
      <c r="W4" s="167"/>
      <c r="X4" s="167"/>
      <c r="Y4" s="167"/>
      <c r="Z4" s="167"/>
      <c r="AA4" s="167"/>
      <c r="AB4" s="167"/>
      <c r="AC4" s="167"/>
      <c r="AD4" s="167"/>
      <c r="AE4" s="167"/>
      <c r="AF4" s="167"/>
    </row>
    <row r="5" spans="1:32" ht="15.75" x14ac:dyDescent="0.25">
      <c r="B5" s="187"/>
      <c r="C5" s="188"/>
      <c r="D5" s="188"/>
      <c r="E5" s="188"/>
      <c r="F5" s="188"/>
      <c r="G5" s="189" t="s">
        <v>57</v>
      </c>
      <c r="H5" s="188"/>
      <c r="I5" s="188"/>
      <c r="J5" s="188"/>
      <c r="K5" s="188"/>
      <c r="L5" s="190"/>
      <c r="M5" s="24"/>
      <c r="N5" s="408" t="str">
        <f>IF(L2=6,tabellen!B60,"")</f>
        <v/>
      </c>
      <c r="O5" s="408"/>
      <c r="P5" s="408"/>
      <c r="Q5" s="408"/>
    </row>
    <row r="6" spans="1:32" ht="13.5" thickBot="1" x14ac:dyDescent="0.25">
      <c r="B6" s="191"/>
      <c r="C6" s="192"/>
      <c r="D6" s="192"/>
      <c r="E6" s="192"/>
      <c r="F6" s="193"/>
      <c r="G6" s="194" t="s">
        <v>30</v>
      </c>
      <c r="H6" s="193"/>
      <c r="I6" s="193"/>
      <c r="J6" s="193"/>
      <c r="K6" s="193"/>
      <c r="L6" s="195"/>
      <c r="M6" s="24"/>
      <c r="N6" s="408"/>
      <c r="O6" s="408"/>
      <c r="P6" s="408"/>
      <c r="Q6" s="408"/>
    </row>
    <row r="7" spans="1:32" ht="13.5" thickBot="1" x14ac:dyDescent="0.25">
      <c r="B7" s="1"/>
      <c r="C7" s="1"/>
      <c r="D7" s="1"/>
      <c r="E7" s="1"/>
      <c r="F7" s="1"/>
      <c r="G7" s="1"/>
      <c r="H7" s="1"/>
      <c r="I7" s="1"/>
      <c r="J7" s="1"/>
      <c r="K7" s="1"/>
      <c r="L7" s="1"/>
      <c r="M7" s="24"/>
      <c r="N7" s="408"/>
      <c r="O7" s="408"/>
      <c r="P7" s="408"/>
      <c r="Q7" s="408"/>
    </row>
    <row r="8" spans="1:32" ht="13.5" thickBot="1" x14ac:dyDescent="0.25">
      <c r="B8" s="196">
        <v>1</v>
      </c>
      <c r="C8" s="197" t="s">
        <v>5</v>
      </c>
      <c r="D8" s="198"/>
      <c r="E8" s="198"/>
      <c r="F8" s="198"/>
      <c r="G8" s="198"/>
      <c r="H8" s="199"/>
      <c r="I8" s="199"/>
      <c r="J8" s="199"/>
      <c r="K8" s="199"/>
      <c r="L8" s="200"/>
      <c r="M8" s="24"/>
      <c r="N8" s="182"/>
      <c r="O8" s="173"/>
      <c r="P8" s="173"/>
      <c r="Q8" s="173"/>
    </row>
    <row r="9" spans="1:32" s="26" customFormat="1" ht="17.850000000000001" customHeight="1" x14ac:dyDescent="0.2">
      <c r="A9" s="14"/>
      <c r="B9" s="14"/>
      <c r="C9" s="29" t="s">
        <v>10</v>
      </c>
      <c r="D9" s="32"/>
      <c r="E9" s="32"/>
      <c r="F9" s="52"/>
      <c r="G9" s="52"/>
      <c r="H9" s="14"/>
      <c r="I9" s="14"/>
      <c r="J9" s="14"/>
      <c r="K9" s="14"/>
      <c r="L9" s="14"/>
      <c r="M9" s="24"/>
      <c r="N9" s="424" t="str">
        <f>IF(D14="","",IF(K2=1,"Let op! Werkgever selecteren!",""))</f>
        <v/>
      </c>
      <c r="O9" s="424"/>
      <c r="P9" s="424"/>
      <c r="Q9" s="424"/>
      <c r="R9" s="14"/>
      <c r="S9" s="14"/>
      <c r="T9" s="14"/>
      <c r="U9" s="14"/>
      <c r="V9" s="14"/>
      <c r="W9" s="14"/>
      <c r="X9" s="14"/>
      <c r="Y9" s="14"/>
      <c r="Z9" s="14"/>
      <c r="AA9" s="14"/>
      <c r="AB9" s="14"/>
      <c r="AC9" s="14"/>
      <c r="AD9" s="14"/>
      <c r="AE9" s="14"/>
      <c r="AF9" s="14"/>
    </row>
    <row r="10" spans="1:32" s="26" customFormat="1" ht="16.5" customHeight="1" x14ac:dyDescent="0.2">
      <c r="A10" s="14"/>
      <c r="B10" s="14"/>
      <c r="C10" s="77" t="s">
        <v>144</v>
      </c>
      <c r="D10" s="32"/>
      <c r="E10" s="32"/>
      <c r="F10" s="24"/>
      <c r="G10" s="24"/>
      <c r="H10" s="24"/>
      <c r="I10" s="24"/>
      <c r="J10" s="24"/>
      <c r="K10" s="24"/>
      <c r="L10" s="24"/>
      <c r="M10" s="24"/>
      <c r="N10" s="424" t="str">
        <f>IF(D14="","",IF(K3=1,"Let op! School selecteren!",""))</f>
        <v>Let op! School selecteren!</v>
      </c>
      <c r="O10" s="424"/>
      <c r="P10" s="424"/>
      <c r="Q10" s="424"/>
      <c r="R10" s="14"/>
      <c r="S10" s="14"/>
      <c r="T10" s="14"/>
      <c r="U10" s="14"/>
      <c r="V10" s="14"/>
      <c r="W10" s="14"/>
      <c r="X10" s="14"/>
      <c r="Y10" s="14"/>
      <c r="Z10" s="14"/>
      <c r="AA10" s="14"/>
      <c r="AB10" s="14"/>
      <c r="AC10" s="14"/>
      <c r="AD10" s="14"/>
      <c r="AE10" s="14"/>
      <c r="AF10" s="14"/>
    </row>
    <row r="11" spans="1:32" s="26" customFormat="1" ht="3.6" customHeight="1" thickBot="1" x14ac:dyDescent="0.25">
      <c r="A11" s="14"/>
      <c r="B11" s="14"/>
      <c r="C11" s="32"/>
      <c r="D11" s="32"/>
      <c r="E11" s="32"/>
      <c r="F11" s="14"/>
      <c r="G11" s="14"/>
      <c r="H11" s="14"/>
      <c r="I11" s="14"/>
      <c r="J11" s="14"/>
      <c r="K11" s="14"/>
      <c r="L11" s="14"/>
      <c r="M11" s="24"/>
      <c r="N11" s="182"/>
      <c r="O11" s="173"/>
      <c r="P11" s="173"/>
      <c r="Q11" s="173"/>
      <c r="R11" s="14"/>
      <c r="S11" s="14"/>
      <c r="T11" s="14"/>
      <c r="U11" s="14"/>
      <c r="V11" s="14"/>
      <c r="W11" s="14"/>
      <c r="X11" s="14"/>
      <c r="Y11" s="14"/>
      <c r="Z11" s="14"/>
      <c r="AA11" s="14"/>
      <c r="AB11" s="14"/>
      <c r="AC11" s="14"/>
      <c r="AD11" s="14"/>
      <c r="AE11" s="14"/>
      <c r="AF11" s="14"/>
    </row>
    <row r="12" spans="1:32" ht="13.5" thickBot="1" x14ac:dyDescent="0.25">
      <c r="B12" s="201">
        <v>2</v>
      </c>
      <c r="C12" s="202" t="s">
        <v>6</v>
      </c>
      <c r="D12" s="203"/>
      <c r="E12" s="203"/>
      <c r="F12" s="203"/>
      <c r="G12" s="203"/>
      <c r="H12" s="203"/>
      <c r="I12" s="203"/>
      <c r="J12" s="203"/>
      <c r="K12" s="203"/>
      <c r="L12" s="204"/>
      <c r="M12" s="24"/>
      <c r="N12" s="182"/>
      <c r="O12" s="173"/>
      <c r="P12" s="173"/>
      <c r="Q12" s="173"/>
    </row>
    <row r="13" spans="1:32" s="14" customFormat="1" ht="3.6" customHeight="1" x14ac:dyDescent="0.2">
      <c r="B13" s="28"/>
      <c r="C13" s="27"/>
      <c r="D13" s="28"/>
      <c r="E13" s="28"/>
      <c r="F13" s="28"/>
      <c r="G13" s="28"/>
      <c r="H13" s="28"/>
      <c r="I13" s="28"/>
      <c r="J13" s="28"/>
      <c r="K13" s="28"/>
      <c r="L13" s="28"/>
      <c r="M13" s="24"/>
      <c r="N13" s="182"/>
      <c r="O13" s="173"/>
      <c r="P13" s="173"/>
      <c r="Q13" s="173"/>
    </row>
    <row r="14" spans="1:32" ht="14.65" customHeight="1" x14ac:dyDescent="0.2">
      <c r="B14" s="57" t="s">
        <v>39</v>
      </c>
      <c r="C14" s="36" t="s">
        <v>40</v>
      </c>
      <c r="D14" s="423" t="s">
        <v>143</v>
      </c>
      <c r="E14" s="414"/>
      <c r="F14" s="414"/>
      <c r="G14" s="414"/>
      <c r="H14" s="414"/>
      <c r="I14" s="414"/>
      <c r="J14" s="402"/>
      <c r="K14" s="38" t="s">
        <v>42</v>
      </c>
      <c r="L14" s="183" t="s">
        <v>141</v>
      </c>
      <c r="M14" s="24"/>
      <c r="N14" s="173"/>
      <c r="P14" s="173"/>
      <c r="Q14" s="173"/>
    </row>
    <row r="15" spans="1:32" s="26" customFormat="1" ht="3.95" customHeight="1" x14ac:dyDescent="0.2">
      <c r="A15" s="14"/>
      <c r="B15" s="34"/>
      <c r="C15" s="36"/>
      <c r="D15" s="24"/>
      <c r="E15" s="24"/>
      <c r="F15" s="24"/>
      <c r="G15" s="24"/>
      <c r="H15" s="24"/>
      <c r="I15" s="24"/>
      <c r="J15" s="24"/>
      <c r="K15" s="24"/>
      <c r="L15" s="425" t="s">
        <v>91</v>
      </c>
      <c r="M15" s="13"/>
      <c r="N15" s="182"/>
      <c r="O15" s="182"/>
      <c r="P15" s="173"/>
      <c r="Q15" s="173"/>
      <c r="R15" s="14"/>
      <c r="S15" s="14"/>
      <c r="T15" s="14"/>
      <c r="U15" s="14"/>
      <c r="V15" s="14"/>
      <c r="W15" s="14"/>
      <c r="X15" s="14"/>
      <c r="Y15" s="14"/>
      <c r="Z15" s="14"/>
      <c r="AA15" s="14"/>
      <c r="AB15" s="14"/>
      <c r="AC15" s="14"/>
      <c r="AD15" s="14"/>
      <c r="AE15" s="14"/>
      <c r="AF15" s="14"/>
    </row>
    <row r="16" spans="1:32" ht="14.65" customHeight="1" x14ac:dyDescent="0.2">
      <c r="B16" s="17"/>
      <c r="C16" s="36" t="s">
        <v>41</v>
      </c>
      <c r="D16" s="423" t="s">
        <v>142</v>
      </c>
      <c r="E16" s="414"/>
      <c r="F16" s="414"/>
      <c r="G16" s="414"/>
      <c r="H16" s="414"/>
      <c r="I16" s="414"/>
      <c r="J16" s="402"/>
      <c r="K16" s="24"/>
      <c r="L16" s="425"/>
      <c r="M16" s="24"/>
      <c r="N16" s="182"/>
      <c r="O16" s="182"/>
      <c r="P16" s="173"/>
      <c r="Q16" s="173"/>
    </row>
    <row r="17" spans="1:32" s="26" customFormat="1" ht="3.95" customHeight="1" x14ac:dyDescent="0.2">
      <c r="A17" s="14"/>
      <c r="B17" s="44"/>
      <c r="C17" s="36"/>
      <c r="D17" s="24"/>
      <c r="E17" s="24"/>
      <c r="F17" s="24"/>
      <c r="G17" s="24"/>
      <c r="H17" s="24"/>
      <c r="I17" s="24"/>
      <c r="J17" s="24"/>
      <c r="K17" s="24"/>
      <c r="L17" s="24"/>
      <c r="M17" s="24"/>
      <c r="N17" s="182"/>
      <c r="O17" s="182"/>
      <c r="P17" s="173"/>
      <c r="Q17" s="173"/>
      <c r="R17" s="14"/>
      <c r="S17" s="14"/>
      <c r="T17" s="14"/>
      <c r="U17" s="14"/>
      <c r="V17" s="14"/>
      <c r="W17" s="14"/>
      <c r="X17" s="14"/>
      <c r="Y17" s="14"/>
      <c r="Z17" s="14"/>
      <c r="AA17" s="14"/>
      <c r="AB17" s="14"/>
      <c r="AC17" s="14"/>
      <c r="AD17" s="14"/>
      <c r="AE17" s="14"/>
      <c r="AF17" s="14"/>
    </row>
    <row r="18" spans="1:32" ht="14.65" customHeight="1" x14ac:dyDescent="0.2">
      <c r="B18" s="58"/>
      <c r="C18" s="82" t="s">
        <v>175</v>
      </c>
      <c r="D18" s="426">
        <v>12345</v>
      </c>
      <c r="E18" s="427"/>
      <c r="F18" s="427"/>
      <c r="G18" s="427"/>
      <c r="H18" s="428"/>
      <c r="I18" s="24"/>
      <c r="J18" s="24"/>
      <c r="K18" s="24"/>
      <c r="L18" s="24"/>
      <c r="M18" s="24"/>
      <c r="N18" s="424" t="str">
        <f>IF(D27=0,"",IF(D18=0,"Let op! Vul je medewerkerscode in!",""))</f>
        <v/>
      </c>
      <c r="O18" s="424"/>
      <c r="P18" s="424"/>
      <c r="Q18" s="424"/>
    </row>
    <row r="19" spans="1:32" s="26" customFormat="1" ht="3.4" customHeight="1" thickBot="1" x14ac:dyDescent="0.25">
      <c r="A19" s="14"/>
      <c r="B19" s="184"/>
      <c r="C19" s="185"/>
      <c r="D19" s="186"/>
      <c r="E19" s="186"/>
      <c r="F19" s="186"/>
      <c r="G19" s="186"/>
      <c r="H19" s="186"/>
      <c r="I19" s="186"/>
      <c r="J19" s="186"/>
      <c r="K19" s="186"/>
      <c r="L19" s="186"/>
      <c r="M19" s="24"/>
      <c r="N19" s="182"/>
      <c r="O19" s="182"/>
      <c r="P19" s="173"/>
      <c r="Q19" s="173"/>
      <c r="R19" s="14"/>
      <c r="S19" s="14"/>
      <c r="T19" s="14"/>
      <c r="U19" s="14"/>
      <c r="V19" s="14"/>
      <c r="W19" s="14"/>
      <c r="X19" s="14"/>
      <c r="Y19" s="14"/>
      <c r="Z19" s="14"/>
      <c r="AA19" s="14"/>
      <c r="AB19" s="14"/>
      <c r="AC19" s="14"/>
      <c r="AD19" s="14"/>
      <c r="AE19" s="14"/>
      <c r="AF19" s="14"/>
    </row>
    <row r="20" spans="1:32" ht="13.5" thickBot="1" x14ac:dyDescent="0.25">
      <c r="B20" s="201">
        <v>3</v>
      </c>
      <c r="C20" s="202" t="s">
        <v>71</v>
      </c>
      <c r="D20" s="203"/>
      <c r="E20" s="203"/>
      <c r="F20" s="203"/>
      <c r="G20" s="203"/>
      <c r="H20" s="203"/>
      <c r="I20" s="203"/>
      <c r="J20" s="203"/>
      <c r="K20" s="203"/>
      <c r="L20" s="204"/>
      <c r="M20" s="24"/>
      <c r="N20" s="182"/>
      <c r="O20" s="173"/>
      <c r="P20" s="173"/>
      <c r="Q20" s="173"/>
    </row>
    <row r="21" spans="1:32" s="26" customFormat="1" ht="4.5" customHeight="1" x14ac:dyDescent="0.2">
      <c r="A21" s="14"/>
      <c r="B21" s="28"/>
      <c r="C21" s="27"/>
      <c r="D21" s="28"/>
      <c r="E21" s="28"/>
      <c r="F21" s="28"/>
      <c r="G21" s="28"/>
      <c r="H21" s="28"/>
      <c r="I21" s="28"/>
      <c r="J21" s="28"/>
      <c r="K21" s="28"/>
      <c r="L21" s="28"/>
      <c r="M21" s="24"/>
      <c r="N21" s="182"/>
      <c r="O21" s="173"/>
      <c r="P21" s="173"/>
      <c r="Q21" s="173"/>
      <c r="R21" s="14"/>
      <c r="S21" s="14"/>
      <c r="T21" s="14"/>
      <c r="U21" s="14"/>
      <c r="V21" s="14"/>
      <c r="W21" s="14"/>
      <c r="X21" s="14"/>
      <c r="Y21" s="14"/>
      <c r="Z21" s="14"/>
      <c r="AA21" s="14"/>
      <c r="AB21" s="14"/>
      <c r="AC21" s="14"/>
      <c r="AD21" s="14"/>
      <c r="AE21" s="14"/>
      <c r="AF21" s="14"/>
    </row>
    <row r="22" spans="1:32" ht="12.75" customHeight="1" x14ac:dyDescent="0.2">
      <c r="B22" s="5"/>
      <c r="C22" s="46" t="s">
        <v>59</v>
      </c>
      <c r="D22" s="71"/>
      <c r="E22" s="72"/>
      <c r="F22" s="30"/>
      <c r="G22" s="30"/>
      <c r="H22" s="30"/>
      <c r="I22" s="24"/>
      <c r="J22" s="24"/>
      <c r="K22" s="24"/>
      <c r="L22" s="24"/>
      <c r="M22" s="24"/>
      <c r="N22" s="408" t="str">
        <f>IF($L$2=2, tabellen!B61, IF($L$2=5, tabellen!B62, IF($L$2=6, tabellen!B64, IF($L$2=8,tabellen!B62, ""))))</f>
        <v/>
      </c>
      <c r="O22" s="408"/>
      <c r="P22" s="408"/>
      <c r="Q22" s="408"/>
    </row>
    <row r="23" spans="1:32" x14ac:dyDescent="0.2">
      <c r="B23" s="5"/>
      <c r="C23" s="46"/>
      <c r="D23" s="71"/>
      <c r="E23" s="72"/>
      <c r="F23" s="30"/>
      <c r="G23" s="30"/>
      <c r="H23" s="30"/>
      <c r="I23" s="24"/>
      <c r="J23" s="24"/>
      <c r="K23" s="24"/>
      <c r="L23" s="24"/>
      <c r="M23" s="24"/>
      <c r="N23" s="408"/>
      <c r="O23" s="408"/>
      <c r="P23" s="408"/>
      <c r="Q23" s="408"/>
    </row>
    <row r="24" spans="1:32" s="26" customFormat="1" ht="12.75" customHeight="1" x14ac:dyDescent="0.2">
      <c r="A24" s="14"/>
      <c r="B24" s="45"/>
      <c r="C24" s="67" t="str">
        <f>VLOOKUP(L2,tabellen!C40:L48,10,FALSE)</f>
        <v>Voeg het contributiebewijs voor het huidige kalenderjaar toe.</v>
      </c>
      <c r="E24" s="63"/>
      <c r="F24" s="30"/>
      <c r="G24" s="30"/>
      <c r="H24" s="30"/>
      <c r="I24" s="24"/>
      <c r="J24" s="74"/>
      <c r="K24" s="24"/>
      <c r="M24" s="24"/>
      <c r="N24" s="408"/>
      <c r="O24" s="408"/>
      <c r="P24" s="408"/>
      <c r="Q24" s="408"/>
      <c r="R24" s="14"/>
      <c r="S24" s="14"/>
      <c r="T24" s="14"/>
      <c r="U24" s="14"/>
      <c r="V24" s="14"/>
      <c r="W24" s="14"/>
      <c r="X24" s="14"/>
      <c r="Y24" s="14"/>
      <c r="Z24" s="14"/>
      <c r="AA24" s="14"/>
      <c r="AB24" s="14"/>
      <c r="AC24" s="14"/>
      <c r="AD24" s="14"/>
      <c r="AE24" s="14"/>
      <c r="AF24" s="14"/>
    </row>
    <row r="25" spans="1:32" s="26" customFormat="1" x14ac:dyDescent="0.2">
      <c r="A25" s="14"/>
      <c r="B25" s="45"/>
      <c r="C25" s="122" t="str">
        <f>IF($L$2=2, tabellen!M41, IF($L$2=3, tabellen!M42, IF($L$2=4, tabellen!M43, IF($L$2=5, tabellen!M44,IF($L$2=6, tabellen!M45, IF($L$2=7, tabellen!M46, IF($L$2=8, tabellen!M47,"")))))))</f>
        <v/>
      </c>
      <c r="D25" s="14"/>
      <c r="E25" s="31"/>
      <c r="F25" s="30"/>
      <c r="G25" s="30"/>
      <c r="H25" s="30"/>
      <c r="I25" s="24"/>
      <c r="J25" s="24"/>
      <c r="K25" s="24"/>
      <c r="L25" s="66"/>
      <c r="M25" s="24"/>
      <c r="N25" s="408"/>
      <c r="O25" s="408"/>
      <c r="P25" s="408"/>
      <c r="Q25" s="408"/>
      <c r="R25" s="14"/>
      <c r="S25" s="14"/>
      <c r="T25" s="14"/>
      <c r="U25" s="14"/>
      <c r="V25" s="14"/>
      <c r="W25" s="14"/>
      <c r="X25" s="14"/>
      <c r="Y25" s="14"/>
      <c r="Z25" s="14"/>
      <c r="AA25" s="14"/>
      <c r="AB25" s="14"/>
      <c r="AC25" s="14"/>
      <c r="AD25" s="14"/>
      <c r="AE25" s="14"/>
      <c r="AF25" s="14"/>
    </row>
    <row r="26" spans="1:32" s="26" customFormat="1" x14ac:dyDescent="0.2">
      <c r="A26" s="14"/>
      <c r="B26" s="25"/>
      <c r="C26" s="137"/>
      <c r="D26" s="66"/>
      <c r="E26" s="24"/>
      <c r="F26" s="66"/>
      <c r="G26" s="24"/>
      <c r="H26" s="66"/>
      <c r="I26" s="24"/>
      <c r="J26" s="66"/>
      <c r="K26" s="24"/>
      <c r="L26" s="66"/>
      <c r="M26" s="24"/>
      <c r="N26" s="408"/>
      <c r="O26" s="408"/>
      <c r="P26" s="408"/>
      <c r="Q26" s="408"/>
      <c r="R26" s="14"/>
      <c r="S26" s="14"/>
      <c r="T26" s="14"/>
      <c r="U26" s="14"/>
      <c r="V26" s="14"/>
      <c r="W26" s="14"/>
      <c r="X26" s="14"/>
      <c r="Y26" s="14"/>
      <c r="Z26" s="14"/>
      <c r="AA26" s="14"/>
      <c r="AB26" s="14"/>
      <c r="AC26" s="14"/>
      <c r="AD26" s="14"/>
      <c r="AE26" s="14"/>
      <c r="AF26" s="14"/>
    </row>
    <row r="27" spans="1:32" s="26" customFormat="1" ht="12.75" customHeight="1" x14ac:dyDescent="0.2">
      <c r="A27" s="14"/>
      <c r="B27" s="25"/>
      <c r="C27" s="156" t="str">
        <f>IF(L2=5,"n.v.t.",IF(L2=8,"n.v.t.","Bedrag inzet voor uitruil"))</f>
        <v>Bedrag inzet voor uitruil</v>
      </c>
      <c r="D27" s="403">
        <v>0</v>
      </c>
      <c r="E27" s="404"/>
      <c r="F27" s="30" t="str">
        <f>IF(L2=6,"per (half) jaar","")</f>
        <v/>
      </c>
      <c r="H27" s="30"/>
      <c r="I27" s="148" t="str">
        <f>IF(L2=6,"(Dit bedrag wordt netto ingehouden op het loon)","")</f>
        <v/>
      </c>
      <c r="J27" s="24"/>
      <c r="L27" s="14"/>
      <c r="M27" s="24"/>
      <c r="N27" s="408"/>
      <c r="O27" s="408"/>
      <c r="P27" s="408"/>
      <c r="Q27" s="408"/>
      <c r="R27" s="14"/>
      <c r="S27" s="14"/>
      <c r="T27" s="14"/>
      <c r="U27" s="14"/>
      <c r="V27" s="14"/>
      <c r="W27" s="14"/>
      <c r="X27" s="14"/>
      <c r="Y27" s="14"/>
      <c r="Z27" s="14"/>
      <c r="AA27" s="14"/>
      <c r="AB27" s="14"/>
      <c r="AC27" s="14"/>
      <c r="AD27" s="14"/>
      <c r="AE27" s="14"/>
      <c r="AF27" s="14"/>
    </row>
    <row r="28" spans="1:32" s="26" customFormat="1" ht="12.75" customHeight="1" x14ac:dyDescent="0.2">
      <c r="A28" s="14"/>
      <c r="B28" s="25"/>
      <c r="C28" s="156" t="str">
        <f>IF(L2=6,"Invullen indien van toepassing","n.v.t.")</f>
        <v>n.v.t.</v>
      </c>
      <c r="D28" s="410" t="str">
        <f>IF(L2=6,"€ 0,00 ","")</f>
        <v/>
      </c>
      <c r="E28" s="411"/>
      <c r="F28" s="30" t="str">
        <f>IF(L2=6,"AF: Netto eigen bijdrage aanvullend fitnessabonnement","")</f>
        <v/>
      </c>
      <c r="G28" s="24"/>
      <c r="H28" s="24"/>
      <c r="I28" s="24"/>
      <c r="J28" s="24"/>
      <c r="K28" s="24"/>
      <c r="L28" s="66"/>
      <c r="M28" s="24"/>
      <c r="N28" s="408" t="str">
        <f>IF(L2=6,tabellen!B63,"")</f>
        <v/>
      </c>
      <c r="O28" s="408"/>
      <c r="P28" s="408"/>
      <c r="Q28" s="408"/>
      <c r="R28" s="14"/>
      <c r="S28" s="14"/>
      <c r="T28" s="14"/>
      <c r="U28" s="14"/>
      <c r="V28" s="14"/>
      <c r="W28" s="14"/>
      <c r="X28" s="14"/>
      <c r="Y28" s="14"/>
      <c r="Z28" s="14"/>
      <c r="AA28" s="14"/>
      <c r="AB28" s="14"/>
      <c r="AC28" s="14"/>
      <c r="AD28" s="14"/>
      <c r="AE28" s="14"/>
      <c r="AF28" s="14"/>
    </row>
    <row r="29" spans="1:32" s="26" customFormat="1" x14ac:dyDescent="0.2">
      <c r="A29" s="14"/>
      <c r="B29" s="25"/>
      <c r="C29" s="156"/>
      <c r="D29" s="407" t="str">
        <f>IF(L2=6,D27-D28,"")</f>
        <v/>
      </c>
      <c r="E29" s="407"/>
      <c r="F29" s="150" t="str">
        <f>IF(L2=6,"Dit bedrag mag je inzetten om fiscaal voordeel te ontvangen","")</f>
        <v/>
      </c>
      <c r="G29" s="24"/>
      <c r="H29" s="24"/>
      <c r="I29" s="24"/>
      <c r="J29" s="24"/>
      <c r="L29" s="66"/>
      <c r="M29" s="24"/>
      <c r="N29" s="408"/>
      <c r="O29" s="408"/>
      <c r="P29" s="408"/>
      <c r="Q29" s="408"/>
      <c r="R29" s="14"/>
      <c r="S29" s="14"/>
      <c r="T29" s="14"/>
      <c r="U29" s="14"/>
      <c r="V29" s="14"/>
      <c r="W29" s="14"/>
      <c r="X29" s="14"/>
      <c r="Y29" s="14"/>
      <c r="Z29" s="14"/>
      <c r="AA29" s="14"/>
      <c r="AB29" s="14"/>
      <c r="AC29" s="14"/>
      <c r="AD29" s="14"/>
      <c r="AE29" s="14"/>
      <c r="AF29" s="14"/>
    </row>
    <row r="30" spans="1:32" s="26" customFormat="1" ht="7.5" customHeight="1" thickBot="1" x14ac:dyDescent="0.25">
      <c r="A30" s="14"/>
      <c r="B30" s="25"/>
      <c r="C30" s="32"/>
      <c r="D30" s="32"/>
      <c r="E30" s="32"/>
      <c r="F30" s="14"/>
      <c r="G30" s="14"/>
      <c r="H30" s="14"/>
      <c r="I30" s="14"/>
      <c r="J30" s="14"/>
      <c r="K30" s="14"/>
      <c r="L30" s="14"/>
      <c r="M30" s="24"/>
      <c r="N30" s="408"/>
      <c r="O30" s="408"/>
      <c r="P30" s="408"/>
      <c r="Q30" s="408"/>
      <c r="R30" s="400"/>
      <c r="S30" s="400"/>
      <c r="T30" s="14"/>
      <c r="U30" s="14"/>
      <c r="V30" s="14"/>
      <c r="W30" s="14"/>
      <c r="X30" s="14"/>
      <c r="Y30" s="14"/>
      <c r="Z30" s="14"/>
      <c r="AA30" s="14"/>
      <c r="AB30" s="14"/>
      <c r="AC30" s="14"/>
      <c r="AD30" s="14"/>
      <c r="AE30" s="14"/>
      <c r="AF30" s="14"/>
    </row>
    <row r="31" spans="1:32" ht="13.5" thickBot="1" x14ac:dyDescent="0.25">
      <c r="B31" s="201">
        <v>4</v>
      </c>
      <c r="C31" s="202" t="s">
        <v>69</v>
      </c>
      <c r="D31" s="203"/>
      <c r="E31" s="203"/>
      <c r="F31" s="203"/>
      <c r="G31" s="203"/>
      <c r="H31" s="203"/>
      <c r="I31" s="203"/>
      <c r="J31" s="203"/>
      <c r="K31" s="203"/>
      <c r="L31" s="204"/>
      <c r="M31" s="24"/>
      <c r="N31" s="408"/>
      <c r="O31" s="408"/>
      <c r="P31" s="408"/>
      <c r="Q31" s="408"/>
    </row>
    <row r="32" spans="1:32" s="26" customFormat="1" ht="3.6" customHeight="1" x14ac:dyDescent="0.2">
      <c r="A32" s="14"/>
      <c r="B32" s="45"/>
      <c r="C32" s="46"/>
      <c r="D32" s="46"/>
      <c r="E32" s="46"/>
      <c r="F32" s="49"/>
      <c r="G32" s="49"/>
      <c r="H32" s="30"/>
      <c r="I32" s="24"/>
      <c r="J32" s="24"/>
      <c r="K32" s="24"/>
      <c r="L32" s="24"/>
      <c r="M32" s="24"/>
      <c r="N32" s="182"/>
      <c r="O32" s="173"/>
      <c r="P32" s="173"/>
      <c r="Q32" s="173"/>
      <c r="R32" s="14"/>
      <c r="S32" s="14"/>
      <c r="T32" s="14"/>
      <c r="U32" s="14"/>
      <c r="V32" s="14"/>
      <c r="W32" s="14"/>
      <c r="X32" s="14"/>
      <c r="Y32" s="14"/>
      <c r="Z32" s="14"/>
      <c r="AA32" s="14"/>
      <c r="AB32" s="14"/>
      <c r="AC32" s="14"/>
      <c r="AD32" s="14"/>
      <c r="AE32" s="14"/>
      <c r="AF32" s="14"/>
    </row>
    <row r="33" spans="1:32" ht="16.5" customHeight="1" x14ac:dyDescent="0.2">
      <c r="C33" s="151" t="str">
        <f>VLOOKUP((VLOOKUP($L$2,tabellen!$C$40:$J$50,3,FALSE)),tabellen!$C$50:$D$55,2,FALSE)</f>
        <v>n.v.t.</v>
      </c>
      <c r="D33" s="6"/>
      <c r="E33" s="405" t="s">
        <v>137</v>
      </c>
      <c r="F33" s="406"/>
      <c r="G33" s="59" t="s">
        <v>12</v>
      </c>
      <c r="H33" s="401">
        <v>0</v>
      </c>
      <c r="I33" s="402"/>
      <c r="J33" s="12" t="str">
        <f>IF(C33="n.v.t.",""," per maand")</f>
        <v/>
      </c>
      <c r="K33" s="13"/>
      <c r="L33" s="171"/>
      <c r="N33" s="408" t="str">
        <f>IF(D27&gt;tabellen!F59, tabellen!B59, "")</f>
        <v/>
      </c>
      <c r="O33" s="408"/>
      <c r="P33" s="408"/>
      <c r="Q33" s="408"/>
    </row>
    <row r="34" spans="1:32" ht="16.5" customHeight="1" x14ac:dyDescent="0.2">
      <c r="B34" s="5"/>
      <c r="C34" s="135" t="str">
        <f>VLOOKUP((VLOOKUP($L$2,tabellen!$C$40:$J$50,4,FALSE)),tabellen!$C$50:$D$55,2,FALSE)</f>
        <v>Eindejaarsuitkering</v>
      </c>
      <c r="D34" s="6"/>
      <c r="E34" s="405" t="s">
        <v>137</v>
      </c>
      <c r="F34" s="406"/>
      <c r="G34" s="59" t="s">
        <v>12</v>
      </c>
      <c r="H34" s="401">
        <v>0</v>
      </c>
      <c r="I34" s="402"/>
      <c r="J34" s="12" t="str">
        <f>IF(C34="n.v.t.",""," per uitkeringsperiode")</f>
        <v xml:space="preserve"> per uitkeringsperiode</v>
      </c>
      <c r="K34" s="13"/>
      <c r="L34" s="171"/>
      <c r="N34" s="408"/>
      <c r="O34" s="408"/>
      <c r="P34" s="408"/>
      <c r="Q34" s="408"/>
    </row>
    <row r="35" spans="1:32" ht="16.5" customHeight="1" x14ac:dyDescent="0.2">
      <c r="B35" s="5"/>
      <c r="C35" s="135" t="str">
        <f>VLOOKUP((VLOOKUP($L$2,tabellen!$C$40:$J$50,5,FALSE)),tabellen!$C$50:$D$55,2,FALSE)</f>
        <v>Eindejaarsuitkering OOP (garantie)</v>
      </c>
      <c r="D35" s="6"/>
      <c r="E35" s="405" t="s">
        <v>137</v>
      </c>
      <c r="F35" s="406"/>
      <c r="G35" s="59" t="s">
        <v>12</v>
      </c>
      <c r="H35" s="401">
        <v>0</v>
      </c>
      <c r="I35" s="402"/>
      <c r="J35" s="12" t="str">
        <f>IF(C35="n.v.t.",""," per uitkeringsperiode")</f>
        <v xml:space="preserve"> per uitkeringsperiode</v>
      </c>
      <c r="K35" s="13"/>
      <c r="L35" s="64" t="str">
        <f>IF(C35="n.v.t.","","(indien garantie voor deze uitkering)")</f>
        <v>(indien garantie voor deze uitkering)</v>
      </c>
      <c r="N35" s="408"/>
      <c r="O35" s="408"/>
      <c r="P35" s="408"/>
      <c r="Q35" s="408"/>
    </row>
    <row r="36" spans="1:32" ht="16.5" customHeight="1" x14ac:dyDescent="0.2">
      <c r="B36" s="62"/>
      <c r="C36" s="135" t="str">
        <f>VLOOKUP((VLOOKUP($L$2,tabellen!$C$40:$J$50,6,FALSE)),tabellen!$C$50:$D$55,2,FALSE)</f>
        <v>Vakantietoeslag</v>
      </c>
      <c r="D36" s="6"/>
      <c r="E36" s="405" t="s">
        <v>137</v>
      </c>
      <c r="F36" s="406"/>
      <c r="G36" s="59" t="s">
        <v>12</v>
      </c>
      <c r="H36" s="401">
        <v>0</v>
      </c>
      <c r="I36" s="402"/>
      <c r="J36" s="30" t="str">
        <f>IF(C36="n.v.t.",""," per uitkeringsperiode")</f>
        <v xml:space="preserve"> per uitkeringsperiode</v>
      </c>
      <c r="K36" s="42"/>
      <c r="L36" s="61"/>
      <c r="N36" s="408"/>
      <c r="O36" s="408"/>
      <c r="P36" s="408"/>
      <c r="Q36" s="408"/>
    </row>
    <row r="37" spans="1:32" ht="16.5" customHeight="1" x14ac:dyDescent="0.2">
      <c r="B37" s="62" t="str">
        <f>IF(C37="n.v.t.","","Zie punt 6 'Toelichting'")</f>
        <v/>
      </c>
      <c r="C37" s="135" t="str">
        <f>VLOOKUP((VLOOKUP($L$2,tabellen!$C$40:$J$50,7,FALSE)),tabellen!$C$50:$D$55,2,FALSE)</f>
        <v>n.v.t.</v>
      </c>
      <c r="D37" s="6"/>
      <c r="E37" s="405" t="s">
        <v>137</v>
      </c>
      <c r="F37" s="405"/>
      <c r="G37" s="59" t="s">
        <v>12</v>
      </c>
      <c r="H37" s="418">
        <v>0</v>
      </c>
      <c r="I37" s="419"/>
      <c r="J37" s="30" t="str">
        <f>IF(C37="n.v.t.",""," overwerk uren")</f>
        <v/>
      </c>
      <c r="K37" s="13"/>
      <c r="L37" s="56" t="str">
        <f>IF(C37="n.v.t.","","(zie art. 2.1 lid 7 en 9 van de CAO PO)")</f>
        <v/>
      </c>
      <c r="M37" s="24"/>
      <c r="N37" s="408"/>
      <c r="O37" s="408"/>
      <c r="P37" s="408"/>
      <c r="Q37" s="408"/>
    </row>
    <row r="38" spans="1:32" s="26" customFormat="1" ht="11.25" customHeight="1" x14ac:dyDescent="0.2">
      <c r="A38" s="14"/>
      <c r="B38" s="25"/>
      <c r="C38" s="32"/>
      <c r="D38" s="31"/>
      <c r="E38" s="31"/>
      <c r="F38" s="13"/>
      <c r="G38" s="13"/>
      <c r="H38" s="13"/>
      <c r="I38" s="51"/>
      <c r="J38" s="14"/>
      <c r="K38" s="14"/>
      <c r="L38" s="60"/>
      <c r="M38" s="24"/>
      <c r="N38" s="182"/>
      <c r="O38" s="173"/>
      <c r="P38" s="173"/>
      <c r="Q38" s="173"/>
      <c r="R38" s="14"/>
      <c r="S38" s="14"/>
      <c r="T38" s="14"/>
      <c r="U38" s="14"/>
      <c r="V38" s="14"/>
      <c r="W38" s="14"/>
      <c r="X38" s="14"/>
      <c r="Y38" s="14"/>
      <c r="Z38" s="14"/>
      <c r="AA38" s="14"/>
      <c r="AB38" s="14"/>
      <c r="AC38" s="14"/>
      <c r="AD38" s="14"/>
      <c r="AE38" s="14"/>
      <c r="AF38" s="14"/>
    </row>
    <row r="39" spans="1:32" s="26" customFormat="1" ht="3.4" customHeight="1" thickBot="1" x14ac:dyDescent="0.25">
      <c r="A39" s="14"/>
      <c r="B39" s="25"/>
      <c r="C39" s="32"/>
      <c r="D39" s="32"/>
      <c r="E39" s="32"/>
      <c r="F39" s="14"/>
      <c r="G39" s="14"/>
      <c r="H39" s="14"/>
      <c r="I39" s="51"/>
      <c r="J39" s="14"/>
      <c r="K39" s="14"/>
      <c r="L39" s="60"/>
      <c r="M39" s="24"/>
      <c r="N39" s="182"/>
      <c r="O39" s="173"/>
      <c r="P39" s="173"/>
      <c r="Q39" s="173"/>
      <c r="R39" s="14"/>
      <c r="S39" s="14"/>
      <c r="T39" s="14"/>
      <c r="U39" s="14"/>
      <c r="V39" s="14"/>
      <c r="W39" s="14"/>
      <c r="X39" s="14"/>
      <c r="Y39" s="14"/>
      <c r="Z39" s="14"/>
      <c r="AA39" s="14"/>
      <c r="AB39" s="14"/>
      <c r="AC39" s="14"/>
      <c r="AD39" s="14"/>
      <c r="AE39" s="14"/>
      <c r="AF39" s="14"/>
    </row>
    <row r="40" spans="1:32" ht="13.5" thickBot="1" x14ac:dyDescent="0.25">
      <c r="B40" s="201">
        <v>5</v>
      </c>
      <c r="C40" s="202" t="s">
        <v>7</v>
      </c>
      <c r="D40" s="203"/>
      <c r="E40" s="203"/>
      <c r="F40" s="203"/>
      <c r="G40" s="203"/>
      <c r="H40" s="203"/>
      <c r="I40" s="203"/>
      <c r="J40" s="203"/>
      <c r="K40" s="203"/>
      <c r="L40" s="204"/>
      <c r="M40" s="24"/>
      <c r="N40" s="182"/>
      <c r="O40" s="173"/>
      <c r="P40" s="173"/>
      <c r="Q40" s="173"/>
    </row>
    <row r="41" spans="1:32" x14ac:dyDescent="0.2">
      <c r="B41" s="1"/>
      <c r="C41" s="18" t="s">
        <v>145</v>
      </c>
      <c r="D41" s="20"/>
      <c r="E41" s="20"/>
      <c r="F41" s="1"/>
      <c r="G41" s="1"/>
      <c r="H41" s="1"/>
      <c r="I41" s="1"/>
      <c r="J41" s="1"/>
      <c r="K41" s="1"/>
      <c r="L41" s="1"/>
      <c r="M41" s="24"/>
      <c r="N41" s="182"/>
      <c r="O41" s="173"/>
      <c r="P41" s="173"/>
      <c r="Q41" s="173"/>
    </row>
    <row r="42" spans="1:32" x14ac:dyDescent="0.2">
      <c r="B42" s="1"/>
      <c r="C42" s="3" t="s">
        <v>72</v>
      </c>
      <c r="D42" s="21"/>
      <c r="E42" s="21"/>
      <c r="F42" s="1"/>
      <c r="G42" s="1"/>
      <c r="H42" s="1"/>
      <c r="I42" s="1"/>
      <c r="J42" s="1"/>
      <c r="K42" s="1"/>
      <c r="L42" s="1"/>
      <c r="M42" s="24"/>
      <c r="N42" s="182"/>
      <c r="O42" s="173"/>
      <c r="P42" s="173"/>
      <c r="Q42" s="173"/>
    </row>
    <row r="43" spans="1:32" x14ac:dyDescent="0.2">
      <c r="B43" s="1"/>
      <c r="C43" s="3" t="s">
        <v>73</v>
      </c>
      <c r="D43" s="21"/>
      <c r="E43" s="21"/>
      <c r="F43" s="1"/>
      <c r="G43" s="1"/>
      <c r="H43" s="1"/>
      <c r="I43" s="1"/>
      <c r="J43" s="1"/>
      <c r="K43" s="1"/>
      <c r="L43" s="1"/>
      <c r="M43" s="24"/>
      <c r="N43" s="182"/>
      <c r="O43" s="173"/>
      <c r="P43" s="173"/>
      <c r="Q43" s="173"/>
    </row>
    <row r="44" spans="1:32" ht="12.75" customHeight="1" x14ac:dyDescent="0.2">
      <c r="B44" s="1"/>
      <c r="C44" s="3" t="s">
        <v>74</v>
      </c>
      <c r="D44" s="9"/>
      <c r="E44" s="9"/>
      <c r="F44" s="1"/>
      <c r="G44" s="1"/>
      <c r="H44" s="1"/>
      <c r="I44" s="1"/>
      <c r="J44" s="1"/>
      <c r="K44" s="1"/>
      <c r="L44" s="1"/>
      <c r="M44" s="24"/>
      <c r="N44" s="182"/>
      <c r="O44" s="173"/>
      <c r="P44" s="173"/>
      <c r="Q44" s="173"/>
    </row>
    <row r="45" spans="1:32" ht="12.75" customHeight="1" x14ac:dyDescent="0.2">
      <c r="B45" s="1"/>
      <c r="C45" s="3" t="s">
        <v>75</v>
      </c>
      <c r="D45" s="9"/>
      <c r="E45" s="9"/>
      <c r="F45" s="1"/>
      <c r="G45" s="1"/>
      <c r="H45" s="1"/>
      <c r="I45" s="1"/>
      <c r="J45" s="1"/>
      <c r="K45" s="1"/>
      <c r="L45" s="1"/>
      <c r="M45" s="24"/>
      <c r="N45" s="182"/>
      <c r="O45" s="173"/>
      <c r="P45" s="173"/>
      <c r="Q45" s="173"/>
    </row>
    <row r="46" spans="1:32" ht="12.75" customHeight="1" x14ac:dyDescent="0.2">
      <c r="B46" s="1"/>
      <c r="C46" s="420" t="s">
        <v>84</v>
      </c>
      <c r="D46" s="421"/>
      <c r="E46" s="421"/>
      <c r="F46" s="421"/>
      <c r="G46" s="421"/>
      <c r="H46" s="421"/>
      <c r="I46" s="421"/>
      <c r="J46" s="421"/>
      <c r="K46" s="421"/>
      <c r="L46" s="421"/>
      <c r="M46" s="24"/>
      <c r="N46" s="182"/>
      <c r="O46" s="173"/>
      <c r="P46" s="173"/>
      <c r="Q46" s="173"/>
    </row>
    <row r="47" spans="1:32" ht="12.75" customHeight="1" x14ac:dyDescent="0.2">
      <c r="B47" s="1"/>
      <c r="C47" s="422"/>
      <c r="D47" s="421"/>
      <c r="E47" s="421"/>
      <c r="F47" s="421"/>
      <c r="G47" s="421"/>
      <c r="H47" s="421"/>
      <c r="I47" s="421"/>
      <c r="J47" s="421"/>
      <c r="K47" s="421"/>
      <c r="L47" s="421"/>
      <c r="M47" s="24"/>
      <c r="N47" s="182"/>
      <c r="O47" s="173"/>
      <c r="P47" s="173"/>
      <c r="Q47" s="173"/>
    </row>
    <row r="48" spans="1:32" ht="7.9" customHeight="1" thickBot="1" x14ac:dyDescent="0.25">
      <c r="B48" s="1"/>
      <c r="C48" s="10"/>
      <c r="D48" s="10"/>
      <c r="E48" s="10"/>
      <c r="F48" s="1"/>
      <c r="G48" s="1"/>
      <c r="H48" s="1"/>
      <c r="I48" s="1"/>
      <c r="J48" s="1"/>
      <c r="K48" s="1"/>
      <c r="L48" s="1"/>
      <c r="M48" s="24"/>
      <c r="N48" s="182"/>
      <c r="O48" s="173"/>
      <c r="P48" s="173"/>
      <c r="Q48" s="173"/>
    </row>
    <row r="49" spans="1:32" ht="12.75" customHeight="1" thickBot="1" x14ac:dyDescent="0.25">
      <c r="B49" s="201">
        <v>6</v>
      </c>
      <c r="C49" s="202" t="s">
        <v>11</v>
      </c>
      <c r="D49" s="203"/>
      <c r="E49" s="203"/>
      <c r="F49" s="203"/>
      <c r="G49" s="203"/>
      <c r="H49" s="203"/>
      <c r="I49" s="203"/>
      <c r="J49" s="203"/>
      <c r="K49" s="203"/>
      <c r="L49" s="204"/>
      <c r="M49" s="24"/>
      <c r="N49" s="182"/>
      <c r="O49" s="173"/>
      <c r="P49" s="173"/>
      <c r="Q49" s="173"/>
    </row>
    <row r="50" spans="1:32" ht="12.75" customHeight="1" x14ac:dyDescent="0.2">
      <c r="B50" s="1"/>
      <c r="C50" s="18" t="str">
        <f>IF(C37="n.v.t.", "n.v.t.", "Indien wordt gekozen voor verrekening met uitbetaling van overuren, dan dient uw leidinggevende dit aanvraagformulier")</f>
        <v>n.v.t.</v>
      </c>
      <c r="D50" s="21"/>
      <c r="E50" s="21"/>
      <c r="F50" s="1"/>
      <c r="G50" s="1"/>
      <c r="H50" s="1"/>
      <c r="I50" s="1"/>
      <c r="J50" s="1"/>
      <c r="K50" s="1"/>
      <c r="L50" s="1"/>
      <c r="M50" s="24"/>
      <c r="N50" s="182"/>
      <c r="O50" s="173"/>
      <c r="P50" s="173"/>
      <c r="Q50" s="173"/>
    </row>
    <row r="51" spans="1:32" ht="12.75" customHeight="1" x14ac:dyDescent="0.2">
      <c r="B51" s="1"/>
      <c r="C51" s="18" t="str">
        <f>IF(C37="n.v.t.", "", "tezamen met de mutatie voor uitbetaling van overuren te zenden aan de afdeling P&amp;O voor verwerking.")</f>
        <v/>
      </c>
      <c r="D51" s="21"/>
      <c r="E51" s="21"/>
      <c r="F51" s="1"/>
      <c r="G51" s="1"/>
      <c r="H51" s="1"/>
      <c r="I51" s="1"/>
      <c r="J51" s="1"/>
      <c r="K51" s="1"/>
      <c r="L51" s="1"/>
      <c r="M51" s="24"/>
      <c r="N51" s="182"/>
      <c r="O51" s="173"/>
      <c r="P51" s="173"/>
      <c r="Q51" s="173"/>
    </row>
    <row r="52" spans="1:32" ht="12.75" customHeight="1" x14ac:dyDescent="0.2">
      <c r="B52" s="1"/>
      <c r="C52" s="18"/>
      <c r="D52" s="21"/>
      <c r="E52" s="21"/>
      <c r="F52" s="1"/>
      <c r="G52" s="1"/>
      <c r="H52" s="1"/>
      <c r="I52" s="1"/>
      <c r="J52" s="1"/>
      <c r="K52" s="1"/>
      <c r="L52" s="1"/>
      <c r="M52" s="24"/>
      <c r="N52" s="182"/>
      <c r="O52" s="173"/>
      <c r="P52" s="173"/>
      <c r="Q52" s="173"/>
    </row>
    <row r="53" spans="1:32" ht="12.75" customHeight="1" x14ac:dyDescent="0.2">
      <c r="B53" s="5"/>
      <c r="C53" s="73" t="str">
        <f>VLOOKUP(L2,tabellen!C40:N48,12,FALSE)</f>
        <v>Lever het formulier uiterlijk op 1 mei 2015 in bij het management van je vestiging.</v>
      </c>
      <c r="D53" s="21"/>
      <c r="E53" s="21"/>
      <c r="F53" s="1"/>
      <c r="G53" s="1"/>
      <c r="H53" s="1"/>
      <c r="I53" s="1"/>
      <c r="J53" s="1"/>
      <c r="K53" s="1"/>
      <c r="L53" s="1"/>
      <c r="M53" s="24"/>
      <c r="N53" s="182"/>
      <c r="O53" s="173"/>
      <c r="P53" s="173"/>
      <c r="Q53" s="173"/>
    </row>
    <row r="54" spans="1:32" ht="7.9" customHeight="1" thickBot="1" x14ac:dyDescent="0.25">
      <c r="B54" s="1"/>
      <c r="C54" s="11"/>
      <c r="D54" s="11"/>
      <c r="E54" s="11"/>
      <c r="F54" s="1"/>
      <c r="G54" s="1"/>
      <c r="H54" s="1"/>
      <c r="I54" s="1"/>
      <c r="J54" s="1"/>
      <c r="K54" s="1"/>
      <c r="L54" s="1"/>
      <c r="M54" s="24"/>
      <c r="N54" s="182"/>
      <c r="O54" s="173"/>
      <c r="P54" s="173"/>
      <c r="Q54" s="173"/>
    </row>
    <row r="55" spans="1:32" ht="13.5" thickBot="1" x14ac:dyDescent="0.25">
      <c r="B55" s="201">
        <v>7</v>
      </c>
      <c r="C55" s="205" t="s">
        <v>31</v>
      </c>
      <c r="D55" s="206"/>
      <c r="E55" s="206"/>
      <c r="F55" s="207"/>
      <c r="G55" s="206"/>
      <c r="H55" s="206"/>
      <c r="I55" s="206"/>
      <c r="J55" s="206"/>
      <c r="K55" s="206"/>
      <c r="L55" s="208"/>
      <c r="M55" s="24"/>
      <c r="N55" s="182"/>
      <c r="O55" s="173"/>
      <c r="P55" s="173"/>
      <c r="Q55" s="173"/>
    </row>
    <row r="56" spans="1:32" s="26" customFormat="1" ht="3.6" customHeight="1" x14ac:dyDescent="0.2">
      <c r="A56" s="14"/>
      <c r="B56" s="28"/>
      <c r="C56" s="27"/>
      <c r="D56" s="28"/>
      <c r="E56" s="28"/>
      <c r="F56" s="28"/>
      <c r="G56" s="28"/>
      <c r="H56" s="28"/>
      <c r="I56" s="28"/>
      <c r="J56" s="28"/>
      <c r="K56" s="28"/>
      <c r="L56" s="28"/>
      <c r="M56" s="24"/>
      <c r="N56" s="182"/>
      <c r="O56" s="173"/>
      <c r="P56" s="173"/>
      <c r="Q56" s="173"/>
      <c r="R56" s="14"/>
      <c r="S56" s="14"/>
      <c r="T56" s="14"/>
      <c r="U56" s="14"/>
      <c r="V56" s="14"/>
      <c r="W56" s="14"/>
      <c r="X56" s="14"/>
      <c r="Y56" s="14"/>
      <c r="Z56" s="14"/>
      <c r="AA56" s="14"/>
      <c r="AB56" s="14"/>
      <c r="AC56" s="14"/>
      <c r="AD56" s="14"/>
      <c r="AE56" s="14"/>
      <c r="AF56" s="14"/>
    </row>
    <row r="57" spans="1:32" ht="14.65" customHeight="1" x14ac:dyDescent="0.2">
      <c r="B57" s="1"/>
      <c r="C57" s="29" t="s">
        <v>8</v>
      </c>
      <c r="D57" s="417"/>
      <c r="E57" s="413"/>
      <c r="F57" s="414"/>
      <c r="G57" s="414"/>
      <c r="H57" s="414"/>
      <c r="I57" s="402"/>
      <c r="J57" s="30" t="s">
        <v>48</v>
      </c>
      <c r="K57" s="53">
        <f ca="1">TODAY()</f>
        <v>44589</v>
      </c>
      <c r="M57" s="23"/>
      <c r="N57" s="182"/>
      <c r="O57" s="173"/>
      <c r="P57" s="173"/>
      <c r="Q57" s="173"/>
    </row>
    <row r="58" spans="1:32" s="26" customFormat="1" ht="3.6" customHeight="1" x14ac:dyDescent="0.2">
      <c r="A58" s="14"/>
      <c r="B58" s="14"/>
      <c r="C58" s="29"/>
      <c r="D58" s="31"/>
      <c r="E58" s="31"/>
      <c r="F58" s="24"/>
      <c r="G58" s="24"/>
      <c r="H58" s="24"/>
      <c r="I58" s="24"/>
      <c r="J58" s="30"/>
      <c r="K58" s="30"/>
      <c r="L58" s="22"/>
      <c r="M58" s="23"/>
      <c r="N58" s="182"/>
      <c r="O58" s="173"/>
      <c r="P58" s="173"/>
      <c r="Q58" s="173"/>
      <c r="R58" s="14"/>
      <c r="S58" s="14"/>
      <c r="T58" s="14"/>
      <c r="U58" s="14"/>
      <c r="V58" s="14"/>
      <c r="W58" s="14"/>
      <c r="X58" s="14"/>
      <c r="Y58" s="14"/>
      <c r="Z58" s="14"/>
      <c r="AA58" s="14"/>
      <c r="AB58" s="14"/>
      <c r="AC58" s="14"/>
      <c r="AD58" s="14"/>
      <c r="AE58" s="14"/>
      <c r="AF58" s="14"/>
    </row>
    <row r="59" spans="1:32" s="26" customFormat="1" ht="11.25" customHeight="1" x14ac:dyDescent="0.2">
      <c r="A59" s="14"/>
      <c r="B59" s="14"/>
      <c r="C59" s="29" t="str">
        <f>IF($L$2 =3,"n.v.t.","Namens de werkgever,")</f>
        <v>n.v.t.</v>
      </c>
      <c r="D59" s="32"/>
      <c r="E59" s="32"/>
      <c r="F59" s="14"/>
      <c r="G59" s="14"/>
      <c r="H59" s="14"/>
      <c r="I59" s="14"/>
      <c r="J59" s="14"/>
      <c r="K59" s="14"/>
      <c r="L59" s="14"/>
      <c r="M59" s="24"/>
      <c r="N59" s="182"/>
      <c r="O59" s="173"/>
      <c r="P59" s="173"/>
      <c r="Q59" s="173"/>
      <c r="R59" s="14"/>
      <c r="S59" s="14"/>
      <c r="T59" s="14"/>
      <c r="U59" s="14"/>
      <c r="V59" s="14"/>
      <c r="W59" s="14"/>
      <c r="X59" s="14"/>
      <c r="Y59" s="14"/>
      <c r="Z59" s="14"/>
      <c r="AA59" s="14"/>
      <c r="AB59" s="14"/>
      <c r="AC59" s="14"/>
      <c r="AD59" s="14"/>
      <c r="AE59" s="14"/>
      <c r="AF59" s="14"/>
    </row>
    <row r="60" spans="1:32" ht="14.65" customHeight="1" x14ac:dyDescent="0.2">
      <c r="B60" s="1"/>
      <c r="C60" s="29" t="str">
        <f>IF($L$2=3,"n.v.t.","Directeur:")</f>
        <v>n.v.t.</v>
      </c>
      <c r="D60" s="412"/>
      <c r="E60" s="413"/>
      <c r="F60" s="414"/>
      <c r="G60" s="414"/>
      <c r="H60" s="414"/>
      <c r="I60" s="402"/>
      <c r="J60" s="31" t="str">
        <f>IF($L$2=3,"  n.v.t.","  handtekening  ____________________________________")</f>
        <v xml:space="preserve">  n.v.t.</v>
      </c>
      <c r="K60" s="31"/>
      <c r="L60" s="24"/>
      <c r="M60" s="24"/>
      <c r="N60" s="182"/>
      <c r="O60" s="173"/>
      <c r="P60" s="173"/>
      <c r="Q60" s="173"/>
    </row>
    <row r="61" spans="1:32" s="26" customFormat="1" ht="13.9" customHeight="1" x14ac:dyDescent="0.2">
      <c r="A61" s="14"/>
      <c r="B61" s="14"/>
      <c r="C61" s="29"/>
      <c r="D61" s="31"/>
      <c r="E61" s="31"/>
      <c r="F61" s="24"/>
      <c r="G61" s="24"/>
      <c r="H61" s="24"/>
      <c r="I61" s="24"/>
      <c r="J61" s="31"/>
      <c r="K61" s="31"/>
      <c r="L61" s="24"/>
      <c r="M61" s="24"/>
      <c r="N61" s="182"/>
      <c r="O61" s="173"/>
      <c r="P61" s="173"/>
      <c r="Q61" s="173"/>
      <c r="R61" s="14"/>
      <c r="S61" s="14"/>
      <c r="T61" s="14"/>
      <c r="U61" s="14"/>
      <c r="V61" s="14"/>
      <c r="W61" s="14"/>
      <c r="X61" s="14"/>
      <c r="Y61" s="14"/>
      <c r="Z61" s="14"/>
      <c r="AA61" s="14"/>
      <c r="AB61" s="14"/>
      <c r="AC61" s="14"/>
      <c r="AD61" s="14"/>
      <c r="AE61" s="14"/>
      <c r="AF61" s="14"/>
    </row>
    <row r="62" spans="1:32" ht="14.65" customHeight="1" x14ac:dyDescent="0.2">
      <c r="B62" s="1"/>
      <c r="C62" s="29" t="s">
        <v>32</v>
      </c>
      <c r="D62" s="412"/>
      <c r="E62" s="413"/>
      <c r="F62" s="414"/>
      <c r="G62" s="414"/>
      <c r="H62" s="414"/>
      <c r="I62" s="402"/>
      <c r="J62" s="31" t="s">
        <v>49</v>
      </c>
      <c r="K62" s="31"/>
      <c r="L62" s="24"/>
      <c r="M62" s="24"/>
      <c r="N62" s="182"/>
      <c r="O62" s="173"/>
      <c r="P62" s="173"/>
      <c r="Q62" s="173"/>
    </row>
    <row r="63" spans="1:32" s="26" customFormat="1" x14ac:dyDescent="0.2">
      <c r="A63" s="14"/>
      <c r="B63" s="70" t="s">
        <v>146</v>
      </c>
      <c r="C63" s="32"/>
      <c r="D63" s="31"/>
      <c r="E63" s="31"/>
      <c r="F63" s="24"/>
      <c r="G63" s="24"/>
      <c r="H63" s="24"/>
      <c r="I63" s="24"/>
      <c r="J63" s="24"/>
      <c r="K63" s="31"/>
      <c r="L63" s="24"/>
      <c r="M63" s="24"/>
      <c r="N63" s="182"/>
      <c r="O63" s="173"/>
      <c r="P63" s="173"/>
      <c r="Q63" s="173"/>
      <c r="R63" s="14"/>
      <c r="S63" s="14"/>
      <c r="T63" s="14"/>
      <c r="U63" s="14"/>
      <c r="V63" s="14"/>
      <c r="W63" s="14"/>
      <c r="X63" s="14"/>
      <c r="Y63" s="14"/>
      <c r="Z63" s="14"/>
      <c r="AA63" s="14"/>
      <c r="AB63" s="14"/>
      <c r="AC63" s="14"/>
      <c r="AD63" s="14"/>
      <c r="AE63" s="14"/>
      <c r="AF63" s="14"/>
    </row>
    <row r="64" spans="1:32" s="26" customFormat="1" x14ac:dyDescent="0.2">
      <c r="A64" s="14"/>
      <c r="B64" s="70"/>
      <c r="C64" s="32"/>
      <c r="D64" s="31"/>
      <c r="E64" s="31"/>
      <c r="F64" s="24"/>
      <c r="G64" s="24"/>
      <c r="H64" s="24"/>
      <c r="I64" s="24"/>
      <c r="J64" s="24"/>
      <c r="K64" s="31"/>
      <c r="L64" s="24"/>
      <c r="M64" s="24"/>
      <c r="N64" s="182"/>
      <c r="O64" s="173"/>
      <c r="P64" s="173"/>
      <c r="Q64" s="173"/>
      <c r="R64" s="14"/>
      <c r="S64" s="14"/>
      <c r="T64" s="14"/>
      <c r="U64" s="14"/>
      <c r="V64" s="14"/>
      <c r="W64" s="14"/>
      <c r="X64" s="14"/>
      <c r="Y64" s="14"/>
      <c r="Z64" s="14"/>
      <c r="AA64" s="14"/>
      <c r="AB64" s="14"/>
      <c r="AC64" s="14"/>
      <c r="AD64" s="14"/>
      <c r="AE64" s="14"/>
      <c r="AF64" s="14"/>
    </row>
    <row r="65" spans="1:32" s="26" customFormat="1" x14ac:dyDescent="0.2">
      <c r="A65" s="14"/>
      <c r="B65" s="70"/>
      <c r="C65" s="32"/>
      <c r="D65" s="31"/>
      <c r="E65" s="31"/>
      <c r="F65" s="24"/>
      <c r="G65" s="24"/>
      <c r="H65" s="24"/>
      <c r="I65" s="24"/>
      <c r="J65" s="24"/>
      <c r="K65" s="31"/>
      <c r="L65" s="24"/>
      <c r="M65" s="24"/>
      <c r="N65" s="182"/>
      <c r="O65" s="173"/>
      <c r="P65" s="173"/>
      <c r="Q65" s="173"/>
      <c r="R65" s="14"/>
      <c r="S65" s="14"/>
      <c r="T65" s="14"/>
      <c r="U65" s="14"/>
      <c r="V65" s="14"/>
      <c r="W65" s="14"/>
      <c r="X65" s="14"/>
      <c r="Y65" s="14"/>
      <c r="Z65" s="14"/>
      <c r="AA65" s="14"/>
      <c r="AB65" s="14"/>
      <c r="AC65" s="14"/>
      <c r="AD65" s="14"/>
      <c r="AE65" s="14"/>
      <c r="AF65" s="14"/>
    </row>
    <row r="66" spans="1:32" s="26" customFormat="1" x14ac:dyDescent="0.2">
      <c r="A66" s="14"/>
      <c r="B66" s="70"/>
      <c r="C66" s="32"/>
      <c r="D66" s="31"/>
      <c r="E66" s="31"/>
      <c r="F66" s="24"/>
      <c r="G66" s="24"/>
      <c r="H66" s="24"/>
      <c r="I66" s="24"/>
      <c r="J66" s="24"/>
      <c r="K66" s="31"/>
      <c r="L66" s="24"/>
      <c r="M66" s="24"/>
      <c r="N66" s="182"/>
      <c r="O66" s="173"/>
      <c r="P66" s="173"/>
      <c r="Q66" s="173"/>
      <c r="R66" s="14"/>
      <c r="S66" s="14"/>
      <c r="T66" s="14"/>
      <c r="U66" s="14"/>
      <c r="V66" s="14"/>
      <c r="W66" s="14"/>
      <c r="X66" s="14"/>
      <c r="Y66" s="14"/>
      <c r="Z66" s="14"/>
      <c r="AA66" s="14"/>
      <c r="AB66" s="14"/>
      <c r="AC66" s="14"/>
      <c r="AD66" s="14"/>
      <c r="AE66" s="14"/>
      <c r="AF66" s="14"/>
    </row>
    <row r="67" spans="1:32" s="26" customFormat="1" x14ac:dyDescent="0.2">
      <c r="A67" s="14"/>
      <c r="B67" s="70"/>
      <c r="C67" s="32"/>
      <c r="D67" s="31"/>
      <c r="E67" s="31"/>
      <c r="F67" s="24"/>
      <c r="G67" s="24"/>
      <c r="H67" s="24"/>
      <c r="I67" s="24"/>
      <c r="J67" s="24"/>
      <c r="K67" s="31"/>
      <c r="L67" s="24"/>
      <c r="M67" s="24"/>
      <c r="N67" s="182"/>
      <c r="O67" s="173"/>
      <c r="P67" s="173"/>
      <c r="Q67" s="173"/>
      <c r="R67" s="14"/>
      <c r="S67" s="14"/>
      <c r="T67" s="14"/>
      <c r="U67" s="14"/>
      <c r="V67" s="14"/>
      <c r="W67" s="14"/>
      <c r="X67" s="14"/>
      <c r="Y67" s="14"/>
      <c r="Z67" s="14"/>
      <c r="AA67" s="14"/>
      <c r="AB67" s="14"/>
      <c r="AC67" s="14"/>
      <c r="AD67" s="14"/>
      <c r="AE67" s="14"/>
      <c r="AF67" s="14"/>
    </row>
    <row r="68" spans="1:32" s="26" customFormat="1" x14ac:dyDescent="0.2">
      <c r="A68" s="14"/>
      <c r="B68" s="70"/>
      <c r="C68" s="32"/>
      <c r="D68" s="31"/>
      <c r="E68" s="31"/>
      <c r="F68" s="24"/>
      <c r="G68" s="24"/>
      <c r="H68" s="24"/>
      <c r="I68" s="24"/>
      <c r="J68" s="24"/>
      <c r="K68" s="31"/>
      <c r="L68" s="24"/>
      <c r="M68" s="24"/>
      <c r="N68" s="182"/>
      <c r="O68" s="173"/>
      <c r="P68" s="173"/>
      <c r="Q68" s="173"/>
      <c r="R68" s="14"/>
      <c r="S68" s="14"/>
      <c r="T68" s="14"/>
      <c r="U68" s="14"/>
      <c r="V68" s="14"/>
      <c r="W68" s="14"/>
      <c r="X68" s="14"/>
      <c r="Y68" s="14"/>
      <c r="Z68" s="14"/>
      <c r="AA68" s="14"/>
      <c r="AB68" s="14"/>
      <c r="AC68" s="14"/>
      <c r="AD68" s="14"/>
      <c r="AE68" s="14"/>
      <c r="AF68" s="14"/>
    </row>
    <row r="69" spans="1:32" s="26" customFormat="1" x14ac:dyDescent="0.2">
      <c r="A69" s="14"/>
      <c r="B69" s="70"/>
      <c r="C69" s="32"/>
      <c r="D69" s="31"/>
      <c r="E69" s="31"/>
      <c r="F69" s="24"/>
      <c r="G69" s="24"/>
      <c r="H69" s="24"/>
      <c r="I69" s="24"/>
      <c r="J69" s="24"/>
      <c r="K69" s="31"/>
      <c r="L69" s="24"/>
      <c r="M69" s="24"/>
      <c r="N69" s="182"/>
      <c r="O69" s="173"/>
      <c r="P69" s="173"/>
      <c r="Q69" s="173"/>
      <c r="R69" s="14"/>
      <c r="S69" s="14"/>
      <c r="T69" s="14"/>
      <c r="U69" s="14"/>
      <c r="V69" s="14"/>
      <c r="W69" s="14"/>
      <c r="X69" s="14"/>
      <c r="Y69" s="14"/>
      <c r="Z69" s="14"/>
      <c r="AA69" s="14"/>
      <c r="AB69" s="14"/>
      <c r="AC69" s="14"/>
      <c r="AD69" s="14"/>
      <c r="AE69" s="14"/>
      <c r="AF69" s="14"/>
    </row>
    <row r="70" spans="1:32" s="26" customFormat="1" x14ac:dyDescent="0.2">
      <c r="A70" s="14"/>
      <c r="B70" s="70"/>
      <c r="C70" s="32"/>
      <c r="D70" s="31"/>
      <c r="E70" s="31"/>
      <c r="F70" s="24"/>
      <c r="G70" s="24"/>
      <c r="H70" s="24"/>
      <c r="I70" s="24"/>
      <c r="J70" s="24"/>
      <c r="K70" s="31"/>
      <c r="L70" s="24"/>
      <c r="M70" s="24"/>
      <c r="N70" s="182"/>
      <c r="O70" s="173"/>
      <c r="P70" s="173"/>
      <c r="Q70" s="173"/>
      <c r="R70" s="14"/>
      <c r="S70" s="14"/>
      <c r="T70" s="14"/>
      <c r="U70" s="14"/>
      <c r="V70" s="14"/>
      <c r="W70" s="14"/>
      <c r="X70" s="14"/>
      <c r="Y70" s="14"/>
      <c r="Z70" s="14"/>
      <c r="AA70" s="14"/>
      <c r="AB70" s="14"/>
      <c r="AC70" s="14"/>
      <c r="AD70" s="14"/>
      <c r="AE70" s="14"/>
      <c r="AF70" s="14"/>
    </row>
    <row r="71" spans="1:32" s="26" customFormat="1" x14ac:dyDescent="0.2">
      <c r="A71" s="14"/>
      <c r="B71" s="70"/>
      <c r="C71" s="32"/>
      <c r="D71" s="31"/>
      <c r="E71" s="31"/>
      <c r="F71" s="24"/>
      <c r="G71" s="24"/>
      <c r="H71" s="24"/>
      <c r="I71" s="24"/>
      <c r="J71" s="24"/>
      <c r="K71" s="31"/>
      <c r="L71" s="24"/>
      <c r="M71" s="24"/>
      <c r="N71" s="182"/>
      <c r="O71" s="173"/>
      <c r="P71" s="173"/>
      <c r="Q71" s="173"/>
      <c r="R71" s="14"/>
      <c r="S71" s="14"/>
      <c r="T71" s="14"/>
      <c r="U71" s="14"/>
      <c r="V71" s="14"/>
      <c r="W71" s="14"/>
      <c r="X71" s="14"/>
      <c r="Y71" s="14"/>
      <c r="Z71" s="14"/>
      <c r="AA71" s="14"/>
      <c r="AB71" s="14"/>
      <c r="AC71" s="14"/>
      <c r="AD71" s="14"/>
      <c r="AE71" s="14"/>
      <c r="AF71" s="14"/>
    </row>
    <row r="72" spans="1:32" s="26" customFormat="1" x14ac:dyDescent="0.2">
      <c r="A72" s="14"/>
      <c r="B72" s="70"/>
      <c r="C72" s="32"/>
      <c r="D72" s="31"/>
      <c r="E72" s="31"/>
      <c r="F72" s="24"/>
      <c r="G72" s="24"/>
      <c r="H72" s="24"/>
      <c r="I72" s="24"/>
      <c r="J72" s="24"/>
      <c r="K72" s="31"/>
      <c r="L72" s="24"/>
      <c r="M72" s="24"/>
      <c r="N72" s="182"/>
      <c r="O72" s="173"/>
      <c r="P72" s="173"/>
      <c r="Q72" s="173"/>
      <c r="R72" s="14"/>
      <c r="S72" s="14"/>
      <c r="T72" s="14"/>
      <c r="U72" s="14"/>
      <c r="V72" s="14"/>
      <c r="W72" s="14"/>
      <c r="X72" s="14"/>
      <c r="Y72" s="14"/>
      <c r="Z72" s="14"/>
      <c r="AA72" s="14"/>
      <c r="AB72" s="14"/>
      <c r="AC72" s="14"/>
      <c r="AD72" s="14"/>
      <c r="AE72" s="14"/>
      <c r="AF72" s="14"/>
    </row>
    <row r="73" spans="1:32" s="26" customFormat="1" x14ac:dyDescent="0.2">
      <c r="A73" s="14"/>
      <c r="B73" s="70"/>
      <c r="C73" s="32"/>
      <c r="D73" s="31"/>
      <c r="E73" s="31"/>
      <c r="F73" s="24"/>
      <c r="G73" s="24"/>
      <c r="H73" s="24"/>
      <c r="I73" s="24"/>
      <c r="J73" s="24"/>
      <c r="K73" s="31"/>
      <c r="L73" s="24"/>
      <c r="M73" s="24"/>
      <c r="N73" s="182"/>
      <c r="O73" s="173"/>
      <c r="P73" s="173"/>
      <c r="Q73" s="173"/>
      <c r="R73" s="14"/>
      <c r="S73" s="14"/>
      <c r="T73" s="14"/>
      <c r="U73" s="14"/>
      <c r="V73" s="14"/>
      <c r="W73" s="14"/>
      <c r="X73" s="14"/>
      <c r="Y73" s="14"/>
      <c r="Z73" s="14"/>
      <c r="AA73" s="14"/>
      <c r="AB73" s="14"/>
      <c r="AC73" s="14"/>
      <c r="AD73" s="14"/>
      <c r="AE73" s="14"/>
      <c r="AF73" s="14"/>
    </row>
    <row r="74" spans="1:32" s="26" customFormat="1" x14ac:dyDescent="0.2">
      <c r="A74" s="14"/>
      <c r="B74" s="70"/>
      <c r="C74" s="32"/>
      <c r="D74" s="31"/>
      <c r="E74" s="31"/>
      <c r="F74" s="24"/>
      <c r="G74" s="24"/>
      <c r="H74" s="24"/>
      <c r="I74" s="24"/>
      <c r="J74" s="24"/>
      <c r="K74" s="31"/>
      <c r="L74" s="24"/>
      <c r="M74" s="24"/>
      <c r="N74" s="182"/>
      <c r="O74" s="173"/>
      <c r="P74" s="173"/>
      <c r="Q74" s="173"/>
      <c r="R74" s="14"/>
      <c r="S74" s="14"/>
      <c r="T74" s="14"/>
      <c r="U74" s="14"/>
      <c r="V74" s="14"/>
      <c r="W74" s="14"/>
      <c r="X74" s="14"/>
      <c r="Y74" s="14"/>
      <c r="Z74" s="14"/>
      <c r="AA74" s="14"/>
      <c r="AB74" s="14"/>
      <c r="AC74" s="14"/>
      <c r="AD74" s="14"/>
      <c r="AE74" s="14"/>
      <c r="AF74" s="14"/>
    </row>
    <row r="75" spans="1:32" s="26" customFormat="1" x14ac:dyDescent="0.2">
      <c r="A75" s="14"/>
      <c r="B75" s="70"/>
      <c r="C75" s="32"/>
      <c r="D75" s="31"/>
      <c r="E75" s="31"/>
      <c r="F75" s="24"/>
      <c r="G75" s="24"/>
      <c r="H75" s="24"/>
      <c r="I75" s="24"/>
      <c r="J75" s="24"/>
      <c r="K75" s="31"/>
      <c r="L75" s="24"/>
      <c r="M75" s="24"/>
      <c r="N75" s="182"/>
      <c r="O75" s="173"/>
      <c r="P75" s="173"/>
      <c r="Q75" s="173"/>
      <c r="R75" s="14"/>
      <c r="S75" s="14"/>
      <c r="T75" s="14"/>
      <c r="U75" s="14"/>
      <c r="V75" s="14"/>
      <c r="W75" s="14"/>
      <c r="X75" s="14"/>
      <c r="Y75" s="14"/>
      <c r="Z75" s="14"/>
      <c r="AA75" s="14"/>
      <c r="AB75" s="14"/>
      <c r="AC75" s="14"/>
      <c r="AD75" s="14"/>
      <c r="AE75" s="14"/>
      <c r="AF75" s="14"/>
    </row>
    <row r="76" spans="1:32" s="26" customFormat="1" x14ac:dyDescent="0.2">
      <c r="A76" s="14"/>
      <c r="B76" s="70"/>
      <c r="C76" s="32"/>
      <c r="D76" s="31"/>
      <c r="E76" s="31"/>
      <c r="F76" s="24"/>
      <c r="G76" s="24"/>
      <c r="H76" s="24"/>
      <c r="I76" s="24"/>
      <c r="J76" s="24"/>
      <c r="K76" s="31"/>
      <c r="L76" s="24"/>
      <c r="M76" s="24"/>
      <c r="N76" s="182"/>
      <c r="O76" s="173"/>
      <c r="P76" s="173"/>
      <c r="Q76" s="173"/>
      <c r="R76" s="14"/>
      <c r="S76" s="14"/>
      <c r="T76" s="14"/>
      <c r="U76" s="14"/>
      <c r="V76" s="14"/>
      <c r="W76" s="14"/>
      <c r="X76" s="14"/>
      <c r="Y76" s="14"/>
      <c r="Z76" s="14"/>
      <c r="AA76" s="14"/>
      <c r="AB76" s="14"/>
      <c r="AC76" s="14"/>
      <c r="AD76" s="14"/>
      <c r="AE76" s="14"/>
      <c r="AF76" s="14"/>
    </row>
    <row r="77" spans="1:32" s="26" customFormat="1" x14ac:dyDescent="0.2">
      <c r="A77" s="14"/>
      <c r="B77" s="70"/>
      <c r="C77" s="32"/>
      <c r="D77" s="31"/>
      <c r="E77" s="31"/>
      <c r="F77" s="24"/>
      <c r="G77" s="24"/>
      <c r="H77" s="24"/>
      <c r="I77" s="24"/>
      <c r="J77" s="24"/>
      <c r="K77" s="31"/>
      <c r="L77" s="24"/>
      <c r="M77" s="24"/>
      <c r="N77" s="182"/>
      <c r="O77" s="173"/>
      <c r="P77" s="173"/>
      <c r="Q77" s="173"/>
      <c r="R77" s="14"/>
      <c r="S77" s="14"/>
      <c r="T77" s="14"/>
      <c r="U77" s="14"/>
      <c r="V77" s="14"/>
      <c r="W77" s="14"/>
      <c r="X77" s="14"/>
      <c r="Y77" s="14"/>
      <c r="Z77" s="14"/>
      <c r="AA77" s="14"/>
      <c r="AB77" s="14"/>
      <c r="AC77" s="14"/>
      <c r="AD77" s="14"/>
      <c r="AE77" s="14"/>
      <c r="AF77" s="14"/>
    </row>
    <row r="78" spans="1:32" s="26" customFormat="1" x14ac:dyDescent="0.2">
      <c r="A78" s="14"/>
      <c r="B78" s="70"/>
      <c r="C78" s="32"/>
      <c r="D78" s="31"/>
      <c r="E78" s="31"/>
      <c r="F78" s="24"/>
      <c r="G78" s="24"/>
      <c r="H78" s="24"/>
      <c r="I78" s="24"/>
      <c r="J78" s="24"/>
      <c r="K78" s="31"/>
      <c r="L78" s="24"/>
      <c r="M78" s="24"/>
      <c r="N78" s="182"/>
      <c r="O78" s="173"/>
      <c r="P78" s="173"/>
      <c r="Q78" s="173"/>
      <c r="R78" s="14"/>
      <c r="S78" s="14"/>
      <c r="T78" s="14"/>
      <c r="U78" s="14"/>
      <c r="V78" s="14"/>
      <c r="W78" s="14"/>
      <c r="X78" s="14"/>
      <c r="Y78" s="14"/>
      <c r="Z78" s="14"/>
      <c r="AA78" s="14"/>
      <c r="AB78" s="14"/>
      <c r="AC78" s="14"/>
      <c r="AD78" s="14"/>
      <c r="AE78" s="14"/>
      <c r="AF78" s="14"/>
    </row>
    <row r="79" spans="1:32" s="26" customFormat="1" ht="15.75" x14ac:dyDescent="0.25">
      <c r="A79" s="14"/>
      <c r="B79" s="214" t="str">
        <f>IF(L2=6,tabellen!A89,"")</f>
        <v/>
      </c>
      <c r="C79" s="32"/>
      <c r="D79" s="31"/>
      <c r="E79" s="31"/>
      <c r="F79" s="24"/>
      <c r="G79" s="24"/>
      <c r="H79" s="24"/>
      <c r="I79" s="24"/>
      <c r="J79" s="24"/>
      <c r="K79" s="31"/>
      <c r="L79" s="24"/>
      <c r="M79" s="24"/>
      <c r="N79" s="182"/>
      <c r="O79" s="173"/>
      <c r="P79" s="173"/>
      <c r="Q79" s="173"/>
      <c r="R79" s="14"/>
      <c r="S79" s="14"/>
      <c r="T79" s="14"/>
      <c r="U79" s="14"/>
      <c r="V79" s="14"/>
      <c r="W79" s="14"/>
      <c r="X79" s="14"/>
      <c r="Y79" s="14"/>
      <c r="Z79" s="14"/>
      <c r="AA79" s="14"/>
      <c r="AB79" s="14"/>
      <c r="AC79" s="14"/>
      <c r="AD79" s="14"/>
      <c r="AE79" s="14"/>
      <c r="AF79" s="14"/>
    </row>
    <row r="80" spans="1:32" s="26" customFormat="1" ht="15" x14ac:dyDescent="0.25">
      <c r="A80" s="14"/>
      <c r="B80" s="154"/>
      <c r="C80" s="32"/>
      <c r="D80" s="31"/>
      <c r="E80" s="31"/>
      <c r="F80" s="24"/>
      <c r="G80" s="24"/>
      <c r="H80" s="24"/>
      <c r="I80" s="24"/>
      <c r="J80" s="24"/>
      <c r="K80" s="31"/>
      <c r="L80" s="24"/>
      <c r="M80" s="24"/>
      <c r="N80" s="182"/>
      <c r="O80" s="173"/>
      <c r="P80" s="173"/>
      <c r="Q80" s="173"/>
      <c r="R80" s="14"/>
      <c r="S80" s="14"/>
      <c r="T80" s="14"/>
      <c r="U80" s="14"/>
      <c r="V80" s="14"/>
      <c r="W80" s="14"/>
      <c r="X80" s="14"/>
      <c r="Y80" s="14"/>
      <c r="Z80" s="14"/>
      <c r="AA80" s="14"/>
      <c r="AB80" s="14"/>
      <c r="AC80" s="14"/>
      <c r="AD80" s="14"/>
      <c r="AE80" s="14"/>
      <c r="AF80" s="14"/>
    </row>
    <row r="81" spans="2:17" ht="12.75" customHeight="1" x14ac:dyDescent="0.2">
      <c r="B81" s="415" t="str">
        <f>IF(L2=6,tabellen!A90,"")</f>
        <v/>
      </c>
      <c r="C81" s="415"/>
      <c r="D81" s="415"/>
      <c r="E81" s="415"/>
      <c r="F81" s="415"/>
      <c r="G81" s="415"/>
      <c r="H81" s="415"/>
      <c r="I81" s="415"/>
      <c r="J81" s="415"/>
      <c r="K81" s="149"/>
      <c r="L81" s="149"/>
      <c r="N81" s="173"/>
      <c r="O81" s="173"/>
      <c r="P81" s="173"/>
      <c r="Q81" s="173"/>
    </row>
    <row r="82" spans="2:17" ht="12.75" customHeight="1" x14ac:dyDescent="0.2">
      <c r="B82" s="415"/>
      <c r="C82" s="415"/>
      <c r="D82" s="415"/>
      <c r="E82" s="415"/>
      <c r="F82" s="415"/>
      <c r="G82" s="415"/>
      <c r="H82" s="415"/>
      <c r="I82" s="415"/>
      <c r="J82" s="415"/>
      <c r="K82" s="149"/>
      <c r="L82" s="149"/>
      <c r="N82" s="173"/>
      <c r="O82" s="173"/>
      <c r="P82" s="173"/>
      <c r="Q82" s="173"/>
    </row>
    <row r="83" spans="2:17" ht="12.75" customHeight="1" x14ac:dyDescent="0.2">
      <c r="B83" s="415"/>
      <c r="C83" s="415"/>
      <c r="D83" s="415"/>
      <c r="E83" s="415"/>
      <c r="F83" s="415"/>
      <c r="G83" s="415"/>
      <c r="H83" s="415"/>
      <c r="I83" s="415"/>
      <c r="J83" s="415"/>
      <c r="K83" s="149"/>
      <c r="L83" s="149"/>
      <c r="N83" s="173"/>
      <c r="O83" s="173"/>
      <c r="P83" s="173"/>
      <c r="Q83" s="173"/>
    </row>
    <row r="84" spans="2:17" ht="12.75" customHeight="1" x14ac:dyDescent="0.2">
      <c r="B84" s="415"/>
      <c r="C84" s="415"/>
      <c r="D84" s="415"/>
      <c r="E84" s="415"/>
      <c r="F84" s="415"/>
      <c r="G84" s="415"/>
      <c r="H84" s="415"/>
      <c r="I84" s="415"/>
      <c r="J84" s="415"/>
      <c r="K84" s="149"/>
      <c r="L84" s="149"/>
      <c r="N84" s="173"/>
      <c r="O84" s="173"/>
      <c r="P84" s="173"/>
      <c r="Q84" s="173"/>
    </row>
    <row r="85" spans="2:17" ht="18.75" customHeight="1" x14ac:dyDescent="0.2">
      <c r="B85" s="415"/>
      <c r="C85" s="415"/>
      <c r="D85" s="415"/>
      <c r="E85" s="415"/>
      <c r="F85" s="415"/>
      <c r="G85" s="415"/>
      <c r="H85" s="415"/>
      <c r="I85" s="415"/>
      <c r="J85" s="415"/>
      <c r="K85" s="149"/>
      <c r="L85" s="149"/>
      <c r="N85" s="173"/>
      <c r="O85" s="173"/>
      <c r="P85" s="173"/>
      <c r="Q85" s="173"/>
    </row>
    <row r="86" spans="2:17" ht="12.75" customHeight="1" x14ac:dyDescent="0.2">
      <c r="B86" s="157" t="str">
        <f>IF(L2=6,tabellen!A94,"")</f>
        <v/>
      </c>
      <c r="C86" s="157"/>
      <c r="D86" s="157"/>
      <c r="E86" s="157"/>
      <c r="F86" s="157"/>
      <c r="G86" s="157"/>
      <c r="H86" s="157"/>
      <c r="I86" s="149"/>
      <c r="J86" s="149"/>
      <c r="K86" s="149"/>
      <c r="L86" s="149"/>
    </row>
    <row r="87" spans="2:17" ht="12.75" customHeight="1" x14ac:dyDescent="0.2">
      <c r="B87" s="157" t="str">
        <f>IF(L2=6, "en", "")</f>
        <v/>
      </c>
      <c r="C87" s="157"/>
      <c r="D87" s="157"/>
      <c r="E87" s="157"/>
      <c r="F87" s="157"/>
      <c r="G87" s="157"/>
      <c r="H87" s="157"/>
      <c r="I87" s="149"/>
      <c r="J87" s="149"/>
      <c r="K87" s="149"/>
      <c r="L87" s="149"/>
    </row>
    <row r="88" spans="2:17" ht="12.75" customHeight="1" x14ac:dyDescent="0.2">
      <c r="B88" s="415" t="str">
        <f>IF(L2=6,tabellen!A97,"")</f>
        <v/>
      </c>
      <c r="C88" s="415"/>
      <c r="D88" s="415"/>
      <c r="E88" s="415"/>
      <c r="F88" s="415"/>
      <c r="G88" s="415"/>
      <c r="H88" s="415"/>
      <c r="I88" s="415"/>
      <c r="J88" s="415"/>
      <c r="K88" s="415"/>
      <c r="L88" s="415"/>
    </row>
    <row r="89" spans="2:17" x14ac:dyDescent="0.2">
      <c r="B89" s="139"/>
      <c r="C89" s="139"/>
      <c r="D89" s="139"/>
      <c r="E89" s="139"/>
      <c r="F89" s="139"/>
      <c r="G89" s="139"/>
      <c r="H89" s="139"/>
      <c r="I89" s="139"/>
      <c r="J89" s="139"/>
      <c r="K89" s="139"/>
      <c r="L89" s="139"/>
    </row>
    <row r="90" spans="2:17" ht="12.75" customHeight="1" x14ac:dyDescent="0.2">
      <c r="B90" s="416" t="str">
        <f>IF(L2=6,tabellen!A100,"")</f>
        <v/>
      </c>
      <c r="C90" s="416"/>
      <c r="D90" s="416"/>
      <c r="E90" s="416"/>
      <c r="F90" s="416"/>
      <c r="G90" s="416"/>
      <c r="H90" s="416"/>
      <c r="I90" s="416"/>
      <c r="J90" s="416"/>
      <c r="K90" s="416"/>
      <c r="L90" s="416"/>
    </row>
    <row r="91" spans="2:17" ht="12.75" customHeight="1" x14ac:dyDescent="0.2">
      <c r="B91" s="416"/>
      <c r="C91" s="416"/>
      <c r="D91" s="416"/>
      <c r="E91" s="416"/>
      <c r="F91" s="416"/>
      <c r="G91" s="416"/>
      <c r="H91" s="416"/>
      <c r="I91" s="416"/>
      <c r="J91" s="416"/>
      <c r="K91" s="416"/>
      <c r="L91" s="416"/>
    </row>
    <row r="92" spans="2:17" ht="12.75" customHeight="1" x14ac:dyDescent="0.2">
      <c r="B92" s="416"/>
      <c r="C92" s="416"/>
      <c r="D92" s="416"/>
      <c r="E92" s="416"/>
      <c r="F92" s="416"/>
      <c r="G92" s="416"/>
      <c r="H92" s="416"/>
      <c r="I92" s="416"/>
      <c r="J92" s="416"/>
      <c r="K92" s="416"/>
      <c r="L92" s="416"/>
    </row>
    <row r="93" spans="2:17" ht="12.75" customHeight="1" x14ac:dyDescent="0.2">
      <c r="B93" s="416"/>
      <c r="C93" s="416"/>
      <c r="D93" s="416"/>
      <c r="E93" s="416"/>
      <c r="F93" s="416"/>
      <c r="G93" s="416"/>
      <c r="H93" s="416"/>
      <c r="I93" s="416"/>
      <c r="J93" s="416"/>
      <c r="K93" s="416"/>
      <c r="L93" s="416"/>
    </row>
    <row r="94" spans="2:17" ht="12.75" customHeight="1" x14ac:dyDescent="0.2">
      <c r="B94" s="416"/>
      <c r="C94" s="416"/>
      <c r="D94" s="416"/>
      <c r="E94" s="416"/>
      <c r="F94" s="416"/>
      <c r="G94" s="416"/>
      <c r="H94" s="416"/>
      <c r="I94" s="416"/>
      <c r="J94" s="416"/>
      <c r="K94" s="416"/>
      <c r="L94" s="416"/>
    </row>
    <row r="95" spans="2:17" ht="12.75" customHeight="1" x14ac:dyDescent="0.2">
      <c r="B95" s="416"/>
      <c r="C95" s="416"/>
      <c r="D95" s="416"/>
      <c r="E95" s="416"/>
      <c r="F95" s="416"/>
      <c r="G95" s="416"/>
      <c r="H95" s="416"/>
      <c r="I95" s="416"/>
      <c r="J95" s="416"/>
      <c r="K95" s="416"/>
      <c r="L95" s="416"/>
    </row>
    <row r="96" spans="2:17" ht="12.75" customHeight="1" x14ac:dyDescent="0.2">
      <c r="B96" s="416"/>
      <c r="C96" s="416"/>
      <c r="D96" s="416"/>
      <c r="E96" s="416"/>
      <c r="F96" s="416"/>
      <c r="G96" s="416"/>
      <c r="H96" s="416"/>
      <c r="I96" s="416"/>
      <c r="J96" s="416"/>
      <c r="K96" s="416"/>
      <c r="L96" s="416"/>
    </row>
    <row r="97" spans="2:12" ht="12.75" customHeight="1" x14ac:dyDescent="0.2">
      <c r="B97" s="416"/>
      <c r="C97" s="416"/>
      <c r="D97" s="416"/>
      <c r="E97" s="416"/>
      <c r="F97" s="416"/>
      <c r="G97" s="416"/>
      <c r="H97" s="416"/>
      <c r="I97" s="416"/>
      <c r="J97" s="416"/>
      <c r="K97" s="416"/>
      <c r="L97" s="416"/>
    </row>
    <row r="98" spans="2:12" ht="12.75" customHeight="1" x14ac:dyDescent="0.2">
      <c r="B98" s="416"/>
      <c r="C98" s="416"/>
      <c r="D98" s="416"/>
      <c r="E98" s="416"/>
      <c r="F98" s="416"/>
      <c r="G98" s="416"/>
      <c r="H98" s="416"/>
      <c r="I98" s="416"/>
      <c r="J98" s="416"/>
      <c r="K98" s="416"/>
      <c r="L98" s="416"/>
    </row>
    <row r="99" spans="2:12" ht="12.75" customHeight="1" x14ac:dyDescent="0.2">
      <c r="B99" s="416"/>
      <c r="C99" s="416"/>
      <c r="D99" s="416"/>
      <c r="E99" s="416"/>
      <c r="F99" s="416"/>
      <c r="G99" s="416"/>
      <c r="H99" s="416"/>
      <c r="I99" s="416"/>
      <c r="J99" s="416"/>
      <c r="K99" s="416"/>
      <c r="L99" s="416"/>
    </row>
    <row r="100" spans="2:12" ht="12.75" customHeight="1" x14ac:dyDescent="0.2">
      <c r="B100" s="416"/>
      <c r="C100" s="416"/>
      <c r="D100" s="416"/>
      <c r="E100" s="416"/>
      <c r="F100" s="416"/>
      <c r="G100" s="416"/>
      <c r="H100" s="416"/>
      <c r="I100" s="416"/>
      <c r="J100" s="416"/>
      <c r="K100" s="416"/>
      <c r="L100" s="416"/>
    </row>
    <row r="101" spans="2:12" ht="12.75" customHeight="1" x14ac:dyDescent="0.2">
      <c r="B101" s="416"/>
      <c r="C101" s="416"/>
      <c r="D101" s="416"/>
      <c r="E101" s="416"/>
      <c r="F101" s="416"/>
      <c r="G101" s="416"/>
      <c r="H101" s="416"/>
      <c r="I101" s="416"/>
      <c r="J101" s="416"/>
      <c r="K101" s="416"/>
      <c r="L101" s="416"/>
    </row>
    <row r="102" spans="2:12" ht="12.75" customHeight="1" x14ac:dyDescent="0.2">
      <c r="B102" s="416"/>
      <c r="C102" s="416"/>
      <c r="D102" s="416"/>
      <c r="E102" s="416"/>
      <c r="F102" s="416"/>
      <c r="G102" s="416"/>
      <c r="H102" s="416"/>
      <c r="I102" s="416"/>
      <c r="J102" s="416"/>
      <c r="K102" s="416"/>
      <c r="L102" s="416"/>
    </row>
    <row r="103" spans="2:12" ht="12.75" customHeight="1" x14ac:dyDescent="0.2">
      <c r="B103" s="416"/>
      <c r="C103" s="416"/>
      <c r="D103" s="416"/>
      <c r="E103" s="416"/>
      <c r="F103" s="416"/>
      <c r="G103" s="416"/>
      <c r="H103" s="416"/>
      <c r="I103" s="416"/>
      <c r="J103" s="416"/>
      <c r="K103" s="416"/>
      <c r="L103" s="416"/>
    </row>
    <row r="104" spans="2:12" ht="12.75" customHeight="1" x14ac:dyDescent="0.2">
      <c r="B104" s="416"/>
      <c r="C104" s="416"/>
      <c r="D104" s="416"/>
      <c r="E104" s="416"/>
      <c r="F104" s="416"/>
      <c r="G104" s="416"/>
      <c r="H104" s="416"/>
      <c r="I104" s="416"/>
      <c r="J104" s="416"/>
      <c r="K104" s="416"/>
      <c r="L104" s="416"/>
    </row>
    <row r="105" spans="2:12" ht="12.75" customHeight="1" x14ac:dyDescent="0.2">
      <c r="B105" s="416"/>
      <c r="C105" s="416"/>
      <c r="D105" s="416"/>
      <c r="E105" s="416"/>
      <c r="F105" s="416"/>
      <c r="G105" s="416"/>
      <c r="H105" s="416"/>
      <c r="I105" s="416"/>
      <c r="J105" s="416"/>
      <c r="K105" s="416"/>
      <c r="L105" s="416"/>
    </row>
    <row r="106" spans="2:12" ht="12.75" customHeight="1" x14ac:dyDescent="0.2">
      <c r="B106" s="416"/>
      <c r="C106" s="416"/>
      <c r="D106" s="416"/>
      <c r="E106" s="416"/>
      <c r="F106" s="416"/>
      <c r="G106" s="416"/>
      <c r="H106" s="416"/>
      <c r="I106" s="416"/>
      <c r="J106" s="416"/>
      <c r="K106" s="416"/>
      <c r="L106" s="416"/>
    </row>
    <row r="107" spans="2:12" ht="12.75" customHeight="1" x14ac:dyDescent="0.2">
      <c r="B107" s="416"/>
      <c r="C107" s="416"/>
      <c r="D107" s="416"/>
      <c r="E107" s="416"/>
      <c r="F107" s="416"/>
      <c r="G107" s="416"/>
      <c r="H107" s="416"/>
      <c r="I107" s="416"/>
      <c r="J107" s="416"/>
      <c r="K107" s="416"/>
      <c r="L107" s="416"/>
    </row>
    <row r="108" spans="2:12" ht="12.75" customHeight="1" x14ac:dyDescent="0.2">
      <c r="B108" s="416"/>
      <c r="C108" s="416"/>
      <c r="D108" s="416"/>
      <c r="E108" s="416"/>
      <c r="F108" s="416"/>
      <c r="G108" s="416"/>
      <c r="H108" s="416"/>
      <c r="I108" s="416"/>
      <c r="J108" s="416"/>
      <c r="K108" s="416"/>
      <c r="L108" s="416"/>
    </row>
    <row r="109" spans="2:12" x14ac:dyDescent="0.2">
      <c r="B109" s="416"/>
      <c r="C109" s="416"/>
      <c r="D109" s="416"/>
      <c r="E109" s="416"/>
      <c r="F109" s="416"/>
      <c r="G109" s="416"/>
      <c r="H109" s="416"/>
      <c r="I109" s="416"/>
      <c r="J109" s="416"/>
      <c r="K109" s="416"/>
      <c r="L109" s="416"/>
    </row>
    <row r="110" spans="2:12" x14ac:dyDescent="0.2">
      <c r="B110" s="416"/>
      <c r="C110" s="416"/>
      <c r="D110" s="416"/>
      <c r="E110" s="416"/>
      <c r="F110" s="416"/>
      <c r="G110" s="416"/>
      <c r="H110" s="416"/>
      <c r="I110" s="416"/>
      <c r="J110" s="416"/>
      <c r="K110" s="416"/>
      <c r="L110" s="416"/>
    </row>
    <row r="111" spans="2:12" x14ac:dyDescent="0.2">
      <c r="B111" s="416"/>
      <c r="C111" s="416"/>
      <c r="D111" s="416"/>
      <c r="E111" s="416"/>
      <c r="F111" s="416"/>
      <c r="G111" s="416"/>
      <c r="H111" s="416"/>
      <c r="I111" s="416"/>
      <c r="J111" s="416"/>
      <c r="K111" s="416"/>
      <c r="L111" s="416"/>
    </row>
    <row r="112" spans="2:12" x14ac:dyDescent="0.2">
      <c r="B112" s="416"/>
      <c r="C112" s="416"/>
      <c r="D112" s="416"/>
      <c r="E112" s="416"/>
      <c r="F112" s="416"/>
      <c r="G112" s="416"/>
      <c r="H112" s="416"/>
      <c r="I112" s="416"/>
      <c r="J112" s="416"/>
      <c r="K112" s="416"/>
      <c r="L112" s="416"/>
    </row>
    <row r="113" spans="2:12" x14ac:dyDescent="0.2">
      <c r="B113" s="416"/>
      <c r="C113" s="416"/>
      <c r="D113" s="416"/>
      <c r="E113" s="416"/>
      <c r="F113" s="416"/>
      <c r="G113" s="416"/>
      <c r="H113" s="416"/>
      <c r="I113" s="416"/>
      <c r="J113" s="416"/>
      <c r="K113" s="416"/>
      <c r="L113" s="416"/>
    </row>
    <row r="114" spans="2:12" x14ac:dyDescent="0.2">
      <c r="B114" s="416"/>
      <c r="C114" s="416"/>
      <c r="D114" s="416"/>
      <c r="E114" s="416"/>
      <c r="F114" s="416"/>
      <c r="G114" s="416"/>
      <c r="H114" s="416"/>
      <c r="I114" s="416"/>
      <c r="J114" s="416"/>
      <c r="K114" s="416"/>
      <c r="L114" s="416"/>
    </row>
    <row r="115" spans="2:12" x14ac:dyDescent="0.2">
      <c r="B115" s="416"/>
      <c r="C115" s="416"/>
      <c r="D115" s="416"/>
      <c r="E115" s="416"/>
      <c r="F115" s="416"/>
      <c r="G115" s="416"/>
      <c r="H115" s="416"/>
      <c r="I115" s="416"/>
      <c r="J115" s="416"/>
      <c r="K115" s="416"/>
      <c r="L115" s="416"/>
    </row>
    <row r="116" spans="2:12" x14ac:dyDescent="0.2">
      <c r="B116" s="416"/>
      <c r="C116" s="416"/>
      <c r="D116" s="416"/>
      <c r="E116" s="416"/>
      <c r="F116" s="416"/>
      <c r="G116" s="416"/>
      <c r="H116" s="416"/>
      <c r="I116" s="416"/>
      <c r="J116" s="416"/>
      <c r="K116" s="416"/>
      <c r="L116" s="416"/>
    </row>
    <row r="117" spans="2:12" x14ac:dyDescent="0.2">
      <c r="B117" s="416"/>
      <c r="C117" s="416"/>
      <c r="D117" s="416"/>
      <c r="E117" s="416"/>
      <c r="F117" s="416"/>
      <c r="G117" s="416"/>
      <c r="H117" s="416"/>
      <c r="I117" s="416"/>
      <c r="J117" s="416"/>
      <c r="K117" s="416"/>
      <c r="L117" s="416"/>
    </row>
    <row r="118" spans="2:12" x14ac:dyDescent="0.2">
      <c r="B118" s="416"/>
      <c r="C118" s="416"/>
      <c r="D118" s="416"/>
      <c r="E118" s="416"/>
      <c r="F118" s="416"/>
      <c r="G118" s="416"/>
      <c r="H118" s="416"/>
      <c r="I118" s="416"/>
      <c r="J118" s="416"/>
      <c r="K118" s="416"/>
      <c r="L118" s="416"/>
    </row>
    <row r="119" spans="2:12" x14ac:dyDescent="0.2">
      <c r="B119" s="416"/>
      <c r="C119" s="416"/>
      <c r="D119" s="416"/>
      <c r="E119" s="416"/>
      <c r="F119" s="416"/>
      <c r="G119" s="416"/>
      <c r="H119" s="416"/>
      <c r="I119" s="416"/>
      <c r="J119" s="416"/>
      <c r="K119" s="416"/>
      <c r="L119" s="416"/>
    </row>
    <row r="120" spans="2:12" x14ac:dyDescent="0.2">
      <c r="B120" s="416"/>
      <c r="C120" s="416"/>
      <c r="D120" s="416"/>
      <c r="E120" s="416"/>
      <c r="F120" s="416"/>
      <c r="G120" s="416"/>
      <c r="H120" s="416"/>
      <c r="I120" s="416"/>
      <c r="J120" s="416"/>
      <c r="K120" s="416"/>
      <c r="L120" s="416"/>
    </row>
    <row r="121" spans="2:12" x14ac:dyDescent="0.2">
      <c r="B121" s="416"/>
      <c r="C121" s="416"/>
      <c r="D121" s="416"/>
      <c r="E121" s="416"/>
      <c r="F121" s="416"/>
      <c r="G121" s="416"/>
      <c r="H121" s="416"/>
      <c r="I121" s="416"/>
      <c r="J121" s="416"/>
      <c r="K121" s="416"/>
      <c r="L121" s="416"/>
    </row>
    <row r="122" spans="2:12" x14ac:dyDescent="0.2">
      <c r="B122" s="416"/>
      <c r="C122" s="416"/>
      <c r="D122" s="416"/>
      <c r="E122" s="416"/>
      <c r="F122" s="416"/>
      <c r="G122" s="416"/>
      <c r="H122" s="416"/>
      <c r="I122" s="416"/>
      <c r="J122" s="416"/>
      <c r="K122" s="416"/>
      <c r="L122" s="416"/>
    </row>
    <row r="123" spans="2:12" x14ac:dyDescent="0.2">
      <c r="B123" s="416"/>
      <c r="C123" s="416"/>
      <c r="D123" s="416"/>
      <c r="E123" s="416"/>
      <c r="F123" s="416"/>
      <c r="G123" s="416"/>
      <c r="H123" s="416"/>
      <c r="I123" s="416"/>
      <c r="J123" s="416"/>
      <c r="K123" s="416"/>
      <c r="L123" s="416"/>
    </row>
    <row r="124" spans="2:12" x14ac:dyDescent="0.2">
      <c r="B124" s="416"/>
      <c r="C124" s="416"/>
      <c r="D124" s="416"/>
      <c r="E124" s="416"/>
      <c r="F124" s="416"/>
      <c r="G124" s="416"/>
      <c r="H124" s="416"/>
      <c r="I124" s="416"/>
      <c r="J124" s="416"/>
      <c r="K124" s="416"/>
      <c r="L124" s="416"/>
    </row>
    <row r="125" spans="2:12" x14ac:dyDescent="0.2">
      <c r="B125" s="416"/>
      <c r="C125" s="416"/>
      <c r="D125" s="416"/>
      <c r="E125" s="416"/>
      <c r="F125" s="416"/>
      <c r="G125" s="416"/>
      <c r="H125" s="416"/>
      <c r="I125" s="416"/>
      <c r="J125" s="416"/>
      <c r="K125" s="416"/>
      <c r="L125" s="416"/>
    </row>
    <row r="126" spans="2:12" x14ac:dyDescent="0.2">
      <c r="B126" s="416"/>
      <c r="C126" s="416"/>
      <c r="D126" s="416"/>
      <c r="E126" s="416"/>
      <c r="F126" s="416"/>
      <c r="G126" s="416"/>
      <c r="H126" s="416"/>
      <c r="I126" s="416"/>
      <c r="J126" s="416"/>
      <c r="K126" s="416"/>
      <c r="L126" s="416"/>
    </row>
    <row r="127" spans="2:12" x14ac:dyDescent="0.2">
      <c r="B127" s="416"/>
      <c r="C127" s="416"/>
      <c r="D127" s="416"/>
      <c r="E127" s="416"/>
      <c r="F127" s="416"/>
      <c r="G127" s="416"/>
      <c r="H127" s="416"/>
      <c r="I127" s="416"/>
      <c r="J127" s="416"/>
      <c r="K127" s="416"/>
      <c r="L127" s="416"/>
    </row>
    <row r="128" spans="2:12" x14ac:dyDescent="0.2">
      <c r="B128" s="416"/>
      <c r="C128" s="416"/>
      <c r="D128" s="416"/>
      <c r="E128" s="416"/>
      <c r="F128" s="416"/>
      <c r="G128" s="416"/>
      <c r="H128" s="416"/>
      <c r="I128" s="416"/>
      <c r="J128" s="416"/>
      <c r="K128" s="416"/>
      <c r="L128" s="416"/>
    </row>
    <row r="129" spans="2:13" x14ac:dyDescent="0.2">
      <c r="B129" s="416"/>
      <c r="C129" s="416"/>
      <c r="D129" s="416"/>
      <c r="E129" s="416"/>
      <c r="F129" s="416"/>
      <c r="G129" s="416"/>
      <c r="H129" s="416"/>
      <c r="I129" s="416"/>
      <c r="J129" s="416"/>
      <c r="K129" s="416"/>
      <c r="L129" s="416"/>
    </row>
    <row r="130" spans="2:13" x14ac:dyDescent="0.2">
      <c r="B130" s="416"/>
      <c r="C130" s="416"/>
      <c r="D130" s="416"/>
      <c r="E130" s="416"/>
      <c r="F130" s="416"/>
      <c r="G130" s="416"/>
      <c r="H130" s="416"/>
      <c r="I130" s="416"/>
      <c r="J130" s="416"/>
      <c r="K130" s="416"/>
      <c r="L130" s="416"/>
    </row>
    <row r="131" spans="2:13" x14ac:dyDescent="0.2">
      <c r="B131" s="416"/>
      <c r="C131" s="416"/>
      <c r="D131" s="416"/>
      <c r="E131" s="416"/>
      <c r="F131" s="416"/>
      <c r="G131" s="416"/>
      <c r="H131" s="416"/>
      <c r="I131" s="416"/>
      <c r="J131" s="416"/>
      <c r="K131" s="416"/>
      <c r="L131" s="416"/>
    </row>
    <row r="132" spans="2:13" x14ac:dyDescent="0.2">
      <c r="B132" s="416"/>
      <c r="C132" s="416"/>
      <c r="D132" s="416"/>
      <c r="E132" s="416"/>
      <c r="F132" s="416"/>
      <c r="G132" s="416"/>
      <c r="H132" s="416"/>
      <c r="I132" s="416"/>
      <c r="J132" s="416"/>
      <c r="K132" s="416"/>
      <c r="L132" s="416"/>
    </row>
    <row r="133" spans="2:13" x14ac:dyDescent="0.2">
      <c r="B133" s="416"/>
      <c r="C133" s="416"/>
      <c r="D133" s="416"/>
      <c r="E133" s="416"/>
      <c r="F133" s="416"/>
      <c r="G133" s="416"/>
      <c r="H133" s="416"/>
      <c r="I133" s="416"/>
      <c r="J133" s="416"/>
      <c r="K133" s="416"/>
      <c r="L133" s="416"/>
    </row>
    <row r="134" spans="2:13" x14ac:dyDescent="0.2">
      <c r="B134" s="416"/>
      <c r="C134" s="416"/>
      <c r="D134" s="416"/>
      <c r="E134" s="416"/>
      <c r="F134" s="416"/>
      <c r="G134" s="416"/>
      <c r="H134" s="416"/>
      <c r="I134" s="416"/>
      <c r="J134" s="416"/>
      <c r="K134" s="416"/>
      <c r="L134" s="416"/>
    </row>
    <row r="135" spans="2:13" x14ac:dyDescent="0.2">
      <c r="B135" s="416"/>
      <c r="C135" s="416"/>
      <c r="D135" s="416"/>
      <c r="E135" s="416"/>
      <c r="F135" s="416"/>
      <c r="G135" s="416"/>
      <c r="H135" s="416"/>
      <c r="I135" s="416"/>
      <c r="J135" s="416"/>
      <c r="K135" s="416"/>
      <c r="L135" s="416"/>
    </row>
    <row r="136" spans="2:13" x14ac:dyDescent="0.2">
      <c r="B136" s="416"/>
      <c r="C136" s="416"/>
      <c r="D136" s="416"/>
      <c r="E136" s="416"/>
      <c r="F136" s="416"/>
      <c r="G136" s="416"/>
      <c r="H136" s="416"/>
      <c r="I136" s="416"/>
      <c r="J136" s="416"/>
      <c r="K136" s="416"/>
      <c r="L136" s="416"/>
    </row>
    <row r="137" spans="2:13" x14ac:dyDescent="0.2">
      <c r="B137" s="416"/>
      <c r="C137" s="416"/>
      <c r="D137" s="416"/>
      <c r="E137" s="416"/>
      <c r="F137" s="416"/>
      <c r="G137" s="416"/>
      <c r="H137" s="416"/>
      <c r="I137" s="416"/>
      <c r="J137" s="416"/>
      <c r="K137" s="416"/>
      <c r="L137" s="416"/>
    </row>
    <row r="138" spans="2:13" x14ac:dyDescent="0.2">
      <c r="B138" s="416"/>
      <c r="C138" s="416"/>
      <c r="D138" s="416"/>
      <c r="E138" s="416"/>
      <c r="F138" s="416"/>
      <c r="G138" s="416"/>
      <c r="H138" s="416"/>
      <c r="I138" s="416"/>
      <c r="J138" s="416"/>
      <c r="K138" s="416"/>
      <c r="L138" s="416"/>
    </row>
    <row r="139" spans="2:13" x14ac:dyDescent="0.2">
      <c r="B139" s="416"/>
      <c r="C139" s="416"/>
      <c r="D139" s="416"/>
      <c r="E139" s="416"/>
      <c r="F139" s="416"/>
      <c r="G139" s="416"/>
      <c r="H139" s="416"/>
      <c r="I139" s="416"/>
      <c r="J139" s="416"/>
      <c r="K139" s="416"/>
      <c r="L139" s="416"/>
    </row>
    <row r="140" spans="2:13" x14ac:dyDescent="0.2">
      <c r="B140" s="152"/>
      <c r="C140" s="152"/>
      <c r="D140" s="152"/>
      <c r="E140" s="152"/>
      <c r="F140" s="152"/>
      <c r="G140" s="152"/>
      <c r="H140" s="152"/>
      <c r="I140" s="152"/>
      <c r="J140" s="152"/>
      <c r="K140" s="152"/>
      <c r="L140" s="152"/>
    </row>
    <row r="141" spans="2:13" x14ac:dyDescent="0.2">
      <c r="B141" s="409" t="str">
        <f>IF(L2=6,tabellen!A168,"")</f>
        <v/>
      </c>
      <c r="C141" s="409"/>
      <c r="D141" s="409"/>
      <c r="E141" s="1"/>
      <c r="F141" s="1"/>
      <c r="G141" s="1"/>
      <c r="H141" s="1"/>
      <c r="I141" s="1"/>
      <c r="J141" s="144" t="str">
        <f>IF(L2=6,tabellen!D168,"")</f>
        <v/>
      </c>
      <c r="K141" s="158" t="str">
        <f>IF(L2=6,K57,"")</f>
        <v/>
      </c>
      <c r="L141" s="158"/>
      <c r="M141" s="1"/>
    </row>
    <row r="142" spans="2:13" x14ac:dyDescent="0.2">
      <c r="B142" s="143"/>
      <c r="C142" s="143"/>
      <c r="D142" s="143"/>
      <c r="E142" s="1"/>
      <c r="F142" s="1"/>
      <c r="G142" s="1"/>
      <c r="H142" s="1"/>
      <c r="I142" s="1"/>
      <c r="J142" s="144"/>
      <c r="K142" s="145"/>
      <c r="L142" s="1"/>
    </row>
    <row r="143" spans="2:13" x14ac:dyDescent="0.2">
      <c r="B143" s="107" t="str">
        <f>IF(L2=6,tabellen!A171,"")</f>
        <v/>
      </c>
      <c r="C143" s="1"/>
      <c r="D143" s="1"/>
      <c r="E143" s="1"/>
      <c r="F143" s="1"/>
      <c r="G143" s="1"/>
      <c r="H143" s="1"/>
      <c r="I143" s="1"/>
      <c r="J143" s="1"/>
      <c r="K143" s="1"/>
      <c r="L143" s="1"/>
    </row>
    <row r="144" spans="2:13" x14ac:dyDescent="0.2">
      <c r="B144" s="1"/>
      <c r="C144" s="1"/>
      <c r="D144" s="1"/>
      <c r="E144" s="1"/>
      <c r="F144" s="1"/>
      <c r="G144" s="1"/>
      <c r="H144" s="1"/>
      <c r="I144" s="1"/>
      <c r="J144" s="1"/>
      <c r="K144" s="1"/>
      <c r="L144" s="1"/>
    </row>
    <row r="145" spans="2:12" x14ac:dyDescent="0.2">
      <c r="B145" s="1"/>
      <c r="C145" s="1"/>
      <c r="D145" s="1"/>
      <c r="E145" s="1"/>
      <c r="F145" s="1"/>
      <c r="G145" s="1"/>
      <c r="H145" s="1"/>
      <c r="I145" s="1"/>
      <c r="J145" s="1"/>
      <c r="K145" s="1"/>
      <c r="L145" s="1"/>
    </row>
    <row r="146" spans="2:12" x14ac:dyDescent="0.2">
      <c r="B146" s="107" t="str">
        <f>IF(L2=6,tabellen!A173,"")</f>
        <v/>
      </c>
      <c r="C146" s="1"/>
      <c r="D146" s="1"/>
      <c r="E146" s="1"/>
      <c r="F146" s="1"/>
      <c r="G146" s="1"/>
      <c r="H146" s="1"/>
      <c r="I146" s="1"/>
      <c r="J146" s="1"/>
      <c r="K146" s="1"/>
      <c r="L146" s="1"/>
    </row>
    <row r="147" spans="2:12" x14ac:dyDescent="0.2">
      <c r="B147" s="1"/>
      <c r="C147" s="1"/>
      <c r="D147" s="1"/>
      <c r="E147" s="1"/>
      <c r="F147" s="1"/>
      <c r="G147" s="1"/>
      <c r="H147" s="1"/>
      <c r="I147" s="1"/>
      <c r="J147" s="1"/>
      <c r="K147" s="1"/>
      <c r="L147" s="1"/>
    </row>
    <row r="148" spans="2:12" x14ac:dyDescent="0.2">
      <c r="B148" s="1"/>
      <c r="C148" s="1"/>
      <c r="D148" s="1"/>
      <c r="E148" s="1"/>
      <c r="F148" s="1"/>
      <c r="G148" s="1"/>
      <c r="H148" s="1"/>
      <c r="I148" s="1"/>
      <c r="J148" s="1"/>
      <c r="K148" s="1"/>
      <c r="L148" s="1"/>
    </row>
    <row r="149" spans="2:12" x14ac:dyDescent="0.2">
      <c r="B149" s="1"/>
      <c r="C149" s="1"/>
      <c r="D149" s="1"/>
      <c r="E149" s="1"/>
      <c r="F149" s="1"/>
      <c r="G149" s="1"/>
      <c r="H149" s="1"/>
      <c r="I149" s="1"/>
      <c r="J149" s="1"/>
      <c r="K149" s="1"/>
      <c r="L149" s="1"/>
    </row>
    <row r="150" spans="2:12" x14ac:dyDescent="0.2">
      <c r="B150" s="1"/>
      <c r="C150" s="1"/>
      <c r="D150" s="1"/>
      <c r="E150" s="1"/>
      <c r="F150" s="1"/>
      <c r="G150" s="1"/>
      <c r="H150" s="1"/>
      <c r="I150" s="1"/>
      <c r="J150" s="1"/>
      <c r="K150" s="1"/>
      <c r="L150" s="1"/>
    </row>
    <row r="151" spans="2:12" x14ac:dyDescent="0.2">
      <c r="B151" s="1"/>
      <c r="C151" s="1"/>
      <c r="D151" s="1"/>
      <c r="E151" s="1"/>
      <c r="F151" s="1"/>
      <c r="G151" s="1"/>
      <c r="H151" s="1"/>
      <c r="I151" s="1"/>
      <c r="J151" s="1"/>
      <c r="K151" s="1"/>
      <c r="L151" s="1"/>
    </row>
    <row r="152" spans="2:12" x14ac:dyDescent="0.2">
      <c r="B152" s="1"/>
      <c r="C152" s="1"/>
      <c r="D152" s="1"/>
      <c r="E152" s="1"/>
      <c r="F152" s="1"/>
      <c r="G152" s="1"/>
      <c r="H152" s="1"/>
      <c r="I152" s="1"/>
      <c r="J152" s="1"/>
      <c r="K152" s="1"/>
      <c r="L152" s="1"/>
    </row>
    <row r="153" spans="2:12" x14ac:dyDescent="0.2">
      <c r="B153" s="1"/>
      <c r="C153" s="1"/>
      <c r="D153" s="1"/>
      <c r="E153" s="1"/>
      <c r="F153" s="1"/>
      <c r="G153" s="1"/>
      <c r="H153" s="1"/>
      <c r="I153" s="1"/>
      <c r="J153" s="1"/>
      <c r="K153" s="1"/>
      <c r="L153" s="1"/>
    </row>
    <row r="154" spans="2:12" x14ac:dyDescent="0.2">
      <c r="B154" s="1"/>
      <c r="C154" s="1"/>
      <c r="D154" s="1"/>
      <c r="E154" s="1"/>
      <c r="F154" s="1"/>
      <c r="G154" s="1"/>
      <c r="H154" s="1"/>
      <c r="I154" s="1"/>
      <c r="J154" s="1"/>
      <c r="K154" s="1"/>
      <c r="L154" s="1"/>
    </row>
    <row r="155" spans="2:12" x14ac:dyDescent="0.2">
      <c r="B155" s="1"/>
      <c r="C155" s="1"/>
      <c r="D155" s="1"/>
      <c r="E155" s="1"/>
      <c r="F155" s="1"/>
      <c r="G155" s="1"/>
      <c r="H155" s="1"/>
      <c r="I155" s="1"/>
      <c r="J155" s="1"/>
      <c r="K155" s="1"/>
      <c r="L155" s="1"/>
    </row>
    <row r="156" spans="2:12" x14ac:dyDescent="0.2">
      <c r="B156" s="1"/>
      <c r="C156" s="1"/>
      <c r="D156" s="1"/>
      <c r="E156" s="1"/>
      <c r="F156" s="1"/>
      <c r="G156" s="1"/>
      <c r="H156" s="1"/>
      <c r="I156" s="1"/>
      <c r="J156" s="1"/>
      <c r="K156" s="1"/>
      <c r="L156" s="1"/>
    </row>
    <row r="157" spans="2:12" x14ac:dyDescent="0.2">
      <c r="B157" s="1"/>
      <c r="C157" s="1"/>
      <c r="D157" s="1"/>
      <c r="E157" s="1"/>
      <c r="F157" s="1"/>
      <c r="G157" s="1"/>
      <c r="H157" s="1"/>
      <c r="I157" s="1"/>
      <c r="J157" s="1"/>
      <c r="K157" s="1"/>
      <c r="L157" s="1"/>
    </row>
    <row r="158" spans="2:12" x14ac:dyDescent="0.2">
      <c r="B158" s="1"/>
      <c r="C158" s="1"/>
      <c r="D158" s="1"/>
      <c r="E158" s="1"/>
      <c r="F158" s="1"/>
      <c r="G158" s="1"/>
      <c r="H158" s="1"/>
      <c r="I158" s="1"/>
      <c r="J158" s="1"/>
      <c r="K158" s="1"/>
      <c r="L158" s="1"/>
    </row>
    <row r="159" spans="2:12" x14ac:dyDescent="0.2">
      <c r="B159" s="1"/>
      <c r="C159" s="1"/>
      <c r="D159" s="1"/>
      <c r="E159" s="1"/>
      <c r="F159" s="1"/>
      <c r="G159" s="1"/>
      <c r="H159" s="1"/>
      <c r="I159" s="1"/>
      <c r="J159" s="1"/>
      <c r="K159" s="1"/>
      <c r="L159" s="1"/>
    </row>
    <row r="226" spans="2:12" x14ac:dyDescent="0.2">
      <c r="B226" s="1"/>
      <c r="C226" s="1"/>
      <c r="D226" s="1"/>
      <c r="E226" s="1"/>
      <c r="F226" s="1"/>
      <c r="G226" s="1"/>
      <c r="H226" s="1"/>
      <c r="I226" s="1"/>
      <c r="J226" s="1"/>
      <c r="K226" s="1"/>
      <c r="L226" s="1"/>
    </row>
    <row r="227" spans="2:12" x14ac:dyDescent="0.2">
      <c r="B227" s="1"/>
      <c r="C227" s="1"/>
      <c r="D227" s="1"/>
      <c r="E227" s="1"/>
      <c r="F227" s="1"/>
      <c r="G227" s="1"/>
      <c r="H227" s="1"/>
      <c r="I227" s="1"/>
      <c r="J227" s="1"/>
      <c r="K227" s="1"/>
      <c r="L227" s="1"/>
    </row>
    <row r="228" spans="2:12" x14ac:dyDescent="0.2">
      <c r="B228" s="1"/>
      <c r="C228" s="1"/>
      <c r="D228" s="1"/>
      <c r="E228" s="1"/>
      <c r="F228" s="1"/>
      <c r="G228" s="1"/>
      <c r="H228" s="1"/>
      <c r="I228" s="1"/>
      <c r="J228" s="1"/>
      <c r="K228" s="1"/>
      <c r="L228" s="1"/>
    </row>
    <row r="229" spans="2:12" x14ac:dyDescent="0.2">
      <c r="B229" s="1"/>
      <c r="C229" s="1"/>
      <c r="D229" s="1"/>
      <c r="E229" s="1"/>
      <c r="F229" s="1"/>
      <c r="G229" s="1"/>
      <c r="H229" s="1"/>
      <c r="I229" s="1"/>
      <c r="J229" s="1"/>
      <c r="K229" s="1"/>
      <c r="L229" s="1"/>
    </row>
    <row r="230" spans="2:12" x14ac:dyDescent="0.2">
      <c r="B230" s="1"/>
      <c r="C230" s="1"/>
      <c r="D230" s="1"/>
      <c r="E230" s="1"/>
      <c r="F230" s="1"/>
      <c r="G230" s="1"/>
      <c r="H230" s="1"/>
      <c r="I230" s="1"/>
      <c r="J230" s="1"/>
      <c r="K230" s="1"/>
      <c r="L230" s="1"/>
    </row>
    <row r="231" spans="2:12" x14ac:dyDescent="0.2">
      <c r="B231" s="1"/>
      <c r="C231" s="1"/>
      <c r="D231" s="1"/>
      <c r="E231" s="1"/>
      <c r="F231" s="1"/>
      <c r="G231" s="1"/>
      <c r="H231" s="1"/>
      <c r="I231" s="1"/>
      <c r="J231" s="1"/>
      <c r="K231" s="1"/>
      <c r="L231" s="1"/>
    </row>
    <row r="232" spans="2:12" x14ac:dyDescent="0.2">
      <c r="B232" s="1"/>
      <c r="C232" s="1"/>
      <c r="D232" s="1"/>
      <c r="E232" s="1"/>
      <c r="F232" s="1"/>
      <c r="G232" s="1"/>
      <c r="H232" s="1"/>
      <c r="I232" s="1"/>
      <c r="J232" s="1"/>
      <c r="K232" s="1"/>
      <c r="L232" s="1"/>
    </row>
  </sheetData>
  <sheetProtection selectLockedCells="1"/>
  <mergeCells count="33">
    <mergeCell ref="N5:Q7"/>
    <mergeCell ref="H37:I37"/>
    <mergeCell ref="C46:L47"/>
    <mergeCell ref="D14:J14"/>
    <mergeCell ref="D16:J16"/>
    <mergeCell ref="N9:Q9"/>
    <mergeCell ref="N10:Q10"/>
    <mergeCell ref="L15:L16"/>
    <mergeCell ref="N18:Q18"/>
    <mergeCell ref="D18:H18"/>
    <mergeCell ref="N22:Q27"/>
    <mergeCell ref="N33:Q37"/>
    <mergeCell ref="B141:D141"/>
    <mergeCell ref="D28:E28"/>
    <mergeCell ref="D60:I60"/>
    <mergeCell ref="B88:L88"/>
    <mergeCell ref="E33:F33"/>
    <mergeCell ref="E35:F35"/>
    <mergeCell ref="B90:L139"/>
    <mergeCell ref="B81:J85"/>
    <mergeCell ref="D57:I57"/>
    <mergeCell ref="D62:I62"/>
    <mergeCell ref="E37:F37"/>
    <mergeCell ref="R30:S30"/>
    <mergeCell ref="H33:I33"/>
    <mergeCell ref="D27:E27"/>
    <mergeCell ref="H36:I36"/>
    <mergeCell ref="H34:I34"/>
    <mergeCell ref="H35:I35"/>
    <mergeCell ref="E34:F34"/>
    <mergeCell ref="E36:F36"/>
    <mergeCell ref="D29:E29"/>
    <mergeCell ref="N28:Q31"/>
  </mergeCells>
  <phoneticPr fontId="8" type="noConversion"/>
  <dataValidations count="1">
    <dataValidation type="whole" allowBlank="1" showInputMessage="1" showErrorMessage="1" sqref="D27:E27 H33:I33 H34:I34 H35:I35 H36:I36 H37:I37">
      <formula1>0</formula1>
      <formula2>200</formula2>
    </dataValidation>
  </dataValidations>
  <pageMargins left="0.23622047244094491" right="0.19685039370078741" top="0.15748031496062992" bottom="0.15748031496062992" header="0.15748031496062992" footer="0.15748031496062992"/>
  <pageSetup paperSize="9" scale="85" orientation="portrait"/>
  <headerFooter alignWithMargins="0"/>
  <rowBreaks count="1" manualBreakCount="1">
    <brk id="77" max="11" man="1"/>
  </rowBreaks>
  <ignoredErrors>
    <ignoredError sqref="E28 E29" unlockedFormula="1"/>
  </ignoredErrors>
  <drawing r:id="rId1"/>
  <legacyDrawing r:id="rId2"/>
  <mc:AlternateContent xmlns:mc="http://schemas.openxmlformats.org/markup-compatibility/2006">
    <mc:Choice Requires="x14">
      <controls>
        <mc:AlternateContent xmlns:mc="http://schemas.openxmlformats.org/markup-compatibility/2006">
          <mc:Choice Requires="x14">
            <control shapeId="1031" r:id="rId3" name="Drop Down 7">
              <controlPr defaultSize="0" autoLine="0" autoPict="0">
                <anchor moveWithCells="1">
                  <from>
                    <xdr:col>3</xdr:col>
                    <xdr:colOff>9525</xdr:colOff>
                    <xdr:row>8</xdr:row>
                    <xdr:rowOff>19050</xdr:rowOff>
                  </from>
                  <to>
                    <xdr:col>11</xdr:col>
                    <xdr:colOff>1743075</xdr:colOff>
                    <xdr:row>9</xdr:row>
                    <xdr:rowOff>0</xdr:rowOff>
                  </to>
                </anchor>
              </controlPr>
            </control>
          </mc:Choice>
        </mc:AlternateContent>
        <mc:AlternateContent xmlns:mc="http://schemas.openxmlformats.org/markup-compatibility/2006">
          <mc:Choice Requires="x14">
            <control shapeId="1032" r:id="rId4" name="Drop Down 8">
              <controlPr defaultSize="0" autoLine="0" autoPict="0">
                <anchor moveWithCells="1">
                  <from>
                    <xdr:col>3</xdr:col>
                    <xdr:colOff>9525</xdr:colOff>
                    <xdr:row>9</xdr:row>
                    <xdr:rowOff>19050</xdr:rowOff>
                  </from>
                  <to>
                    <xdr:col>11</xdr:col>
                    <xdr:colOff>1743075</xdr:colOff>
                    <xdr:row>10</xdr:row>
                    <xdr:rowOff>9525</xdr:rowOff>
                  </to>
                </anchor>
              </controlPr>
            </control>
          </mc:Choice>
        </mc:AlternateContent>
        <mc:AlternateContent xmlns:mc="http://schemas.openxmlformats.org/markup-compatibility/2006">
          <mc:Choice Requires="x14">
            <control shapeId="1034" r:id="rId5" name="Drop Down 10">
              <controlPr defaultSize="0" autoLine="0" autoPict="0">
                <anchor moveWithCells="1">
                  <from>
                    <xdr:col>3</xdr:col>
                    <xdr:colOff>0</xdr:colOff>
                    <xdr:row>21</xdr:row>
                    <xdr:rowOff>19050</xdr:rowOff>
                  </from>
                  <to>
                    <xdr:col>11</xdr:col>
                    <xdr:colOff>1733550</xdr:colOff>
                    <xdr:row>22</xdr:row>
                    <xdr:rowOff>57150</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4</xdr:col>
                    <xdr:colOff>0</xdr:colOff>
                    <xdr:row>32</xdr:row>
                    <xdr:rowOff>0</xdr:rowOff>
                  </from>
                  <to>
                    <xdr:col>4</xdr:col>
                    <xdr:colOff>304800</xdr:colOff>
                    <xdr:row>33</xdr:row>
                    <xdr:rowOff>9525</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4</xdr:col>
                    <xdr:colOff>0</xdr:colOff>
                    <xdr:row>33</xdr:row>
                    <xdr:rowOff>0</xdr:rowOff>
                  </from>
                  <to>
                    <xdr:col>4</xdr:col>
                    <xdr:colOff>304800</xdr:colOff>
                    <xdr:row>34</xdr:row>
                    <xdr:rowOff>9525</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4</xdr:col>
                    <xdr:colOff>0</xdr:colOff>
                    <xdr:row>34</xdr:row>
                    <xdr:rowOff>0</xdr:rowOff>
                  </from>
                  <to>
                    <xdr:col>4</xdr:col>
                    <xdr:colOff>304800</xdr:colOff>
                    <xdr:row>35</xdr:row>
                    <xdr:rowOff>9525</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4</xdr:col>
                    <xdr:colOff>0</xdr:colOff>
                    <xdr:row>35</xdr:row>
                    <xdr:rowOff>0</xdr:rowOff>
                  </from>
                  <to>
                    <xdr:col>4</xdr:col>
                    <xdr:colOff>304800</xdr:colOff>
                    <xdr:row>36</xdr:row>
                    <xdr:rowOff>9525</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4</xdr:col>
                    <xdr:colOff>0</xdr:colOff>
                    <xdr:row>36</xdr:row>
                    <xdr:rowOff>0</xdr:rowOff>
                  </from>
                  <to>
                    <xdr:col>4</xdr:col>
                    <xdr:colOff>304800</xdr:colOff>
                    <xdr:row>37</xdr:row>
                    <xdr:rowOff>9525</xdr:rowOff>
                  </to>
                </anchor>
              </controlPr>
            </control>
          </mc:Choice>
        </mc:AlternateContent>
        <mc:AlternateContent xmlns:mc="http://schemas.openxmlformats.org/markup-compatibility/2006">
          <mc:Choice Requires="x14">
            <control shapeId="1040" r:id="rId11" name="Check Box 16">
              <controlPr defaultSize="0" autoFill="0" autoLine="0" autoPict="0">
                <anchor moveWithCells="1">
                  <from>
                    <xdr:col>4</xdr:col>
                    <xdr:colOff>0</xdr:colOff>
                    <xdr:row>36</xdr:row>
                    <xdr:rowOff>0</xdr:rowOff>
                  </from>
                  <to>
                    <xdr:col>4</xdr:col>
                    <xdr:colOff>304800</xdr:colOff>
                    <xdr:row>37</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3"/>
  <sheetViews>
    <sheetView showGridLines="0" showRowColHeaders="0" tabSelected="1" zoomScale="130" zoomScaleNormal="130" workbookViewId="0">
      <selection activeCell="C8" sqref="C8:I8"/>
    </sheetView>
  </sheetViews>
  <sheetFormatPr defaultColWidth="0" defaultRowHeight="12.75" zeroHeight="1" x14ac:dyDescent="0.2"/>
  <cols>
    <col min="1" max="1" width="10.28515625" style="26" customWidth="1"/>
    <col min="2" max="2" width="13.7109375" style="26" customWidth="1"/>
    <col min="3" max="4" width="9.140625" style="26" customWidth="1"/>
    <col min="5" max="5" width="9.7109375" style="26" customWidth="1"/>
    <col min="6" max="6" width="9.140625" style="26" customWidth="1"/>
    <col min="7" max="7" width="9.7109375" style="26" customWidth="1"/>
    <col min="8" max="8" width="9.140625" style="26" customWidth="1"/>
    <col min="9" max="9" width="9.7109375" style="26" customWidth="1"/>
    <col min="10" max="10" width="8.7109375" style="26" customWidth="1"/>
    <col min="11" max="11" width="9.7109375" style="26" customWidth="1"/>
    <col min="12" max="12" width="3.85546875" style="26" customWidth="1"/>
    <col min="13" max="17" width="0" style="26" hidden="1" customWidth="1"/>
    <col min="18" max="16384" width="9.140625" style="26" hidden="1"/>
  </cols>
  <sheetData>
    <row r="1" spans="1:17" x14ac:dyDescent="0.2">
      <c r="A1" s="438"/>
      <c r="B1" s="439"/>
      <c r="C1" s="439"/>
      <c r="D1" s="439"/>
      <c r="E1" s="439"/>
      <c r="F1" s="439"/>
      <c r="G1" s="439"/>
      <c r="H1" s="439"/>
      <c r="I1" s="439"/>
      <c r="J1" s="439"/>
      <c r="K1" s="439"/>
      <c r="L1" s="322"/>
    </row>
    <row r="2" spans="1:17" x14ac:dyDescent="0.2">
      <c r="A2" s="439"/>
      <c r="B2" s="439"/>
      <c r="C2" s="439"/>
      <c r="D2" s="439"/>
      <c r="E2" s="439"/>
      <c r="F2" s="439"/>
      <c r="G2" s="439"/>
      <c r="H2" s="439"/>
      <c r="I2" s="439"/>
      <c r="J2" s="439"/>
      <c r="K2" s="439"/>
      <c r="L2" s="322"/>
    </row>
    <row r="3" spans="1:17" x14ac:dyDescent="0.2">
      <c r="A3" s="439"/>
      <c r="B3" s="439"/>
      <c r="C3" s="439"/>
      <c r="D3" s="439"/>
      <c r="E3" s="439"/>
      <c r="F3" s="439"/>
      <c r="G3" s="439"/>
      <c r="H3" s="439"/>
      <c r="I3" s="439"/>
      <c r="J3" s="439"/>
      <c r="K3" s="439"/>
      <c r="L3" s="322"/>
    </row>
    <row r="4" spans="1:17" ht="18" x14ac:dyDescent="0.25">
      <c r="A4" s="440" t="s">
        <v>208</v>
      </c>
      <c r="B4" s="441"/>
      <c r="C4" s="441"/>
      <c r="D4" s="441"/>
      <c r="E4" s="441"/>
      <c r="F4" s="441"/>
      <c r="G4" s="441"/>
      <c r="H4" s="441"/>
      <c r="I4" s="441"/>
      <c r="J4" s="441"/>
      <c r="K4" s="441"/>
      <c r="L4" s="322"/>
    </row>
    <row r="5" spans="1:17" ht="16.5" thickBot="1" x14ac:dyDescent="0.3">
      <c r="A5" s="442" t="s">
        <v>209</v>
      </c>
      <c r="B5" s="443"/>
      <c r="C5" s="443"/>
      <c r="D5" s="443"/>
      <c r="E5" s="443"/>
      <c r="F5" s="443"/>
      <c r="G5" s="443"/>
      <c r="H5" s="443"/>
      <c r="I5" s="443"/>
      <c r="J5" s="443"/>
      <c r="K5" s="444"/>
      <c r="L5" s="322"/>
    </row>
    <row r="6" spans="1:17" ht="13.5" thickBot="1" x14ac:dyDescent="0.25">
      <c r="A6" s="322"/>
      <c r="B6" s="322"/>
      <c r="C6" s="322"/>
      <c r="D6" s="322"/>
      <c r="E6" s="322"/>
      <c r="F6" s="322"/>
      <c r="G6" s="322"/>
      <c r="H6" s="322"/>
      <c r="I6" s="322"/>
      <c r="J6" s="322"/>
      <c r="K6" s="322"/>
      <c r="L6" s="322"/>
      <c r="Q6" s="175"/>
    </row>
    <row r="7" spans="1:17" ht="18.75" thickBot="1" x14ac:dyDescent="0.3">
      <c r="A7" s="342">
        <v>1</v>
      </c>
      <c r="B7" s="445" t="s">
        <v>5</v>
      </c>
      <c r="C7" s="446"/>
      <c r="D7" s="446"/>
      <c r="E7" s="446"/>
      <c r="F7" s="446"/>
      <c r="G7" s="446"/>
      <c r="H7" s="446"/>
      <c r="I7" s="446"/>
      <c r="J7" s="434"/>
      <c r="K7" s="435"/>
      <c r="L7" s="322"/>
      <c r="O7" s="175"/>
    </row>
    <row r="8" spans="1:17" ht="14.25" x14ac:dyDescent="0.2">
      <c r="A8" s="322"/>
      <c r="B8" s="344" t="s">
        <v>5</v>
      </c>
      <c r="C8" s="447"/>
      <c r="D8" s="447"/>
      <c r="E8" s="447"/>
      <c r="F8" s="447"/>
      <c r="G8" s="447"/>
      <c r="H8" s="447"/>
      <c r="I8" s="447"/>
      <c r="J8" s="322"/>
      <c r="K8" s="322"/>
      <c r="L8" s="322"/>
    </row>
    <row r="9" spans="1:17" ht="14.25" x14ac:dyDescent="0.2">
      <c r="A9" s="322"/>
      <c r="B9" s="344" t="s">
        <v>197</v>
      </c>
      <c r="C9" s="447"/>
      <c r="D9" s="447"/>
      <c r="E9" s="447"/>
      <c r="F9" s="447"/>
      <c r="G9" s="447"/>
      <c r="H9" s="447"/>
      <c r="I9" s="447"/>
      <c r="J9" s="326"/>
      <c r="K9" s="326"/>
      <c r="L9" s="322"/>
    </row>
    <row r="10" spans="1:17" ht="13.5" thickBot="1" x14ac:dyDescent="0.25">
      <c r="A10" s="322"/>
      <c r="B10" s="324"/>
      <c r="C10" s="325"/>
      <c r="D10" s="325"/>
      <c r="E10" s="322"/>
      <c r="F10" s="322"/>
      <c r="G10" s="322"/>
      <c r="H10" s="322"/>
      <c r="I10" s="322"/>
      <c r="J10" s="322"/>
      <c r="K10" s="322"/>
      <c r="L10" s="322"/>
    </row>
    <row r="11" spans="1:17" ht="18.75" thickBot="1" x14ac:dyDescent="0.3">
      <c r="A11" s="343">
        <v>2</v>
      </c>
      <c r="B11" s="433" t="s">
        <v>6</v>
      </c>
      <c r="C11" s="434"/>
      <c r="D11" s="434"/>
      <c r="E11" s="434"/>
      <c r="F11" s="434"/>
      <c r="G11" s="434"/>
      <c r="H11" s="434"/>
      <c r="I11" s="434"/>
      <c r="J11" s="434"/>
      <c r="K11" s="435"/>
      <c r="L11" s="322"/>
    </row>
    <row r="12" spans="1:17" x14ac:dyDescent="0.2">
      <c r="A12" s="327"/>
      <c r="B12" s="330"/>
      <c r="C12" s="327"/>
      <c r="D12" s="327"/>
      <c r="E12" s="327"/>
      <c r="F12" s="327"/>
      <c r="G12" s="327"/>
      <c r="H12" s="327"/>
      <c r="I12" s="327"/>
      <c r="J12" s="327"/>
      <c r="K12" s="331"/>
      <c r="L12" s="322"/>
    </row>
    <row r="13" spans="1:17" ht="14.25" x14ac:dyDescent="0.2">
      <c r="A13" s="328"/>
      <c r="B13" s="345" t="s">
        <v>89</v>
      </c>
      <c r="C13" s="447"/>
      <c r="D13" s="447"/>
      <c r="E13" s="447"/>
      <c r="F13" s="447"/>
      <c r="G13" s="447"/>
      <c r="H13" s="447"/>
      <c r="I13" s="447"/>
      <c r="J13" s="332"/>
      <c r="K13" s="331"/>
      <c r="L13" s="322"/>
    </row>
    <row r="14" spans="1:17" ht="14.25" x14ac:dyDescent="0.2">
      <c r="A14" s="328"/>
      <c r="B14" s="345"/>
      <c r="C14" s="346"/>
      <c r="D14" s="346"/>
      <c r="E14" s="346"/>
      <c r="F14" s="346"/>
      <c r="G14" s="346"/>
      <c r="H14" s="346"/>
      <c r="I14" s="346"/>
      <c r="J14" s="326"/>
      <c r="K14" s="331"/>
      <c r="L14" s="322"/>
    </row>
    <row r="15" spans="1:17" ht="14.25" x14ac:dyDescent="0.2">
      <c r="A15" s="329"/>
      <c r="B15" s="345" t="s">
        <v>92</v>
      </c>
      <c r="C15" s="447"/>
      <c r="D15" s="447"/>
      <c r="E15" s="447"/>
      <c r="F15" s="447"/>
      <c r="G15" s="447"/>
      <c r="H15" s="447"/>
      <c r="I15" s="447"/>
      <c r="J15" s="326"/>
      <c r="K15" s="331"/>
      <c r="L15" s="322"/>
    </row>
    <row r="16" spans="1:17" ht="14.25" x14ac:dyDescent="0.2">
      <c r="A16" s="329"/>
      <c r="B16" s="345"/>
      <c r="C16" s="346"/>
      <c r="D16" s="346"/>
      <c r="E16" s="346"/>
      <c r="F16" s="346"/>
      <c r="G16" s="346"/>
      <c r="H16" s="346"/>
      <c r="I16" s="346"/>
      <c r="J16" s="326"/>
      <c r="K16" s="326"/>
      <c r="L16" s="322"/>
    </row>
    <row r="17" spans="1:13" ht="15" x14ac:dyDescent="0.25">
      <c r="A17" s="328"/>
      <c r="B17" s="345" t="s">
        <v>211</v>
      </c>
      <c r="C17" s="448"/>
      <c r="D17" s="448"/>
      <c r="E17" s="448"/>
      <c r="F17" s="448"/>
      <c r="G17" s="448"/>
      <c r="H17" s="346" t="s">
        <v>210</v>
      </c>
      <c r="I17" s="346"/>
      <c r="J17" s="326"/>
      <c r="K17" s="326"/>
      <c r="L17" s="322"/>
    </row>
    <row r="18" spans="1:13" ht="13.5" thickBot="1" x14ac:dyDescent="0.25">
      <c r="A18" s="329"/>
      <c r="B18" s="333"/>
      <c r="C18" s="326"/>
      <c r="D18" s="326"/>
      <c r="E18" s="326"/>
      <c r="F18" s="326"/>
      <c r="G18" s="326"/>
      <c r="H18" s="326"/>
      <c r="I18" s="326"/>
      <c r="J18" s="326"/>
      <c r="K18" s="326"/>
      <c r="L18" s="322"/>
    </row>
    <row r="19" spans="1:13" ht="18.75" thickBot="1" x14ac:dyDescent="0.3">
      <c r="A19" s="343">
        <v>3</v>
      </c>
      <c r="B19" s="433" t="s">
        <v>205</v>
      </c>
      <c r="C19" s="434"/>
      <c r="D19" s="434"/>
      <c r="E19" s="434"/>
      <c r="F19" s="434"/>
      <c r="G19" s="434"/>
      <c r="H19" s="434"/>
      <c r="I19" s="434"/>
      <c r="J19" s="434"/>
      <c r="K19" s="435"/>
      <c r="L19" s="322"/>
    </row>
    <row r="20" spans="1:13" ht="6" customHeight="1" x14ac:dyDescent="0.2">
      <c r="A20" s="322"/>
      <c r="B20" s="323"/>
      <c r="C20" s="341"/>
      <c r="D20" s="341"/>
      <c r="E20" s="322"/>
      <c r="F20" s="322"/>
      <c r="G20" s="322"/>
      <c r="H20" s="322"/>
      <c r="I20" s="322"/>
      <c r="J20" s="322"/>
      <c r="K20" s="322"/>
      <c r="L20" s="322"/>
    </row>
    <row r="21" spans="1:13" x14ac:dyDescent="0.2">
      <c r="A21" s="322"/>
      <c r="B21" s="436" t="s">
        <v>212</v>
      </c>
      <c r="C21" s="437"/>
      <c r="D21" s="437"/>
      <c r="E21" s="437"/>
      <c r="F21" s="437"/>
      <c r="G21" s="437"/>
      <c r="H21" s="437"/>
      <c r="I21" s="437"/>
      <c r="J21" s="437"/>
      <c r="K21" s="437"/>
      <c r="L21" s="322"/>
    </row>
    <row r="22" spans="1:13" x14ac:dyDescent="0.2">
      <c r="A22" s="322"/>
      <c r="B22" s="437"/>
      <c r="C22" s="437"/>
      <c r="D22" s="437"/>
      <c r="E22" s="437"/>
      <c r="F22" s="437"/>
      <c r="G22" s="437"/>
      <c r="H22" s="437"/>
      <c r="I22" s="437"/>
      <c r="J22" s="437"/>
      <c r="K22" s="437"/>
      <c r="L22" s="322"/>
    </row>
    <row r="23" spans="1:13" x14ac:dyDescent="0.2">
      <c r="A23" s="322"/>
      <c r="B23" s="437"/>
      <c r="C23" s="437"/>
      <c r="D23" s="437"/>
      <c r="E23" s="437"/>
      <c r="F23" s="437"/>
      <c r="G23" s="437"/>
      <c r="H23" s="437"/>
      <c r="I23" s="437"/>
      <c r="J23" s="437"/>
      <c r="K23" s="437"/>
      <c r="L23" s="322"/>
    </row>
    <row r="24" spans="1:13" x14ac:dyDescent="0.2">
      <c r="A24" s="322"/>
      <c r="B24" s="437"/>
      <c r="C24" s="437"/>
      <c r="D24" s="437"/>
      <c r="E24" s="437"/>
      <c r="F24" s="437"/>
      <c r="G24" s="437"/>
      <c r="H24" s="437"/>
      <c r="I24" s="437"/>
      <c r="J24" s="437"/>
      <c r="K24" s="437"/>
      <c r="L24" s="322"/>
    </row>
    <row r="25" spans="1:13" x14ac:dyDescent="0.2">
      <c r="A25" s="322"/>
      <c r="B25" s="437"/>
      <c r="C25" s="437"/>
      <c r="D25" s="437"/>
      <c r="E25" s="437"/>
      <c r="F25" s="437"/>
      <c r="G25" s="437"/>
      <c r="H25" s="437"/>
      <c r="I25" s="437"/>
      <c r="J25" s="437"/>
      <c r="K25" s="437"/>
      <c r="L25" s="322"/>
    </row>
    <row r="26" spans="1:13" ht="96" customHeight="1" x14ac:dyDescent="0.2">
      <c r="A26" s="337"/>
      <c r="B26" s="437"/>
      <c r="C26" s="437"/>
      <c r="D26" s="437"/>
      <c r="E26" s="437"/>
      <c r="F26" s="437"/>
      <c r="G26" s="437"/>
      <c r="H26" s="437"/>
      <c r="I26" s="437"/>
      <c r="J26" s="437"/>
      <c r="K26" s="437"/>
      <c r="L26" s="322"/>
    </row>
    <row r="27" spans="1:13" ht="13.5" thickBot="1" x14ac:dyDescent="0.25">
      <c r="A27" s="337"/>
      <c r="B27" s="323"/>
      <c r="C27" s="335"/>
      <c r="D27" s="335"/>
      <c r="E27" s="335"/>
      <c r="F27" s="335"/>
      <c r="G27" s="335"/>
      <c r="H27" s="335"/>
      <c r="I27" s="335"/>
      <c r="J27" s="335"/>
      <c r="K27" s="326"/>
      <c r="L27" s="322"/>
    </row>
    <row r="28" spans="1:13" ht="18.75" thickBot="1" x14ac:dyDescent="0.3">
      <c r="A28" s="343">
        <v>4</v>
      </c>
      <c r="B28" s="433" t="s">
        <v>206</v>
      </c>
      <c r="C28" s="434"/>
      <c r="D28" s="434"/>
      <c r="E28" s="434"/>
      <c r="F28" s="434"/>
      <c r="G28" s="434"/>
      <c r="H28" s="434"/>
      <c r="I28" s="434"/>
      <c r="J28" s="434"/>
      <c r="K28" s="435"/>
      <c r="L28" s="322"/>
    </row>
    <row r="29" spans="1:13" x14ac:dyDescent="0.2">
      <c r="A29" s="334"/>
      <c r="B29" s="338"/>
      <c r="C29" s="338"/>
      <c r="D29" s="339"/>
      <c r="E29" s="340"/>
      <c r="F29" s="340"/>
      <c r="G29" s="336"/>
      <c r="H29" s="326"/>
      <c r="I29" s="326"/>
      <c r="J29" s="326"/>
      <c r="K29" s="326"/>
      <c r="L29" s="322"/>
    </row>
    <row r="30" spans="1:13" x14ac:dyDescent="0.2">
      <c r="A30" s="334"/>
      <c r="B30" s="432" t="s">
        <v>207</v>
      </c>
      <c r="C30" s="432"/>
      <c r="D30" s="432"/>
      <c r="E30" s="432"/>
      <c r="F30" s="432"/>
      <c r="G30" s="432"/>
      <c r="H30" s="432"/>
      <c r="I30" s="432"/>
      <c r="J30" s="432"/>
      <c r="K30" s="432"/>
      <c r="L30" s="322"/>
    </row>
    <row r="31" spans="1:13" ht="30.75" customHeight="1" x14ac:dyDescent="0.2">
      <c r="A31" s="334"/>
      <c r="B31" s="432"/>
      <c r="C31" s="432"/>
      <c r="D31" s="432"/>
      <c r="E31" s="432"/>
      <c r="F31" s="432"/>
      <c r="G31" s="432"/>
      <c r="H31" s="432"/>
      <c r="I31" s="432"/>
      <c r="J31" s="432"/>
      <c r="K31" s="432"/>
      <c r="L31" s="322"/>
    </row>
    <row r="32" spans="1:13" x14ac:dyDescent="0.2">
      <c r="A32" s="334"/>
      <c r="B32" s="358"/>
      <c r="C32" s="359"/>
      <c r="D32" s="360"/>
      <c r="E32" s="361"/>
      <c r="F32" s="361"/>
      <c r="G32" s="362"/>
      <c r="H32" s="363"/>
      <c r="I32" s="363"/>
      <c r="J32" s="363"/>
      <c r="K32" s="364"/>
      <c r="L32" s="322"/>
      <c r="M32" s="321"/>
    </row>
    <row r="33" spans="1:12" ht="15" x14ac:dyDescent="0.25">
      <c r="A33" s="334"/>
      <c r="B33" s="344"/>
      <c r="C33" s="350"/>
      <c r="D33" s="346"/>
      <c r="E33" s="347" t="s">
        <v>198</v>
      </c>
      <c r="F33" s="347"/>
      <c r="G33" s="347" t="s">
        <v>203</v>
      </c>
      <c r="H33" s="346"/>
      <c r="I33" s="346"/>
      <c r="J33" s="346"/>
      <c r="K33" s="365"/>
      <c r="L33" s="322"/>
    </row>
    <row r="34" spans="1:12" ht="14.25" x14ac:dyDescent="0.2">
      <c r="A34" s="334"/>
      <c r="B34" s="344"/>
      <c r="C34" s="350"/>
      <c r="D34" s="348"/>
      <c r="E34" s="349" t="s">
        <v>199</v>
      </c>
      <c r="F34" s="348"/>
      <c r="G34" s="349" t="s">
        <v>199</v>
      </c>
      <c r="H34" s="346"/>
      <c r="I34" s="346"/>
      <c r="J34" s="346"/>
      <c r="K34" s="365"/>
      <c r="L34" s="337"/>
    </row>
    <row r="35" spans="1:12" ht="14.25" x14ac:dyDescent="0.2">
      <c r="A35" s="334"/>
      <c r="B35" s="344" t="s">
        <v>65</v>
      </c>
      <c r="C35" s="350"/>
      <c r="D35" s="346"/>
      <c r="E35" s="351"/>
      <c r="F35" s="346"/>
      <c r="G35" s="351"/>
      <c r="H35" s="346"/>
      <c r="I35" s="346"/>
      <c r="J35" s="346"/>
      <c r="K35" s="365"/>
      <c r="L35" s="337"/>
    </row>
    <row r="36" spans="1:12" ht="14.25" x14ac:dyDescent="0.2">
      <c r="A36" s="322"/>
      <c r="B36" s="352" t="s">
        <v>108</v>
      </c>
      <c r="C36" s="350"/>
      <c r="D36" s="346"/>
      <c r="E36" s="353"/>
      <c r="F36" s="346"/>
      <c r="G36" s="353"/>
      <c r="H36" s="346"/>
      <c r="I36" s="346"/>
      <c r="J36" s="346"/>
      <c r="K36" s="365"/>
      <c r="L36" s="337"/>
    </row>
    <row r="37" spans="1:12" ht="14.25" x14ac:dyDescent="0.2">
      <c r="A37" s="334"/>
      <c r="B37" s="344" t="s">
        <v>200</v>
      </c>
      <c r="C37" s="350"/>
      <c r="D37" s="346"/>
      <c r="E37" s="346"/>
      <c r="F37" s="346"/>
      <c r="G37" s="351"/>
      <c r="H37" s="346"/>
      <c r="I37" s="346"/>
      <c r="J37" s="346"/>
      <c r="K37" s="365"/>
      <c r="L37" s="337"/>
    </row>
    <row r="38" spans="1:12" ht="14.25" x14ac:dyDescent="0.2">
      <c r="A38" s="334"/>
      <c r="B38" s="344"/>
      <c r="C38" s="350"/>
      <c r="D38" s="346"/>
      <c r="E38" s="346"/>
      <c r="F38" s="346"/>
      <c r="G38" s="354"/>
      <c r="H38" s="346"/>
      <c r="I38" s="346"/>
      <c r="J38" s="346"/>
      <c r="K38" s="365"/>
      <c r="L38" s="337"/>
    </row>
    <row r="39" spans="1:12" ht="14.25" x14ac:dyDescent="0.2">
      <c r="A39" s="334"/>
      <c r="B39" s="344"/>
      <c r="C39" s="350"/>
      <c r="D39" s="346"/>
      <c r="E39" s="354"/>
      <c r="F39" s="354"/>
      <c r="G39" s="346"/>
      <c r="H39" s="346"/>
      <c r="I39" s="346"/>
      <c r="J39" s="346"/>
      <c r="K39" s="365"/>
      <c r="L39" s="322"/>
    </row>
    <row r="40" spans="1:12" ht="14.25" x14ac:dyDescent="0.2">
      <c r="A40" s="334"/>
      <c r="B40" s="344" t="s">
        <v>201</v>
      </c>
      <c r="C40" s="350"/>
      <c r="D40" s="346"/>
      <c r="E40" s="354"/>
      <c r="F40" s="354"/>
      <c r="G40" s="346"/>
      <c r="H40" s="346"/>
      <c r="I40" s="346"/>
      <c r="J40" s="346"/>
      <c r="K40" s="365"/>
      <c r="L40" s="322"/>
    </row>
    <row r="41" spans="1:12" ht="14.25" x14ac:dyDescent="0.2">
      <c r="A41" s="334"/>
      <c r="B41" s="344" t="s">
        <v>202</v>
      </c>
      <c r="C41" s="350"/>
      <c r="D41" s="346"/>
      <c r="E41" s="351"/>
      <c r="F41" s="354"/>
      <c r="G41" s="355"/>
      <c r="H41" s="346"/>
      <c r="I41" s="346"/>
      <c r="J41" s="346"/>
      <c r="K41" s="365"/>
      <c r="L41" s="322"/>
    </row>
    <row r="42" spans="1:12" ht="14.25" x14ac:dyDescent="0.2">
      <c r="A42" s="334"/>
      <c r="B42" s="344"/>
      <c r="C42" s="350"/>
      <c r="D42" s="346"/>
      <c r="E42" s="354"/>
      <c r="F42" s="354"/>
      <c r="G42" s="346"/>
      <c r="H42" s="346"/>
      <c r="I42" s="346"/>
      <c r="J42" s="346"/>
      <c r="K42" s="365"/>
      <c r="L42" s="322"/>
    </row>
    <row r="43" spans="1:12" ht="27" customHeight="1" x14ac:dyDescent="0.2">
      <c r="A43" s="334"/>
      <c r="B43" s="429" t="s">
        <v>204</v>
      </c>
      <c r="C43" s="430"/>
      <c r="D43" s="430"/>
      <c r="E43" s="430"/>
      <c r="F43" s="430"/>
      <c r="G43" s="430"/>
      <c r="H43" s="430"/>
      <c r="I43" s="430"/>
      <c r="J43" s="430"/>
      <c r="K43" s="431"/>
      <c r="L43" s="322"/>
    </row>
    <row r="44" spans="1:12" ht="27" customHeight="1" x14ac:dyDescent="0.2">
      <c r="A44" s="337"/>
      <c r="B44" s="356"/>
      <c r="C44" s="356"/>
      <c r="D44" s="356"/>
      <c r="E44" s="356"/>
      <c r="F44" s="356"/>
      <c r="G44" s="356"/>
      <c r="H44" s="356"/>
      <c r="I44" s="356"/>
      <c r="J44" s="356"/>
      <c r="K44" s="356"/>
      <c r="L44" s="322"/>
    </row>
    <row r="45" spans="1:12" ht="14.25" x14ac:dyDescent="0.2">
      <c r="A45" s="356"/>
      <c r="B45" s="322"/>
      <c r="C45" s="322"/>
      <c r="D45" s="322"/>
      <c r="E45" s="322"/>
      <c r="F45" s="322"/>
      <c r="G45" s="322"/>
      <c r="H45" s="322"/>
      <c r="I45" s="322"/>
      <c r="J45" s="357" t="s">
        <v>213</v>
      </c>
      <c r="K45" s="322"/>
      <c r="L45" s="322"/>
    </row>
    <row r="46" spans="1:12" hidden="1" x14ac:dyDescent="0.2"/>
    <row r="47" spans="1:12" hidden="1" x14ac:dyDescent="0.2"/>
    <row r="48" spans="1:1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sheetData>
  <sheetProtection password="E784" sheet="1" objects="1" scenarios="1"/>
  <mergeCells count="15">
    <mergeCell ref="C13:I13"/>
    <mergeCell ref="C15:I15"/>
    <mergeCell ref="C17:G17"/>
    <mergeCell ref="C8:I8"/>
    <mergeCell ref="C9:I9"/>
    <mergeCell ref="A1:K3"/>
    <mergeCell ref="A4:K4"/>
    <mergeCell ref="A5:K5"/>
    <mergeCell ref="B7:K7"/>
    <mergeCell ref="B11:K11"/>
    <mergeCell ref="B43:K43"/>
    <mergeCell ref="B30:K31"/>
    <mergeCell ref="B19:K19"/>
    <mergeCell ref="B28:K28"/>
    <mergeCell ref="B21:K26"/>
  </mergeCells>
  <pageMargins left="0.7" right="0.7" top="0.75" bottom="0.75" header="0.3" footer="0.3"/>
  <pageSetup paperSize="9" scale="71" orientation="portrait"/>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2"/>
  <dimension ref="A1:V120"/>
  <sheetViews>
    <sheetView showWhiteSpace="0" zoomScaleNormal="100" workbookViewId="0">
      <selection activeCell="K27" sqref="K27"/>
    </sheetView>
  </sheetViews>
  <sheetFormatPr defaultRowHeight="12.75" x14ac:dyDescent="0.2"/>
  <cols>
    <col min="1" max="1" width="0.85546875" customWidth="1"/>
    <col min="2" max="2" width="18.5703125" customWidth="1"/>
    <col min="3" max="3" width="19.28515625" customWidth="1"/>
    <col min="4" max="9" width="4.7109375" customWidth="1"/>
    <col min="10" max="10" width="5.5703125" customWidth="1"/>
    <col min="11" max="11" width="11" customWidth="1"/>
    <col min="12" max="12" width="26.28515625" customWidth="1"/>
    <col min="13" max="13" width="1.140625" style="37" customWidth="1"/>
    <col min="14" max="14" width="9" style="170" customWidth="1"/>
    <col min="15" max="17" width="9" style="26" customWidth="1"/>
  </cols>
  <sheetData>
    <row r="1" spans="1:22" ht="6" customHeight="1" x14ac:dyDescent="0.2">
      <c r="A1" s="68"/>
      <c r="B1" s="6"/>
      <c r="C1" s="6"/>
      <c r="D1" s="6"/>
      <c r="E1" s="6"/>
      <c r="F1" s="6"/>
      <c r="G1" s="6"/>
      <c r="H1" s="6"/>
      <c r="I1" s="6"/>
      <c r="J1" s="6"/>
      <c r="K1" s="6"/>
      <c r="L1" s="6"/>
      <c r="M1" s="24"/>
      <c r="N1" s="162"/>
      <c r="O1" s="25"/>
      <c r="P1" s="25"/>
      <c r="Q1" s="25"/>
      <c r="R1" s="171"/>
      <c r="S1" s="171"/>
      <c r="T1" s="171"/>
      <c r="U1" s="171"/>
      <c r="V1" s="171"/>
    </row>
    <row r="2" spans="1:22" x14ac:dyDescent="0.2">
      <c r="A2" s="6"/>
      <c r="B2" s="69"/>
      <c r="C2" s="6"/>
      <c r="D2" s="6"/>
      <c r="E2" s="6"/>
      <c r="F2" s="6"/>
      <c r="G2" s="6"/>
      <c r="H2" s="6"/>
      <c r="I2" s="6"/>
      <c r="J2" s="6"/>
      <c r="L2" s="6"/>
      <c r="M2" s="24"/>
      <c r="N2" s="162"/>
      <c r="O2" s="25"/>
      <c r="P2" s="25"/>
      <c r="Q2" s="25"/>
      <c r="R2" s="171"/>
      <c r="S2" s="171"/>
      <c r="T2" s="171"/>
      <c r="U2" s="171"/>
      <c r="V2" s="171"/>
    </row>
    <row r="3" spans="1:22" x14ac:dyDescent="0.2">
      <c r="A3" s="6"/>
      <c r="B3" s="69"/>
      <c r="C3" s="6"/>
      <c r="D3" s="6"/>
      <c r="E3" s="6"/>
      <c r="F3" s="6"/>
      <c r="G3" s="6"/>
      <c r="H3" s="6"/>
      <c r="I3" s="6"/>
      <c r="J3" s="6"/>
      <c r="K3" s="1"/>
      <c r="L3" s="6"/>
      <c r="M3" s="24"/>
      <c r="N3" s="162"/>
      <c r="O3" s="25"/>
      <c r="P3" s="25"/>
      <c r="Q3" s="25"/>
      <c r="R3" s="171"/>
      <c r="S3" s="171"/>
      <c r="T3" s="171"/>
      <c r="U3" s="171"/>
      <c r="V3" s="171"/>
    </row>
    <row r="4" spans="1:22" x14ac:dyDescent="0.2">
      <c r="A4" s="6"/>
      <c r="B4" s="6"/>
      <c r="C4" s="6"/>
      <c r="D4" s="6"/>
      <c r="E4" s="6"/>
      <c r="F4" s="6"/>
      <c r="G4" s="6"/>
      <c r="H4" s="6"/>
      <c r="I4" s="6"/>
      <c r="J4" s="6"/>
      <c r="K4" s="6"/>
      <c r="L4" s="6"/>
      <c r="M4" s="24"/>
      <c r="N4" s="162"/>
      <c r="O4" s="25"/>
      <c r="P4" s="25"/>
      <c r="Q4" s="25"/>
      <c r="R4" s="171"/>
      <c r="S4" s="171"/>
      <c r="T4" s="171"/>
      <c r="U4" s="171"/>
      <c r="V4" s="171"/>
    </row>
    <row r="5" spans="1:22" ht="13.5" thickBot="1" x14ac:dyDescent="0.25">
      <c r="A5" s="1"/>
      <c r="B5" s="1"/>
      <c r="C5" s="1"/>
      <c r="D5" s="1"/>
      <c r="E5" s="1"/>
      <c r="F5" s="1"/>
      <c r="G5" s="1"/>
      <c r="H5" s="1"/>
      <c r="I5" s="1"/>
      <c r="J5" s="1"/>
      <c r="K5" s="1"/>
      <c r="L5" s="1"/>
      <c r="M5" s="24"/>
      <c r="N5" s="162"/>
      <c r="O5" s="25"/>
      <c r="P5" s="25"/>
      <c r="Q5" s="25"/>
      <c r="R5" s="171"/>
      <c r="S5" s="171"/>
      <c r="T5" s="171"/>
      <c r="U5" s="171"/>
      <c r="V5" s="171"/>
    </row>
    <row r="6" spans="1:22" ht="15.75" x14ac:dyDescent="0.25">
      <c r="A6" s="1"/>
      <c r="B6" s="187"/>
      <c r="C6" s="188"/>
      <c r="D6" s="188"/>
      <c r="E6" s="188"/>
      <c r="F6" s="188"/>
      <c r="G6" s="189" t="s">
        <v>58</v>
      </c>
      <c r="H6" s="188"/>
      <c r="I6" s="188"/>
      <c r="J6" s="188"/>
      <c r="K6" s="188"/>
      <c r="L6" s="190"/>
      <c r="M6" s="24"/>
      <c r="N6" s="162"/>
      <c r="O6" s="25"/>
      <c r="P6" s="25"/>
      <c r="Q6" s="25"/>
      <c r="R6" s="171"/>
      <c r="S6" s="171"/>
      <c r="T6" s="171"/>
      <c r="U6" s="171"/>
      <c r="V6" s="171"/>
    </row>
    <row r="7" spans="1:22" ht="13.5" thickBot="1" x14ac:dyDescent="0.25">
      <c r="A7" s="1"/>
      <c r="B7" s="191"/>
      <c r="C7" s="192"/>
      <c r="D7" s="192"/>
      <c r="E7" s="192"/>
      <c r="F7" s="193"/>
      <c r="G7" s="194" t="s">
        <v>30</v>
      </c>
      <c r="H7" s="193"/>
      <c r="I7" s="193"/>
      <c r="J7" s="193"/>
      <c r="K7" s="193"/>
      <c r="L7" s="195"/>
      <c r="M7" s="24"/>
      <c r="N7" s="162"/>
      <c r="O7" s="25"/>
      <c r="P7" s="25"/>
      <c r="Q7" s="25"/>
      <c r="R7" s="171"/>
      <c r="S7" s="171"/>
      <c r="T7" s="171"/>
      <c r="U7" s="171"/>
      <c r="V7" s="171"/>
    </row>
    <row r="8" spans="1:22" ht="13.5" thickBot="1" x14ac:dyDescent="0.25">
      <c r="A8" s="1"/>
      <c r="B8" s="1"/>
      <c r="C8" s="1"/>
      <c r="D8" s="1"/>
      <c r="E8" s="1"/>
      <c r="F8" s="1"/>
      <c r="G8" s="1"/>
      <c r="H8" s="1"/>
      <c r="I8" s="1"/>
      <c r="J8" s="1"/>
      <c r="K8" s="1"/>
      <c r="L8" s="1"/>
      <c r="M8" s="24"/>
      <c r="N8" s="162"/>
      <c r="O8" s="25"/>
      <c r="P8" s="25"/>
      <c r="Q8" s="25"/>
      <c r="R8" s="171"/>
      <c r="S8" s="171"/>
      <c r="T8" s="171"/>
      <c r="U8" s="171"/>
      <c r="V8" s="171"/>
    </row>
    <row r="9" spans="1:22" ht="13.5" thickBot="1" x14ac:dyDescent="0.25">
      <c r="A9" s="1"/>
      <c r="B9" s="196">
        <v>1</v>
      </c>
      <c r="C9" s="197" t="s">
        <v>5</v>
      </c>
      <c r="D9" s="198"/>
      <c r="E9" s="198"/>
      <c r="F9" s="198"/>
      <c r="G9" s="198"/>
      <c r="H9" s="199"/>
      <c r="I9" s="199"/>
      <c r="J9" s="199"/>
      <c r="K9" s="199"/>
      <c r="L9" s="200"/>
      <c r="M9" s="24"/>
      <c r="N9" s="162"/>
      <c r="O9" s="25"/>
      <c r="P9" s="25"/>
      <c r="Q9" s="25"/>
      <c r="R9" s="171"/>
      <c r="S9" s="171"/>
      <c r="T9" s="171"/>
      <c r="U9" s="171"/>
      <c r="V9" s="171"/>
    </row>
    <row r="10" spans="1:22" s="26" customFormat="1" ht="17.850000000000001" customHeight="1" x14ac:dyDescent="0.2">
      <c r="A10" s="14"/>
      <c r="B10" s="14"/>
      <c r="C10" s="29" t="s">
        <v>10</v>
      </c>
      <c r="D10" s="32"/>
      <c r="E10" s="32"/>
      <c r="F10" s="52"/>
      <c r="G10" s="52"/>
      <c r="H10" s="14"/>
      <c r="I10" s="14"/>
      <c r="J10" s="14"/>
      <c r="K10" s="14"/>
      <c r="L10" s="14"/>
      <c r="M10" s="24"/>
      <c r="N10" s="162"/>
      <c r="O10" s="25"/>
      <c r="P10" s="25"/>
      <c r="Q10" s="25"/>
      <c r="R10" s="175"/>
      <c r="S10" s="175"/>
      <c r="T10" s="175"/>
      <c r="U10" s="175"/>
      <c r="V10" s="175"/>
    </row>
    <row r="11" spans="1:22" s="26" customFormat="1" ht="16.5" customHeight="1" x14ac:dyDescent="0.2">
      <c r="A11" s="14"/>
      <c r="B11" s="14"/>
      <c r="C11" s="29" t="s">
        <v>9</v>
      </c>
      <c r="D11" s="32"/>
      <c r="E11" s="32"/>
      <c r="F11" s="24"/>
      <c r="G11" s="24"/>
      <c r="H11" s="24"/>
      <c r="I11" s="24"/>
      <c r="J11" s="24"/>
      <c r="K11" s="24"/>
      <c r="L11" s="24"/>
      <c r="M11" s="24"/>
      <c r="N11" s="162"/>
      <c r="O11" s="25"/>
      <c r="P11" s="25"/>
      <c r="Q11" s="25"/>
      <c r="R11" s="175"/>
      <c r="S11" s="175"/>
      <c r="T11" s="175"/>
      <c r="U11" s="175"/>
      <c r="V11" s="175"/>
    </row>
    <row r="12" spans="1:22" s="26" customFormat="1" ht="3.6" customHeight="1" thickBot="1" x14ac:dyDescent="0.25">
      <c r="A12" s="14"/>
      <c r="B12" s="14"/>
      <c r="C12" s="32"/>
      <c r="D12" s="32"/>
      <c r="E12" s="32"/>
      <c r="F12" s="14"/>
      <c r="G12" s="14"/>
      <c r="H12" s="14"/>
      <c r="I12" s="14"/>
      <c r="J12" s="14"/>
      <c r="K12" s="14"/>
      <c r="L12" s="14"/>
      <c r="M12" s="24"/>
      <c r="N12" s="162"/>
      <c r="O12" s="25"/>
      <c r="P12" s="25"/>
      <c r="Q12" s="25"/>
      <c r="R12" s="175"/>
      <c r="S12" s="175"/>
      <c r="T12" s="175"/>
      <c r="U12" s="175"/>
      <c r="V12" s="175"/>
    </row>
    <row r="13" spans="1:22" ht="13.5" thickBot="1" x14ac:dyDescent="0.25">
      <c r="A13" s="1"/>
      <c r="B13" s="201">
        <v>2</v>
      </c>
      <c r="C13" s="202" t="s">
        <v>6</v>
      </c>
      <c r="D13" s="203"/>
      <c r="E13" s="203"/>
      <c r="F13" s="203"/>
      <c r="G13" s="203"/>
      <c r="H13" s="203"/>
      <c r="I13" s="203"/>
      <c r="J13" s="203"/>
      <c r="K13" s="203"/>
      <c r="L13" s="204"/>
      <c r="M13" s="24"/>
      <c r="N13" s="162"/>
      <c r="O13" s="25"/>
      <c r="P13" s="25"/>
      <c r="Q13" s="25"/>
      <c r="R13" s="171"/>
      <c r="S13" s="171"/>
      <c r="T13" s="171"/>
      <c r="U13" s="171"/>
      <c r="V13" s="171"/>
    </row>
    <row r="14" spans="1:22" s="14" customFormat="1" ht="3.6" customHeight="1" x14ac:dyDescent="0.2">
      <c r="B14" s="28"/>
      <c r="C14" s="27"/>
      <c r="D14" s="28"/>
      <c r="E14" s="28"/>
      <c r="F14" s="28"/>
      <c r="G14" s="28"/>
      <c r="H14" s="28"/>
      <c r="I14" s="28"/>
      <c r="J14" s="28"/>
      <c r="K14" s="28"/>
      <c r="L14" s="28"/>
      <c r="M14" s="24"/>
      <c r="N14" s="162"/>
      <c r="O14" s="25"/>
      <c r="P14" s="25"/>
      <c r="Q14" s="25"/>
      <c r="R14" s="175"/>
      <c r="S14" s="175"/>
      <c r="T14" s="175"/>
      <c r="U14" s="175"/>
      <c r="V14" s="175"/>
    </row>
    <row r="15" spans="1:22" ht="14.65" customHeight="1" x14ac:dyDescent="0.2">
      <c r="A15" s="1"/>
      <c r="B15" s="57" t="s">
        <v>39</v>
      </c>
      <c r="C15" s="36" t="s">
        <v>40</v>
      </c>
      <c r="D15" s="453"/>
      <c r="E15" s="414"/>
      <c r="F15" s="414"/>
      <c r="G15" s="414"/>
      <c r="H15" s="414"/>
      <c r="I15" s="414"/>
      <c r="J15" s="402"/>
      <c r="K15" s="38" t="s">
        <v>42</v>
      </c>
      <c r="L15" s="210" t="s">
        <v>50</v>
      </c>
      <c r="M15" s="24"/>
      <c r="N15" s="163"/>
      <c r="P15" s="25"/>
      <c r="Q15" s="25"/>
      <c r="R15" s="171"/>
      <c r="S15" s="171"/>
      <c r="T15" s="171"/>
      <c r="U15" s="171"/>
      <c r="V15" s="171"/>
    </row>
    <row r="16" spans="1:22" s="26" customFormat="1" ht="3.95" customHeight="1" x14ac:dyDescent="0.2">
      <c r="A16" s="14"/>
      <c r="B16" s="34"/>
      <c r="C16" s="36"/>
      <c r="D16" s="24"/>
      <c r="E16" s="24"/>
      <c r="F16" s="24"/>
      <c r="G16" s="24"/>
      <c r="H16" s="24"/>
      <c r="I16" s="24"/>
      <c r="J16" s="24"/>
      <c r="K16" s="24"/>
      <c r="L16" s="31"/>
      <c r="M16" s="37"/>
      <c r="N16" s="162"/>
      <c r="O16" s="24"/>
      <c r="P16" s="25"/>
      <c r="Q16" s="25"/>
      <c r="R16" s="175"/>
      <c r="S16" s="175"/>
      <c r="T16" s="175"/>
      <c r="U16" s="175"/>
      <c r="V16" s="175"/>
    </row>
    <row r="17" spans="1:22" ht="14.65" customHeight="1" x14ac:dyDescent="0.2">
      <c r="A17" s="1"/>
      <c r="B17" s="17"/>
      <c r="C17" s="36" t="s">
        <v>41</v>
      </c>
      <c r="D17" s="453"/>
      <c r="E17" s="414"/>
      <c r="F17" s="414"/>
      <c r="G17" s="414"/>
      <c r="H17" s="414"/>
      <c r="I17" s="414"/>
      <c r="J17" s="402"/>
      <c r="K17" s="24"/>
      <c r="L17" s="24"/>
      <c r="M17" s="24"/>
      <c r="N17" s="162"/>
      <c r="O17" s="24"/>
      <c r="P17" s="25"/>
      <c r="Q17" s="25"/>
      <c r="R17" s="171"/>
      <c r="S17" s="171"/>
      <c r="T17" s="171"/>
      <c r="U17" s="171"/>
      <c r="V17" s="171"/>
    </row>
    <row r="18" spans="1:22" s="26" customFormat="1" ht="3.95" customHeight="1" x14ac:dyDescent="0.2">
      <c r="A18" s="14"/>
      <c r="B18" s="44"/>
      <c r="C18" s="36"/>
      <c r="D18" s="24"/>
      <c r="E18" s="24"/>
      <c r="F18" s="24"/>
      <c r="G18" s="24"/>
      <c r="H18" s="24"/>
      <c r="I18" s="24"/>
      <c r="J18" s="24"/>
      <c r="K18" s="24"/>
      <c r="L18" s="24"/>
      <c r="M18" s="24"/>
      <c r="N18" s="162"/>
      <c r="O18" s="24"/>
      <c r="P18" s="25"/>
      <c r="Q18" s="25"/>
      <c r="R18" s="175"/>
      <c r="S18" s="175"/>
      <c r="T18" s="175"/>
      <c r="U18" s="175"/>
      <c r="V18" s="175"/>
    </row>
    <row r="19" spans="1:22" ht="14.65" customHeight="1" x14ac:dyDescent="0.2">
      <c r="A19" s="1"/>
      <c r="B19" s="58"/>
      <c r="C19" s="82" t="s">
        <v>175</v>
      </c>
      <c r="D19" s="211"/>
      <c r="E19" s="211"/>
      <c r="F19" s="211"/>
      <c r="G19" s="211"/>
      <c r="H19" s="212"/>
      <c r="I19" s="160"/>
      <c r="J19" s="24"/>
      <c r="K19" s="24"/>
      <c r="L19" s="24"/>
      <c r="M19" s="24"/>
      <c r="N19" s="162"/>
      <c r="O19" s="24"/>
      <c r="P19" s="25"/>
      <c r="Q19" s="25"/>
      <c r="R19" s="171"/>
      <c r="S19" s="171"/>
      <c r="T19" s="171"/>
      <c r="U19" s="171"/>
      <c r="V19" s="171"/>
    </row>
    <row r="20" spans="1:22" s="26" customFormat="1" ht="3.4" customHeight="1" thickBot="1" x14ac:dyDescent="0.25">
      <c r="A20" s="14"/>
      <c r="B20" s="34"/>
      <c r="C20" s="31"/>
      <c r="D20" s="24"/>
      <c r="E20" s="24"/>
      <c r="F20" s="24"/>
      <c r="G20" s="24"/>
      <c r="H20" s="24"/>
      <c r="I20" s="24"/>
      <c r="J20" s="24"/>
      <c r="K20" s="24"/>
      <c r="L20" s="24"/>
      <c r="M20" s="24"/>
      <c r="N20" s="162"/>
      <c r="O20" s="24"/>
      <c r="P20" s="25"/>
      <c r="Q20" s="25"/>
      <c r="R20" s="175"/>
      <c r="S20" s="175"/>
      <c r="T20" s="175"/>
      <c r="U20" s="175"/>
      <c r="V20" s="175"/>
    </row>
    <row r="21" spans="1:22" ht="13.5" thickBot="1" x14ac:dyDescent="0.25">
      <c r="A21" s="1"/>
      <c r="B21" s="201">
        <v>3</v>
      </c>
      <c r="C21" s="202" t="s">
        <v>26</v>
      </c>
      <c r="D21" s="203"/>
      <c r="E21" s="203"/>
      <c r="F21" s="203"/>
      <c r="G21" s="203"/>
      <c r="H21" s="203"/>
      <c r="I21" s="203"/>
      <c r="J21" s="203"/>
      <c r="K21" s="203"/>
      <c r="L21" s="204"/>
      <c r="M21" s="24"/>
      <c r="N21" s="162"/>
      <c r="O21" s="25"/>
      <c r="P21" s="25"/>
      <c r="Q21" s="25"/>
      <c r="R21" s="171"/>
      <c r="S21" s="171"/>
      <c r="T21" s="171"/>
      <c r="U21" s="171"/>
      <c r="V21" s="171"/>
    </row>
    <row r="22" spans="1:22" ht="3.6" customHeight="1" x14ac:dyDescent="0.2">
      <c r="A22" s="1"/>
      <c r="B22" s="4"/>
      <c r="C22" s="7"/>
      <c r="D22" s="4"/>
      <c r="E22" s="4"/>
      <c r="F22" s="4"/>
      <c r="G22" s="4"/>
      <c r="H22" s="4"/>
      <c r="I22" s="4"/>
      <c r="J22" s="4"/>
      <c r="K22" s="4"/>
      <c r="L22" s="4"/>
      <c r="M22" s="24"/>
      <c r="N22" s="162"/>
      <c r="O22" s="25"/>
      <c r="P22" s="25"/>
      <c r="Q22" s="25"/>
      <c r="R22" s="171"/>
      <c r="S22" s="171"/>
      <c r="T22" s="171"/>
      <c r="U22" s="171"/>
      <c r="V22" s="171"/>
    </row>
    <row r="23" spans="1:22" ht="14.65" customHeight="1" x14ac:dyDescent="0.2">
      <c r="A23" s="1"/>
      <c r="B23" s="1"/>
      <c r="C23" s="3" t="s">
        <v>27</v>
      </c>
      <c r="D23" s="412"/>
      <c r="E23" s="413"/>
      <c r="F23" s="414"/>
      <c r="G23" s="414"/>
      <c r="H23" s="414"/>
      <c r="I23" s="414"/>
      <c r="J23" s="414"/>
      <c r="K23" s="414"/>
      <c r="L23" s="402"/>
      <c r="M23" s="24"/>
      <c r="N23" s="162"/>
      <c r="O23" s="25"/>
      <c r="P23" s="25"/>
      <c r="Q23" s="25"/>
      <c r="R23" s="171"/>
      <c r="S23" s="171"/>
      <c r="T23" s="171"/>
      <c r="U23" s="171"/>
      <c r="V23" s="171"/>
    </row>
    <row r="24" spans="1:22" ht="3.6" customHeight="1" x14ac:dyDescent="0.2">
      <c r="A24" s="1"/>
      <c r="C24" s="3"/>
      <c r="D24" s="209"/>
      <c r="E24" s="209"/>
      <c r="F24" s="15"/>
      <c r="G24" s="15"/>
      <c r="H24" s="15"/>
      <c r="I24" s="15"/>
      <c r="J24" s="15"/>
      <c r="K24" s="15"/>
      <c r="L24" s="15"/>
      <c r="M24" s="24"/>
      <c r="N24" s="162"/>
      <c r="O24" s="25"/>
      <c r="P24" s="25"/>
      <c r="Q24" s="25"/>
      <c r="R24" s="171"/>
      <c r="S24" s="171"/>
      <c r="T24" s="171"/>
      <c r="U24" s="171"/>
      <c r="V24" s="171"/>
    </row>
    <row r="25" spans="1:22" ht="14.65" customHeight="1" x14ac:dyDescent="0.2">
      <c r="A25" s="1"/>
      <c r="B25" s="1"/>
      <c r="C25" s="3" t="s">
        <v>28</v>
      </c>
      <c r="D25" s="412"/>
      <c r="E25" s="413"/>
      <c r="F25" s="414"/>
      <c r="G25" s="414"/>
      <c r="H25" s="414"/>
      <c r="I25" s="414"/>
      <c r="J25" s="414"/>
      <c r="K25" s="414"/>
      <c r="L25" s="402"/>
      <c r="M25" s="24"/>
      <c r="N25" s="162"/>
      <c r="O25" s="25"/>
      <c r="P25" s="25"/>
      <c r="Q25" s="25"/>
      <c r="R25" s="171"/>
      <c r="S25" s="171"/>
      <c r="T25" s="171"/>
      <c r="U25" s="171"/>
      <c r="V25" s="171"/>
    </row>
    <row r="26" spans="1:22" ht="3.6" customHeight="1" x14ac:dyDescent="0.2">
      <c r="A26" s="1"/>
      <c r="B26" s="1"/>
      <c r="C26" s="3"/>
      <c r="D26" s="209"/>
      <c r="E26" s="209"/>
      <c r="F26" s="15"/>
      <c r="G26" s="15"/>
      <c r="H26" s="15"/>
      <c r="I26" s="15"/>
      <c r="J26" s="15"/>
      <c r="K26" s="15"/>
      <c r="L26" s="15"/>
      <c r="M26" s="24"/>
      <c r="N26" s="162"/>
      <c r="O26" s="25"/>
      <c r="P26" s="25"/>
      <c r="Q26" s="25"/>
      <c r="R26" s="171"/>
      <c r="S26" s="171"/>
      <c r="T26" s="171"/>
      <c r="U26" s="171"/>
      <c r="V26" s="171"/>
    </row>
    <row r="27" spans="1:22" ht="14.65" customHeight="1" x14ac:dyDescent="0.2">
      <c r="A27" s="1"/>
      <c r="B27" s="1"/>
      <c r="C27" s="3" t="s">
        <v>29</v>
      </c>
      <c r="D27" s="453"/>
      <c r="E27" s="414"/>
      <c r="F27" s="414"/>
      <c r="G27" s="414"/>
      <c r="H27" s="414"/>
      <c r="I27" s="414"/>
      <c r="J27" s="402"/>
      <c r="K27" s="24"/>
      <c r="L27" s="24"/>
      <c r="M27" s="24"/>
      <c r="N27" s="162"/>
      <c r="O27" s="25"/>
      <c r="P27" s="25"/>
      <c r="Q27" s="25"/>
      <c r="R27" s="171"/>
      <c r="S27" s="171"/>
      <c r="T27" s="171"/>
      <c r="U27" s="171"/>
      <c r="V27" s="171"/>
    </row>
    <row r="28" spans="1:22" ht="3.6" customHeight="1" thickBot="1" x14ac:dyDescent="0.25">
      <c r="A28" s="1"/>
      <c r="B28" s="1"/>
      <c r="C28" s="6"/>
      <c r="D28" s="6"/>
      <c r="E28" s="6"/>
      <c r="F28" s="1"/>
      <c r="G28" s="1"/>
      <c r="H28" s="1"/>
      <c r="I28" s="1"/>
      <c r="J28" s="1"/>
      <c r="K28" s="1"/>
      <c r="L28" s="1"/>
      <c r="M28" s="24"/>
      <c r="N28" s="162"/>
      <c r="O28" s="25"/>
      <c r="P28" s="25"/>
      <c r="Q28" s="25"/>
      <c r="R28" s="171"/>
      <c r="S28" s="171"/>
      <c r="T28" s="171"/>
      <c r="U28" s="171"/>
      <c r="V28" s="171"/>
    </row>
    <row r="29" spans="1:22" ht="13.5" thickBot="1" x14ac:dyDescent="0.25">
      <c r="A29" s="1"/>
      <c r="B29" s="201">
        <v>4</v>
      </c>
      <c r="C29" s="202" t="s">
        <v>13</v>
      </c>
      <c r="D29" s="203"/>
      <c r="E29" s="203"/>
      <c r="F29" s="203"/>
      <c r="G29" s="203"/>
      <c r="H29" s="203"/>
      <c r="I29" s="203"/>
      <c r="J29" s="203"/>
      <c r="K29" s="203"/>
      <c r="L29" s="204"/>
      <c r="M29" s="24"/>
      <c r="N29" s="162"/>
      <c r="O29" s="25"/>
      <c r="P29" s="25"/>
      <c r="Q29" s="25"/>
      <c r="R29" s="171"/>
      <c r="S29" s="171"/>
      <c r="T29" s="171"/>
      <c r="U29" s="171"/>
      <c r="V29" s="171"/>
    </row>
    <row r="30" spans="1:22" s="26" customFormat="1" ht="3.6" customHeight="1" x14ac:dyDescent="0.2">
      <c r="A30" s="14"/>
      <c r="B30" s="28"/>
      <c r="C30" s="27"/>
      <c r="D30" s="28"/>
      <c r="E30" s="28"/>
      <c r="F30" s="28"/>
      <c r="G30" s="28"/>
      <c r="H30" s="28"/>
      <c r="I30" s="28"/>
      <c r="J30" s="28"/>
      <c r="K30" s="28"/>
      <c r="L30" s="28"/>
      <c r="M30" s="24"/>
      <c r="N30" s="162"/>
      <c r="O30" s="25"/>
      <c r="P30" s="25"/>
      <c r="Q30" s="25"/>
      <c r="R30" s="175"/>
      <c r="S30" s="175"/>
      <c r="T30" s="175"/>
      <c r="U30" s="175"/>
      <c r="V30" s="175"/>
    </row>
    <row r="31" spans="1:22" ht="14.65" customHeight="1" x14ac:dyDescent="0.2">
      <c r="A31" s="1"/>
      <c r="B31" s="5"/>
      <c r="C31" s="2" t="s">
        <v>16</v>
      </c>
      <c r="D31" s="401">
        <v>0</v>
      </c>
      <c r="E31" s="402"/>
      <c r="F31" s="30" t="s">
        <v>21</v>
      </c>
      <c r="G31" s="30"/>
      <c r="H31" s="30"/>
      <c r="I31" s="24"/>
      <c r="J31" s="24"/>
      <c r="K31" s="24"/>
      <c r="L31" s="15"/>
      <c r="M31" s="42"/>
      <c r="N31" s="162"/>
      <c r="O31" s="25"/>
      <c r="P31" s="25"/>
      <c r="Q31" s="25"/>
      <c r="R31" s="171"/>
      <c r="S31" s="171"/>
      <c r="T31" s="171"/>
      <c r="U31" s="171"/>
      <c r="V31" s="171"/>
    </row>
    <row r="32" spans="1:22" s="26" customFormat="1" ht="3.6" customHeight="1" x14ac:dyDescent="0.2">
      <c r="A32" s="14"/>
      <c r="B32" s="45"/>
      <c r="C32" s="46"/>
      <c r="D32" s="46"/>
      <c r="E32" s="46"/>
      <c r="F32" s="30"/>
      <c r="G32" s="30"/>
      <c r="H32" s="30"/>
      <c r="I32" s="24"/>
      <c r="J32" s="24"/>
      <c r="K32" s="24"/>
      <c r="L32" s="24"/>
      <c r="M32" s="24"/>
      <c r="N32" s="162"/>
      <c r="O32" s="25"/>
      <c r="P32" s="25"/>
      <c r="Q32" s="25"/>
      <c r="R32" s="175"/>
      <c r="S32" s="175"/>
      <c r="T32" s="175"/>
      <c r="U32" s="175"/>
      <c r="V32" s="175"/>
    </row>
    <row r="33" spans="1:22" ht="14.65" customHeight="1" x14ac:dyDescent="0.2">
      <c r="A33" s="1"/>
      <c r="B33" s="5"/>
      <c r="C33" s="40" t="s">
        <v>17</v>
      </c>
      <c r="D33" s="401">
        <v>0</v>
      </c>
      <c r="E33" s="402"/>
      <c r="F33" s="16" t="s">
        <v>20</v>
      </c>
      <c r="G33" s="16"/>
      <c r="H33" s="16"/>
      <c r="I33" s="13"/>
      <c r="J33" s="13"/>
      <c r="K33" s="13"/>
      <c r="L33" s="43"/>
      <c r="N33" s="169"/>
      <c r="O33" s="25"/>
      <c r="P33" s="25"/>
      <c r="Q33" s="25"/>
      <c r="R33" s="171"/>
      <c r="S33" s="171"/>
      <c r="T33" s="171"/>
      <c r="U33" s="171"/>
      <c r="V33" s="171"/>
    </row>
    <row r="34" spans="1:22" s="26" customFormat="1" ht="9.9499999999999993" customHeight="1" x14ac:dyDescent="0.2">
      <c r="A34" s="14"/>
      <c r="B34" s="45"/>
      <c r="C34" s="47" t="s">
        <v>44</v>
      </c>
      <c r="D34" s="55"/>
      <c r="E34" s="55"/>
      <c r="F34" s="16"/>
      <c r="G34" s="16"/>
      <c r="H34" s="16"/>
      <c r="I34" s="13"/>
      <c r="J34" s="13"/>
      <c r="K34" s="13"/>
      <c r="L34" s="13"/>
      <c r="M34" s="13"/>
      <c r="N34" s="169"/>
      <c r="O34" s="25"/>
      <c r="P34" s="25"/>
      <c r="Q34" s="25"/>
      <c r="R34" s="175"/>
      <c r="S34" s="175"/>
      <c r="T34" s="175"/>
      <c r="U34" s="175"/>
      <c r="V34" s="175"/>
    </row>
    <row r="35" spans="1:22" ht="14.1" customHeight="1" x14ac:dyDescent="0.2">
      <c r="A35" s="1"/>
      <c r="B35" s="5"/>
      <c r="C35" s="39" t="s">
        <v>43</v>
      </c>
      <c r="D35" s="401">
        <v>0</v>
      </c>
      <c r="E35" s="402"/>
      <c r="F35" s="16" t="s">
        <v>19</v>
      </c>
      <c r="G35" s="16"/>
      <c r="H35" s="16"/>
      <c r="I35" s="13"/>
      <c r="J35" s="13"/>
      <c r="K35" s="13"/>
      <c r="L35" s="43"/>
      <c r="M35" s="24"/>
      <c r="N35" s="162"/>
      <c r="O35" s="25"/>
      <c r="P35" s="25"/>
      <c r="Q35" s="25"/>
      <c r="R35" s="171"/>
      <c r="S35" s="171"/>
      <c r="T35" s="171"/>
      <c r="U35" s="171"/>
      <c r="V35" s="171"/>
    </row>
    <row r="36" spans="1:22" s="26" customFormat="1" ht="3.6" customHeight="1" x14ac:dyDescent="0.2">
      <c r="A36" s="14"/>
      <c r="B36" s="45"/>
      <c r="C36" s="46"/>
      <c r="D36" s="55"/>
      <c r="E36" s="55"/>
      <c r="F36" s="30"/>
      <c r="G36" s="30"/>
      <c r="H36" s="30"/>
      <c r="I36" s="24"/>
      <c r="J36" s="24"/>
      <c r="K36" s="24"/>
      <c r="L36" s="24"/>
      <c r="M36" s="24"/>
      <c r="N36" s="162"/>
      <c r="O36" s="25"/>
      <c r="P36" s="25"/>
      <c r="Q36" s="25"/>
      <c r="R36" s="175"/>
      <c r="S36" s="175"/>
      <c r="T36" s="175"/>
      <c r="U36" s="175"/>
      <c r="V36" s="175"/>
    </row>
    <row r="37" spans="1:22" ht="14.65" customHeight="1" x14ac:dyDescent="0.2">
      <c r="A37" s="1"/>
      <c r="B37" s="6"/>
      <c r="C37" s="41" t="s">
        <v>18</v>
      </c>
      <c r="D37" s="455">
        <f>D31+D33+D35</f>
        <v>0</v>
      </c>
      <c r="E37" s="456"/>
      <c r="F37" s="50" t="s">
        <v>51</v>
      </c>
      <c r="G37" s="50"/>
      <c r="H37" s="50"/>
      <c r="I37" s="50"/>
      <c r="J37" s="24"/>
      <c r="K37" s="24"/>
      <c r="L37" s="15"/>
      <c r="M37" s="13"/>
      <c r="N37" s="169"/>
      <c r="O37" s="25"/>
      <c r="P37" s="25"/>
      <c r="Q37" s="25"/>
      <c r="R37" s="171"/>
      <c r="S37" s="171"/>
      <c r="T37" s="171"/>
      <c r="U37" s="171"/>
      <c r="V37" s="171"/>
    </row>
    <row r="38" spans="1:22" s="26" customFormat="1" ht="10.7" customHeight="1" x14ac:dyDescent="0.2">
      <c r="A38" s="14"/>
      <c r="B38" s="25"/>
      <c r="C38" s="48"/>
      <c r="D38" s="48"/>
      <c r="E38" s="48"/>
      <c r="F38" s="54" t="s">
        <v>52</v>
      </c>
      <c r="G38" s="54"/>
      <c r="H38" s="54"/>
      <c r="I38" s="54"/>
      <c r="J38" s="54"/>
      <c r="K38" s="54"/>
      <c r="L38" s="54"/>
      <c r="M38" s="13"/>
      <c r="N38" s="169"/>
      <c r="O38" s="25"/>
      <c r="P38" s="25"/>
      <c r="Q38" s="25"/>
      <c r="R38" s="175"/>
      <c r="S38" s="175"/>
      <c r="T38" s="175"/>
      <c r="U38" s="175"/>
      <c r="V38" s="175"/>
    </row>
    <row r="39" spans="1:22" s="26" customFormat="1" ht="3.6" customHeight="1" thickBot="1" x14ac:dyDescent="0.25">
      <c r="A39" s="14"/>
      <c r="B39" s="25"/>
      <c r="C39" s="32"/>
      <c r="D39" s="32"/>
      <c r="E39" s="32"/>
      <c r="F39" s="14"/>
      <c r="G39" s="14"/>
      <c r="H39" s="14"/>
      <c r="I39" s="14"/>
      <c r="J39" s="14"/>
      <c r="K39" s="14"/>
      <c r="L39" s="14"/>
      <c r="M39" s="24"/>
      <c r="N39" s="162"/>
      <c r="O39" s="25"/>
      <c r="P39" s="25"/>
      <c r="Q39" s="25"/>
      <c r="R39" s="454"/>
      <c r="S39" s="454"/>
      <c r="T39" s="175"/>
      <c r="U39" s="175"/>
      <c r="V39" s="175"/>
    </row>
    <row r="40" spans="1:22" ht="13.5" thickBot="1" x14ac:dyDescent="0.25">
      <c r="A40" s="1"/>
      <c r="B40" s="201">
        <v>5</v>
      </c>
      <c r="C40" s="202" t="s">
        <v>15</v>
      </c>
      <c r="D40" s="203"/>
      <c r="E40" s="203"/>
      <c r="F40" s="203"/>
      <c r="G40" s="203"/>
      <c r="H40" s="203"/>
      <c r="I40" s="203"/>
      <c r="J40" s="203"/>
      <c r="K40" s="203"/>
      <c r="L40" s="204"/>
      <c r="M40" s="24"/>
      <c r="N40" s="162"/>
      <c r="O40" s="25"/>
      <c r="P40" s="25"/>
      <c r="Q40" s="25"/>
      <c r="R40" s="171"/>
      <c r="S40" s="171"/>
      <c r="T40" s="171"/>
      <c r="U40" s="171"/>
      <c r="V40" s="171"/>
    </row>
    <row r="41" spans="1:22" s="26" customFormat="1" ht="3.6" customHeight="1" x14ac:dyDescent="0.2">
      <c r="A41" s="14"/>
      <c r="B41" s="45"/>
      <c r="C41" s="46"/>
      <c r="D41" s="46"/>
      <c r="E41" s="46"/>
      <c r="F41" s="49"/>
      <c r="G41" s="49"/>
      <c r="H41" s="30"/>
      <c r="I41" s="24"/>
      <c r="J41" s="24"/>
      <c r="K41" s="24"/>
      <c r="L41" s="24"/>
      <c r="M41" s="24"/>
      <c r="N41" s="162"/>
      <c r="O41" s="25"/>
      <c r="P41" s="25"/>
      <c r="Q41" s="25"/>
      <c r="R41" s="175"/>
      <c r="S41" s="175"/>
      <c r="T41" s="175"/>
      <c r="U41" s="175"/>
      <c r="V41" s="175"/>
    </row>
    <row r="42" spans="1:22" ht="16.5" customHeight="1" x14ac:dyDescent="0.2">
      <c r="A42" s="1"/>
      <c r="B42" s="5"/>
      <c r="C42" s="2" t="s">
        <v>65</v>
      </c>
      <c r="D42" s="136"/>
      <c r="E42" s="451" t="s">
        <v>137</v>
      </c>
      <c r="F42" s="452"/>
      <c r="G42" s="59" t="s">
        <v>12</v>
      </c>
      <c r="H42" s="401">
        <v>0</v>
      </c>
      <c r="I42" s="402"/>
      <c r="J42" s="12" t="s">
        <v>45</v>
      </c>
      <c r="K42" s="13"/>
      <c r="M42" s="13"/>
      <c r="N42" s="169"/>
      <c r="O42" s="25"/>
      <c r="P42" s="25"/>
      <c r="Q42" s="25"/>
      <c r="R42" s="171"/>
      <c r="S42" s="171"/>
      <c r="T42" s="171"/>
      <c r="U42" s="171"/>
      <c r="V42" s="171"/>
    </row>
    <row r="43" spans="1:22" ht="16.5" customHeight="1" x14ac:dyDescent="0.2">
      <c r="A43" s="1"/>
      <c r="B43" s="5"/>
      <c r="C43" s="107" t="s">
        <v>66</v>
      </c>
      <c r="D43" s="136"/>
      <c r="E43" s="451" t="s">
        <v>137</v>
      </c>
      <c r="F43" s="452"/>
      <c r="G43" s="59" t="s">
        <v>12</v>
      </c>
      <c r="H43" s="401">
        <v>0</v>
      </c>
      <c r="I43" s="402"/>
      <c r="J43" s="12" t="s">
        <v>45</v>
      </c>
      <c r="K43" s="13"/>
      <c r="L43" s="64" t="s">
        <v>47</v>
      </c>
      <c r="M43" s="13"/>
      <c r="N43" s="169"/>
      <c r="O43" s="25"/>
      <c r="P43" s="25"/>
      <c r="Q43" s="25"/>
      <c r="R43" s="171"/>
      <c r="S43" s="171"/>
      <c r="T43" s="171"/>
      <c r="U43" s="171"/>
      <c r="V43" s="171"/>
    </row>
    <row r="44" spans="1:22" ht="16.5" customHeight="1" x14ac:dyDescent="0.2">
      <c r="A44" s="1"/>
      <c r="B44" s="5"/>
      <c r="C44" s="2" t="s">
        <v>67</v>
      </c>
      <c r="D44" s="136"/>
      <c r="E44" s="451" t="s">
        <v>137</v>
      </c>
      <c r="F44" s="452"/>
      <c r="G44" s="59" t="s">
        <v>12</v>
      </c>
      <c r="H44" s="401">
        <v>0</v>
      </c>
      <c r="I44" s="402"/>
      <c r="J44" s="12" t="s">
        <v>45</v>
      </c>
      <c r="K44" s="42"/>
      <c r="L44" s="65"/>
      <c r="M44" s="24"/>
      <c r="N44" s="162"/>
      <c r="O44" s="25"/>
      <c r="P44" s="25"/>
      <c r="Q44" s="25"/>
      <c r="R44" s="171"/>
      <c r="S44" s="171"/>
      <c r="T44" s="171"/>
      <c r="U44" s="171"/>
      <c r="V44" s="171"/>
    </row>
    <row r="45" spans="1:22" ht="16.5" customHeight="1" x14ac:dyDescent="0.2">
      <c r="A45" s="1"/>
      <c r="B45" s="6"/>
      <c r="C45" s="29" t="s">
        <v>68</v>
      </c>
      <c r="D45" s="136"/>
      <c r="E45" s="451" t="s">
        <v>137</v>
      </c>
      <c r="F45" s="452"/>
      <c r="G45" s="59" t="s">
        <v>12</v>
      </c>
      <c r="H45" s="418">
        <v>0</v>
      </c>
      <c r="I45" s="419"/>
      <c r="J45" s="30" t="s">
        <v>46</v>
      </c>
      <c r="K45" s="14"/>
      <c r="L45" s="60"/>
      <c r="M45" s="24"/>
      <c r="N45" s="162"/>
      <c r="O45" s="25"/>
      <c r="P45" s="25"/>
      <c r="Q45" s="25"/>
      <c r="R45" s="171"/>
      <c r="S45" s="171"/>
      <c r="T45" s="171"/>
      <c r="U45" s="171"/>
      <c r="V45" s="171"/>
    </row>
    <row r="46" spans="1:22" s="26" customFormat="1" ht="11.25" customHeight="1" x14ac:dyDescent="0.2">
      <c r="A46" s="14"/>
      <c r="B46" s="25"/>
      <c r="D46" s="32"/>
      <c r="E46" s="32"/>
      <c r="F46" s="25"/>
      <c r="G46" s="14"/>
      <c r="H46" s="14"/>
      <c r="I46" s="51"/>
      <c r="J46" s="14"/>
      <c r="K46" s="14"/>
      <c r="M46" s="24"/>
      <c r="N46" s="162"/>
      <c r="O46" s="25"/>
      <c r="P46" s="25"/>
      <c r="Q46" s="25"/>
      <c r="R46" s="175"/>
      <c r="S46" s="175"/>
      <c r="T46" s="175"/>
      <c r="U46" s="175"/>
      <c r="V46" s="175"/>
    </row>
    <row r="47" spans="1:22" s="26" customFormat="1" ht="3.4" customHeight="1" thickBot="1" x14ac:dyDescent="0.25">
      <c r="A47" s="14"/>
      <c r="B47" s="25"/>
      <c r="C47" s="32"/>
      <c r="D47" s="32"/>
      <c r="E47" s="32"/>
      <c r="F47" s="14"/>
      <c r="G47" s="14"/>
      <c r="H47" s="14"/>
      <c r="I47" s="51"/>
      <c r="J47" s="14"/>
      <c r="K47" s="14"/>
      <c r="L47" s="60"/>
      <c r="M47" s="24"/>
      <c r="N47" s="162"/>
      <c r="O47" s="25"/>
      <c r="P47" s="25"/>
      <c r="Q47" s="25"/>
      <c r="R47" s="175"/>
      <c r="S47" s="175"/>
      <c r="T47" s="175"/>
      <c r="U47" s="175"/>
      <c r="V47" s="175"/>
    </row>
    <row r="48" spans="1:22" ht="13.5" thickBot="1" x14ac:dyDescent="0.25">
      <c r="A48" s="1"/>
      <c r="B48" s="201">
        <v>6</v>
      </c>
      <c r="C48" s="202" t="s">
        <v>7</v>
      </c>
      <c r="D48" s="203"/>
      <c r="E48" s="203"/>
      <c r="F48" s="203"/>
      <c r="G48" s="203"/>
      <c r="H48" s="203"/>
      <c r="I48" s="203"/>
      <c r="J48" s="203"/>
      <c r="K48" s="203"/>
      <c r="L48" s="204"/>
      <c r="M48" s="24"/>
      <c r="N48" s="162"/>
      <c r="O48" s="25"/>
      <c r="P48" s="25"/>
      <c r="Q48" s="25"/>
      <c r="R48" s="171"/>
      <c r="S48" s="171"/>
      <c r="T48" s="171"/>
      <c r="U48" s="171"/>
      <c r="V48" s="171"/>
    </row>
    <row r="49" spans="1:22" x14ac:dyDescent="0.2">
      <c r="A49" s="1"/>
      <c r="B49" s="1"/>
      <c r="C49" s="19" t="s">
        <v>33</v>
      </c>
      <c r="D49" s="20"/>
      <c r="E49" s="20"/>
      <c r="F49" s="1"/>
      <c r="G49" s="1"/>
      <c r="H49" s="1"/>
      <c r="I49" s="1"/>
      <c r="J49" s="1"/>
      <c r="K49" s="1"/>
      <c r="L49" s="1"/>
      <c r="M49" s="24"/>
      <c r="N49" s="162"/>
      <c r="O49" s="25"/>
      <c r="P49" s="25"/>
      <c r="Q49" s="25"/>
      <c r="R49" s="171"/>
      <c r="S49" s="171"/>
      <c r="T49" s="171"/>
      <c r="U49" s="171"/>
      <c r="V49" s="171"/>
    </row>
    <row r="50" spans="1:22" x14ac:dyDescent="0.2">
      <c r="A50" s="1"/>
      <c r="B50" s="1"/>
      <c r="C50" s="18" t="s">
        <v>53</v>
      </c>
      <c r="D50" s="21"/>
      <c r="E50" s="21"/>
      <c r="F50" s="1"/>
      <c r="G50" s="1"/>
      <c r="H50" s="1"/>
      <c r="I50" s="1"/>
      <c r="J50" s="1"/>
      <c r="K50" s="1"/>
      <c r="L50" s="1"/>
      <c r="M50" s="24"/>
      <c r="N50" s="162"/>
      <c r="O50" s="25"/>
      <c r="P50" s="25"/>
      <c r="Q50" s="25"/>
      <c r="R50" s="171"/>
      <c r="S50" s="171"/>
      <c r="T50" s="171"/>
      <c r="U50" s="171"/>
      <c r="V50" s="171"/>
    </row>
    <row r="51" spans="1:22" ht="12.75" customHeight="1" x14ac:dyDescent="0.2">
      <c r="A51" s="1"/>
      <c r="B51" s="1"/>
      <c r="C51" s="3" t="s">
        <v>54</v>
      </c>
      <c r="D51" s="9"/>
      <c r="E51" s="9"/>
      <c r="F51" s="1"/>
      <c r="G51" s="1"/>
      <c r="H51" s="1"/>
      <c r="I51" s="1"/>
      <c r="J51" s="1"/>
      <c r="K51" s="1"/>
      <c r="L51" s="1"/>
      <c r="M51" s="24"/>
      <c r="N51" s="162"/>
      <c r="O51" s="25"/>
      <c r="P51" s="25"/>
      <c r="Q51" s="25"/>
      <c r="R51" s="171"/>
      <c r="S51" s="171"/>
      <c r="T51" s="171"/>
      <c r="U51" s="171"/>
      <c r="V51" s="171"/>
    </row>
    <row r="52" spans="1:22" ht="12.75" customHeight="1" x14ac:dyDescent="0.2">
      <c r="A52" s="1"/>
      <c r="B52" s="1"/>
      <c r="C52" s="3" t="s">
        <v>55</v>
      </c>
      <c r="D52" s="9"/>
      <c r="E52" s="9"/>
      <c r="F52" s="1"/>
      <c r="G52" s="1"/>
      <c r="H52" s="1"/>
      <c r="I52" s="1"/>
      <c r="J52" s="1"/>
      <c r="K52" s="1"/>
      <c r="L52" s="1"/>
      <c r="M52" s="24"/>
      <c r="N52" s="162"/>
      <c r="O52" s="25"/>
      <c r="P52" s="25"/>
      <c r="Q52" s="25"/>
      <c r="R52" s="171"/>
      <c r="S52" s="171"/>
      <c r="T52" s="171"/>
      <c r="U52" s="171"/>
      <c r="V52" s="171"/>
    </row>
    <row r="53" spans="1:22" ht="12.6" customHeight="1" x14ac:dyDescent="0.2">
      <c r="A53" s="1"/>
      <c r="B53" s="1"/>
      <c r="C53" s="3" t="s">
        <v>56</v>
      </c>
      <c r="D53" s="9"/>
      <c r="E53" s="9"/>
      <c r="F53" s="1"/>
      <c r="G53" s="1"/>
      <c r="H53" s="1"/>
      <c r="I53" s="1"/>
      <c r="J53" s="1"/>
      <c r="K53" s="1"/>
      <c r="L53" s="1"/>
      <c r="M53" s="24"/>
      <c r="N53" s="162"/>
      <c r="O53" s="25"/>
      <c r="P53" s="25"/>
      <c r="Q53" s="25"/>
      <c r="R53" s="171"/>
      <c r="S53" s="171"/>
      <c r="T53" s="171"/>
      <c r="U53" s="171"/>
      <c r="V53" s="171"/>
    </row>
    <row r="54" spans="1:22" ht="12.6" customHeight="1" x14ac:dyDescent="0.2">
      <c r="A54" s="1"/>
      <c r="B54" s="1"/>
      <c r="C54" s="3" t="s">
        <v>70</v>
      </c>
      <c r="D54" s="9"/>
      <c r="E54" s="9"/>
      <c r="F54" s="1"/>
      <c r="G54" s="1"/>
      <c r="H54" s="1"/>
      <c r="I54" s="1"/>
      <c r="J54" s="1"/>
      <c r="K54" s="1"/>
      <c r="L54" s="1"/>
      <c r="M54" s="24"/>
      <c r="N54" s="162"/>
      <c r="O54" s="25"/>
      <c r="P54" s="25"/>
      <c r="Q54" s="25"/>
      <c r="R54" s="171"/>
      <c r="S54" s="171"/>
      <c r="T54" s="171"/>
      <c r="U54" s="171"/>
      <c r="V54" s="171"/>
    </row>
    <row r="55" spans="1:22" x14ac:dyDescent="0.2">
      <c r="A55" s="1"/>
      <c r="B55" s="1"/>
      <c r="C55" s="18" t="s">
        <v>22</v>
      </c>
      <c r="D55" s="10"/>
      <c r="E55" s="10"/>
      <c r="F55" s="1"/>
      <c r="G55" s="1"/>
      <c r="H55" s="1"/>
      <c r="I55" s="1"/>
      <c r="J55" s="1"/>
      <c r="K55" s="1"/>
      <c r="L55" s="1"/>
      <c r="M55" s="24"/>
      <c r="N55" s="162"/>
      <c r="O55" s="25"/>
      <c r="P55" s="25"/>
      <c r="Q55" s="25"/>
      <c r="R55" s="171"/>
      <c r="S55" s="171"/>
      <c r="T55" s="171"/>
      <c r="U55" s="171"/>
      <c r="V55" s="171"/>
    </row>
    <row r="56" spans="1:22" x14ac:dyDescent="0.2">
      <c r="A56" s="1"/>
      <c r="B56" s="1"/>
      <c r="C56" s="18" t="s">
        <v>23</v>
      </c>
      <c r="D56" s="10"/>
      <c r="E56" s="10"/>
      <c r="F56" s="10"/>
      <c r="G56" s="10"/>
      <c r="H56" s="1"/>
      <c r="I56" s="1"/>
      <c r="J56" s="1"/>
      <c r="K56" s="1"/>
      <c r="L56" s="1"/>
      <c r="M56" s="24"/>
      <c r="N56" s="162"/>
      <c r="O56" s="25"/>
      <c r="P56" s="25"/>
      <c r="Q56" s="25"/>
      <c r="R56" s="171"/>
      <c r="S56" s="171"/>
      <c r="T56" s="171"/>
      <c r="U56" s="171"/>
      <c r="V56" s="171"/>
    </row>
    <row r="57" spans="1:22" x14ac:dyDescent="0.2">
      <c r="A57" s="1"/>
      <c r="B57" s="1"/>
      <c r="C57" s="18" t="s">
        <v>34</v>
      </c>
      <c r="D57" s="10"/>
      <c r="E57" s="10"/>
      <c r="F57" s="1"/>
      <c r="G57" s="1"/>
      <c r="H57" s="1"/>
      <c r="I57" s="1"/>
      <c r="J57" s="1"/>
      <c r="K57" s="1"/>
      <c r="L57" s="1"/>
      <c r="M57" s="24"/>
      <c r="N57" s="162"/>
      <c r="O57" s="25"/>
      <c r="P57" s="25"/>
      <c r="Q57" s="25"/>
      <c r="R57" s="171"/>
      <c r="S57" s="171"/>
      <c r="T57" s="171"/>
      <c r="U57" s="171"/>
      <c r="V57" s="171"/>
    </row>
    <row r="58" spans="1:22" x14ac:dyDescent="0.2">
      <c r="A58" s="1"/>
      <c r="B58" s="1"/>
      <c r="C58" s="18" t="s">
        <v>35</v>
      </c>
      <c r="D58" s="10"/>
      <c r="E58" s="10"/>
      <c r="F58" s="1"/>
      <c r="G58" s="1"/>
      <c r="H58" s="1"/>
      <c r="I58" s="1"/>
      <c r="J58" s="1"/>
      <c r="K58" s="1"/>
      <c r="L58" s="1"/>
      <c r="M58" s="24"/>
      <c r="N58" s="162"/>
      <c r="O58" s="25"/>
      <c r="P58" s="25"/>
      <c r="Q58" s="25"/>
      <c r="R58" s="171"/>
      <c r="S58" s="171"/>
      <c r="T58" s="171"/>
      <c r="U58" s="171"/>
      <c r="V58" s="171"/>
    </row>
    <row r="59" spans="1:22" ht="7.9" customHeight="1" thickBot="1" x14ac:dyDescent="0.25">
      <c r="A59" s="1"/>
      <c r="B59" s="1"/>
      <c r="C59" s="10"/>
      <c r="D59" s="10"/>
      <c r="E59" s="10"/>
      <c r="F59" s="1"/>
      <c r="G59" s="1"/>
      <c r="H59" s="1"/>
      <c r="I59" s="1"/>
      <c r="J59" s="1"/>
      <c r="K59" s="1"/>
      <c r="L59" s="1"/>
      <c r="M59" s="24"/>
      <c r="N59" s="162"/>
      <c r="O59" s="25"/>
      <c r="P59" s="25"/>
      <c r="Q59" s="25"/>
      <c r="R59" s="171"/>
      <c r="S59" s="171"/>
      <c r="T59" s="171"/>
      <c r="U59" s="171"/>
      <c r="V59" s="171"/>
    </row>
    <row r="60" spans="1:22" ht="12.75" customHeight="1" thickBot="1" x14ac:dyDescent="0.25">
      <c r="A60" s="1"/>
      <c r="B60" s="201">
        <v>7</v>
      </c>
      <c r="C60" s="202" t="s">
        <v>11</v>
      </c>
      <c r="D60" s="203"/>
      <c r="E60" s="203"/>
      <c r="F60" s="203"/>
      <c r="G60" s="203"/>
      <c r="H60" s="203"/>
      <c r="I60" s="203"/>
      <c r="J60" s="203"/>
      <c r="K60" s="203"/>
      <c r="L60" s="204"/>
      <c r="M60" s="24"/>
      <c r="N60" s="162"/>
      <c r="O60" s="25"/>
      <c r="P60" s="25"/>
      <c r="Q60" s="25"/>
      <c r="R60" s="171"/>
      <c r="S60" s="171"/>
      <c r="T60" s="171"/>
      <c r="U60" s="171"/>
      <c r="V60" s="171"/>
    </row>
    <row r="61" spans="1:22" ht="12.75" customHeight="1" x14ac:dyDescent="0.2">
      <c r="A61" s="1"/>
      <c r="B61" s="1"/>
      <c r="C61" s="8" t="s">
        <v>77</v>
      </c>
      <c r="D61" s="11"/>
      <c r="E61" s="11"/>
      <c r="F61" s="1"/>
      <c r="G61" s="1"/>
      <c r="H61" s="1"/>
      <c r="I61" s="1"/>
      <c r="J61" s="1"/>
      <c r="K61" s="1"/>
      <c r="L61" s="1"/>
      <c r="M61" s="24"/>
      <c r="N61" s="162"/>
      <c r="O61" s="25"/>
      <c r="P61" s="25"/>
      <c r="Q61" s="25"/>
      <c r="R61" s="171"/>
      <c r="S61" s="171"/>
      <c r="T61" s="171"/>
      <c r="U61" s="171"/>
      <c r="V61" s="171"/>
    </row>
    <row r="62" spans="1:22" ht="12.75" customHeight="1" x14ac:dyDescent="0.2">
      <c r="A62" s="1"/>
      <c r="B62" s="1"/>
      <c r="C62" s="176" t="s">
        <v>149</v>
      </c>
      <c r="D62" s="11"/>
      <c r="E62" s="11"/>
      <c r="F62" s="1"/>
      <c r="G62" s="1"/>
      <c r="H62" s="1"/>
      <c r="I62" s="1"/>
      <c r="J62" s="1"/>
      <c r="K62" s="1"/>
      <c r="L62" s="1"/>
      <c r="M62" s="24"/>
      <c r="N62" s="162"/>
      <c r="O62" s="25"/>
      <c r="P62" s="25"/>
      <c r="Q62" s="25"/>
      <c r="R62" s="171"/>
      <c r="S62" s="171"/>
      <c r="T62" s="171"/>
      <c r="U62" s="171"/>
      <c r="V62" s="171"/>
    </row>
    <row r="63" spans="1:22" ht="12.75" customHeight="1" x14ac:dyDescent="0.2">
      <c r="A63" s="1"/>
      <c r="B63" s="1"/>
      <c r="C63" s="8" t="s">
        <v>78</v>
      </c>
      <c r="D63" s="11"/>
      <c r="E63" s="11"/>
      <c r="F63" s="1"/>
      <c r="G63" s="1"/>
      <c r="H63" s="1"/>
      <c r="I63" s="1"/>
      <c r="J63" s="1"/>
      <c r="K63" s="1"/>
      <c r="L63" s="1"/>
      <c r="M63" s="24"/>
      <c r="N63" s="162"/>
      <c r="O63" s="25"/>
      <c r="P63" s="25"/>
      <c r="Q63" s="25"/>
      <c r="R63" s="171"/>
      <c r="S63" s="171"/>
      <c r="T63" s="171"/>
      <c r="U63" s="171"/>
      <c r="V63" s="171"/>
    </row>
    <row r="64" spans="1:22" ht="12.75" customHeight="1" x14ac:dyDescent="0.2">
      <c r="A64" s="1"/>
      <c r="B64" s="1"/>
      <c r="C64" s="8" t="s">
        <v>79</v>
      </c>
      <c r="D64" s="11"/>
      <c r="E64" s="11"/>
      <c r="F64" s="1"/>
      <c r="G64" s="171"/>
      <c r="H64" s="1"/>
      <c r="I64" s="1"/>
      <c r="J64" s="1"/>
      <c r="K64" s="1"/>
      <c r="L64" s="1"/>
      <c r="M64" s="24"/>
      <c r="N64" s="162"/>
      <c r="O64" s="25"/>
      <c r="P64" s="25"/>
      <c r="Q64" s="25"/>
      <c r="R64" s="171"/>
      <c r="S64" s="171"/>
      <c r="T64" s="171"/>
      <c r="U64" s="171"/>
      <c r="V64" s="171"/>
    </row>
    <row r="65" spans="1:22" ht="6" customHeight="1" x14ac:dyDescent="0.2">
      <c r="A65" s="1"/>
      <c r="B65" s="1"/>
      <c r="C65" s="8"/>
      <c r="D65" s="11"/>
      <c r="E65" s="11"/>
      <c r="F65" s="1"/>
      <c r="G65" s="1"/>
      <c r="H65" s="1"/>
      <c r="I65" s="1"/>
      <c r="J65" s="1"/>
      <c r="K65" s="1"/>
      <c r="L65" s="1"/>
      <c r="M65" s="24"/>
      <c r="N65" s="162"/>
      <c r="O65" s="25"/>
      <c r="P65" s="25"/>
      <c r="Q65" s="25"/>
      <c r="R65" s="171"/>
      <c r="S65" s="171"/>
      <c r="T65" s="171"/>
      <c r="U65" s="171"/>
      <c r="V65" s="171"/>
    </row>
    <row r="66" spans="1:22" ht="12.75" customHeight="1" x14ac:dyDescent="0.2">
      <c r="A66" s="1"/>
      <c r="B66" s="1"/>
      <c r="C66" s="19" t="s">
        <v>33</v>
      </c>
      <c r="D66" s="20"/>
      <c r="E66" s="20"/>
      <c r="F66" s="1"/>
      <c r="G66" s="1"/>
      <c r="H66" s="1"/>
      <c r="I66" s="1"/>
      <c r="J66" s="1"/>
      <c r="K66" s="1"/>
      <c r="L66" s="1"/>
      <c r="M66" s="24"/>
      <c r="N66" s="162"/>
      <c r="O66" s="25"/>
      <c r="P66" s="25"/>
      <c r="Q66" s="25"/>
      <c r="R66" s="171"/>
      <c r="S66" s="171"/>
      <c r="T66" s="171"/>
      <c r="U66" s="171"/>
      <c r="V66" s="171"/>
    </row>
    <row r="67" spans="1:22" ht="12.75" customHeight="1" x14ac:dyDescent="0.2">
      <c r="A67" s="1"/>
      <c r="B67" s="1"/>
      <c r="C67" s="18" t="s">
        <v>14</v>
      </c>
      <c r="D67" s="21"/>
      <c r="E67" s="21"/>
      <c r="F67" s="1"/>
      <c r="G67" s="1"/>
      <c r="H67" s="1"/>
      <c r="I67" s="1"/>
      <c r="J67" s="1"/>
      <c r="K67" s="1"/>
      <c r="L67" s="1"/>
      <c r="M67" s="24"/>
      <c r="N67" s="162"/>
      <c r="O67" s="25"/>
      <c r="P67" s="25"/>
      <c r="Q67" s="25"/>
      <c r="R67" s="171"/>
      <c r="S67" s="171"/>
      <c r="T67" s="171"/>
      <c r="U67" s="171"/>
      <c r="V67" s="171"/>
    </row>
    <row r="68" spans="1:22" ht="12.75" customHeight="1" x14ac:dyDescent="0.2">
      <c r="A68" s="1"/>
      <c r="B68" s="1"/>
      <c r="C68" s="18" t="s">
        <v>24</v>
      </c>
      <c r="D68" s="21"/>
      <c r="E68" s="21"/>
      <c r="F68" s="1"/>
      <c r="G68" s="1"/>
      <c r="H68" s="1"/>
      <c r="I68" s="1"/>
      <c r="J68" s="1"/>
      <c r="K68" s="1"/>
      <c r="L68" s="1"/>
      <c r="M68" s="24"/>
      <c r="N68" s="162"/>
      <c r="O68" s="25"/>
      <c r="P68" s="25"/>
      <c r="Q68" s="25"/>
      <c r="R68" s="171"/>
      <c r="S68" s="171"/>
      <c r="T68" s="171"/>
      <c r="U68" s="171"/>
      <c r="V68" s="171"/>
    </row>
    <row r="69" spans="1:22" ht="12.75" customHeight="1" x14ac:dyDescent="0.2">
      <c r="A69" s="1"/>
      <c r="B69" s="1"/>
      <c r="C69" s="18" t="s">
        <v>25</v>
      </c>
      <c r="D69" s="21"/>
      <c r="E69" s="21"/>
      <c r="F69" s="1"/>
      <c r="G69" s="1"/>
      <c r="H69" s="1"/>
      <c r="I69" s="1"/>
      <c r="J69" s="1"/>
      <c r="K69" s="1"/>
      <c r="L69" s="1"/>
      <c r="M69" s="24"/>
      <c r="N69" s="162"/>
      <c r="O69" s="25"/>
      <c r="P69" s="25"/>
      <c r="Q69" s="25"/>
      <c r="R69" s="171"/>
      <c r="S69" s="171"/>
      <c r="T69" s="171"/>
      <c r="U69" s="171"/>
      <c r="V69" s="171"/>
    </row>
    <row r="70" spans="1:22" ht="7.9" customHeight="1" thickBot="1" x14ac:dyDescent="0.25">
      <c r="A70" s="1"/>
      <c r="B70" s="1"/>
      <c r="C70" s="11"/>
      <c r="D70" s="11"/>
      <c r="E70" s="11"/>
      <c r="F70" s="1"/>
      <c r="G70" s="1"/>
      <c r="H70" s="1"/>
      <c r="I70" s="1"/>
      <c r="J70" s="1"/>
      <c r="K70" s="1"/>
      <c r="L70" s="1"/>
      <c r="M70" s="24"/>
      <c r="N70" s="162"/>
      <c r="O70" s="25"/>
      <c r="P70" s="25"/>
      <c r="Q70" s="25"/>
      <c r="R70" s="171"/>
      <c r="S70" s="171"/>
      <c r="T70" s="171"/>
      <c r="U70" s="171"/>
      <c r="V70" s="171"/>
    </row>
    <row r="71" spans="1:22" ht="13.5" thickBot="1" x14ac:dyDescent="0.25">
      <c r="A71" s="1"/>
      <c r="B71" s="201">
        <v>8</v>
      </c>
      <c r="C71" s="205" t="s">
        <v>31</v>
      </c>
      <c r="D71" s="206"/>
      <c r="E71" s="206"/>
      <c r="F71" s="207"/>
      <c r="G71" s="206"/>
      <c r="H71" s="206"/>
      <c r="I71" s="206"/>
      <c r="J71" s="206"/>
      <c r="K71" s="206"/>
      <c r="L71" s="208"/>
      <c r="M71" s="24"/>
      <c r="N71" s="162"/>
      <c r="O71" s="25"/>
      <c r="P71" s="25"/>
      <c r="Q71" s="25"/>
      <c r="R71" s="171"/>
      <c r="S71" s="171"/>
      <c r="T71" s="171"/>
      <c r="U71" s="171"/>
      <c r="V71" s="171"/>
    </row>
    <row r="72" spans="1:22" s="26" customFormat="1" ht="3.6" customHeight="1" x14ac:dyDescent="0.2">
      <c r="A72" s="14"/>
      <c r="B72" s="28"/>
      <c r="C72" s="27"/>
      <c r="D72" s="28"/>
      <c r="E72" s="28"/>
      <c r="F72" s="28"/>
      <c r="G72" s="28"/>
      <c r="H72" s="28"/>
      <c r="I72" s="28"/>
      <c r="J72" s="28"/>
      <c r="K72" s="28"/>
      <c r="L72" s="28"/>
      <c r="M72" s="24"/>
      <c r="N72" s="162"/>
      <c r="O72" s="25"/>
      <c r="P72" s="25"/>
      <c r="Q72" s="25"/>
      <c r="R72" s="175"/>
      <c r="S72" s="175"/>
      <c r="T72" s="175"/>
      <c r="U72" s="175"/>
      <c r="V72" s="175"/>
    </row>
    <row r="73" spans="1:22" ht="14.65" customHeight="1" x14ac:dyDescent="0.2">
      <c r="A73" s="1"/>
      <c r="B73" s="1"/>
      <c r="C73" s="29" t="s">
        <v>8</v>
      </c>
      <c r="D73" s="412"/>
      <c r="E73" s="413"/>
      <c r="F73" s="414"/>
      <c r="G73" s="414"/>
      <c r="H73" s="414"/>
      <c r="I73" s="402"/>
      <c r="J73" s="30" t="s">
        <v>48</v>
      </c>
      <c r="K73" s="53">
        <f ca="1">TODAY()</f>
        <v>44589</v>
      </c>
      <c r="M73" s="23"/>
      <c r="N73" s="162"/>
      <c r="O73" s="25"/>
      <c r="P73" s="25"/>
      <c r="Q73" s="25"/>
      <c r="R73" s="171"/>
      <c r="S73" s="171"/>
      <c r="T73" s="171"/>
      <c r="U73" s="171"/>
      <c r="V73" s="171"/>
    </row>
    <row r="74" spans="1:22" s="26" customFormat="1" ht="3.6" customHeight="1" x14ac:dyDescent="0.2">
      <c r="A74" s="14"/>
      <c r="B74" s="14"/>
      <c r="C74" s="29"/>
      <c r="D74" s="31"/>
      <c r="E74" s="31"/>
      <c r="F74" s="24"/>
      <c r="G74" s="24"/>
      <c r="H74" s="24"/>
      <c r="I74" s="24"/>
      <c r="J74" s="30"/>
      <c r="K74" s="30"/>
      <c r="L74" s="22"/>
      <c r="M74" s="23"/>
      <c r="N74" s="162"/>
      <c r="O74" s="25"/>
      <c r="P74" s="25"/>
      <c r="Q74" s="25"/>
      <c r="R74" s="175"/>
      <c r="S74" s="175"/>
      <c r="T74" s="175"/>
      <c r="U74" s="175"/>
      <c r="V74" s="175"/>
    </row>
    <row r="75" spans="1:22" s="26" customFormat="1" ht="11.25" customHeight="1" x14ac:dyDescent="0.2">
      <c r="A75" s="14"/>
      <c r="B75" s="14"/>
      <c r="C75" s="29" t="s">
        <v>76</v>
      </c>
      <c r="D75" s="32"/>
      <c r="E75" s="32"/>
      <c r="F75" s="14"/>
      <c r="G75" s="14"/>
      <c r="H75" s="14"/>
      <c r="I75" s="14"/>
      <c r="J75" s="14"/>
      <c r="K75" s="14"/>
      <c r="L75" s="14"/>
      <c r="M75" s="24"/>
      <c r="N75" s="162"/>
      <c r="O75" s="25"/>
      <c r="P75" s="25"/>
      <c r="Q75" s="25"/>
      <c r="R75" s="175"/>
      <c r="S75" s="175"/>
      <c r="T75" s="175"/>
      <c r="U75" s="175"/>
      <c r="V75" s="175"/>
    </row>
    <row r="76" spans="1:22" ht="14.65" customHeight="1" x14ac:dyDescent="0.2">
      <c r="A76" s="1"/>
      <c r="B76" s="1"/>
      <c r="C76" s="29" t="str">
        <f>IF($L$2=5,"n.v.t.","Directeur:")</f>
        <v>Directeur:</v>
      </c>
      <c r="D76" s="412"/>
      <c r="E76" s="413"/>
      <c r="F76" s="414"/>
      <c r="G76" s="414"/>
      <c r="H76" s="414"/>
      <c r="I76" s="402"/>
      <c r="J76" s="31" t="s">
        <v>49</v>
      </c>
      <c r="K76" s="31"/>
      <c r="L76" s="24"/>
      <c r="M76" s="24"/>
      <c r="N76" s="162"/>
      <c r="O76" s="25"/>
      <c r="P76" s="25"/>
      <c r="Q76" s="25"/>
      <c r="R76" s="171"/>
      <c r="S76" s="171"/>
      <c r="T76" s="171"/>
      <c r="U76" s="171"/>
      <c r="V76" s="171"/>
    </row>
    <row r="77" spans="1:22" s="26" customFormat="1" ht="13.9" customHeight="1" x14ac:dyDescent="0.2">
      <c r="A77" s="14"/>
      <c r="B77" s="14"/>
      <c r="C77" s="29"/>
      <c r="D77" s="31"/>
      <c r="E77" s="31"/>
      <c r="F77" s="24"/>
      <c r="G77" s="24"/>
      <c r="H77" s="24"/>
      <c r="I77" s="24"/>
      <c r="J77" s="31"/>
      <c r="K77" s="31"/>
      <c r="L77" s="24"/>
      <c r="M77" s="24"/>
      <c r="N77" s="162"/>
      <c r="O77" s="25"/>
      <c r="P77" s="25"/>
      <c r="Q77" s="25"/>
      <c r="R77" s="175"/>
      <c r="S77" s="175"/>
      <c r="T77" s="175"/>
      <c r="U77" s="175"/>
      <c r="V77" s="175"/>
    </row>
    <row r="78" spans="1:22" ht="14.65" customHeight="1" x14ac:dyDescent="0.2">
      <c r="A78" s="1"/>
      <c r="B78" s="1"/>
      <c r="C78" s="29" t="s">
        <v>32</v>
      </c>
      <c r="D78" s="412"/>
      <c r="E78" s="413"/>
      <c r="F78" s="414"/>
      <c r="G78" s="414"/>
      <c r="H78" s="414"/>
      <c r="I78" s="402"/>
      <c r="J78" s="31" t="s">
        <v>49</v>
      </c>
      <c r="K78" s="31"/>
      <c r="L78" s="24"/>
      <c r="M78" s="24"/>
      <c r="N78" s="162"/>
      <c r="O78" s="25"/>
      <c r="P78" s="25"/>
      <c r="Q78" s="25"/>
      <c r="R78" s="171"/>
      <c r="S78" s="171"/>
      <c r="T78" s="171"/>
      <c r="U78" s="171"/>
      <c r="V78" s="171"/>
    </row>
    <row r="79" spans="1:22" s="26" customFormat="1" x14ac:dyDescent="0.2">
      <c r="A79" s="14"/>
      <c r="B79" s="70" t="s">
        <v>146</v>
      </c>
      <c r="C79" s="32"/>
      <c r="D79" s="31"/>
      <c r="E79" s="31"/>
      <c r="F79" s="24"/>
      <c r="G79" s="24"/>
      <c r="H79" s="24"/>
      <c r="I79" s="24"/>
      <c r="J79" s="24"/>
      <c r="K79" s="31"/>
      <c r="L79" s="24"/>
      <c r="M79" s="24"/>
      <c r="N79" s="162"/>
      <c r="O79" s="25"/>
      <c r="P79" s="25"/>
      <c r="Q79" s="25"/>
      <c r="R79" s="175"/>
      <c r="S79" s="175"/>
      <c r="T79" s="175"/>
      <c r="U79" s="175"/>
      <c r="V79" s="175"/>
    </row>
    <row r="80" spans="1:22" x14ac:dyDescent="0.2">
      <c r="A80" s="1"/>
      <c r="B80" s="35"/>
      <c r="C80" s="14"/>
      <c r="D80" s="14"/>
      <c r="E80" s="14"/>
      <c r="F80" s="14"/>
      <c r="G80" s="14"/>
      <c r="H80" s="14"/>
      <c r="I80" s="14"/>
      <c r="J80" s="14"/>
      <c r="K80" s="14"/>
      <c r="L80" s="33"/>
      <c r="M80" s="24"/>
      <c r="N80" s="162"/>
      <c r="O80" s="25"/>
      <c r="P80" s="25"/>
      <c r="Q80" s="25"/>
      <c r="R80" s="171"/>
      <c r="S80" s="171"/>
      <c r="T80" s="171"/>
      <c r="U80" s="171"/>
      <c r="V80" s="171"/>
    </row>
    <row r="81" spans="1:22" x14ac:dyDescent="0.2">
      <c r="A81" s="1"/>
      <c r="B81" s="35"/>
      <c r="C81" s="14"/>
      <c r="D81" s="14"/>
      <c r="E81" s="14"/>
      <c r="F81" s="14"/>
      <c r="G81" s="14"/>
      <c r="H81" s="14"/>
      <c r="I81" s="14"/>
      <c r="J81" s="14"/>
      <c r="K81" s="14"/>
      <c r="L81" s="33"/>
      <c r="M81" s="24"/>
      <c r="N81" s="162"/>
      <c r="O81" s="25"/>
      <c r="P81" s="25"/>
      <c r="Q81" s="25"/>
      <c r="R81" s="171"/>
      <c r="S81" s="171"/>
      <c r="T81" s="171"/>
      <c r="U81" s="171"/>
      <c r="V81" s="171"/>
    </row>
    <row r="82" spans="1:22" x14ac:dyDescent="0.2">
      <c r="A82" s="1"/>
      <c r="B82" s="35"/>
      <c r="C82" s="14"/>
      <c r="D82" s="14"/>
      <c r="E82" s="14"/>
      <c r="F82" s="14"/>
      <c r="G82" s="14"/>
      <c r="H82" s="14"/>
      <c r="I82" s="14"/>
      <c r="J82" s="14"/>
      <c r="K82" s="14"/>
      <c r="L82" s="33"/>
      <c r="M82" s="24"/>
      <c r="N82" s="162"/>
      <c r="O82" s="25"/>
      <c r="P82" s="25"/>
      <c r="Q82" s="25"/>
      <c r="R82" s="171"/>
      <c r="S82" s="171"/>
      <c r="T82" s="171"/>
      <c r="U82" s="171"/>
      <c r="V82" s="171"/>
    </row>
    <row r="83" spans="1:22" x14ac:dyDescent="0.2">
      <c r="A83" s="1"/>
      <c r="B83" s="35"/>
      <c r="C83" s="14"/>
      <c r="D83" s="14"/>
      <c r="E83" s="14"/>
      <c r="F83" s="14"/>
      <c r="G83" s="14"/>
      <c r="H83" s="14"/>
      <c r="I83" s="14"/>
      <c r="J83" s="14"/>
      <c r="K83" s="14"/>
      <c r="L83" s="33"/>
      <c r="M83" s="24"/>
      <c r="N83" s="162"/>
      <c r="O83" s="25"/>
      <c r="P83" s="25"/>
      <c r="Q83" s="25"/>
      <c r="R83" s="171"/>
      <c r="S83" s="171"/>
      <c r="T83" s="171"/>
      <c r="U83" s="171"/>
      <c r="V83" s="171"/>
    </row>
    <row r="84" spans="1:22" x14ac:dyDescent="0.2">
      <c r="A84" s="1"/>
      <c r="B84" s="35"/>
      <c r="C84" s="14"/>
      <c r="D84" s="14"/>
      <c r="E84" s="14"/>
      <c r="F84" s="14"/>
      <c r="G84" s="14"/>
      <c r="H84" s="14"/>
      <c r="I84" s="14"/>
      <c r="J84" s="14"/>
      <c r="K84" s="14"/>
      <c r="L84" s="33"/>
      <c r="M84" s="24"/>
      <c r="N84" s="162"/>
      <c r="O84" s="25"/>
      <c r="P84" s="25"/>
      <c r="Q84" s="25"/>
      <c r="R84" s="171"/>
      <c r="S84" s="171"/>
      <c r="T84" s="171"/>
      <c r="U84" s="171"/>
      <c r="V84" s="171"/>
    </row>
    <row r="85" spans="1:22" x14ac:dyDescent="0.2">
      <c r="A85" s="1"/>
      <c r="B85" s="1"/>
      <c r="C85" s="14"/>
      <c r="D85" s="14"/>
      <c r="E85" s="14"/>
      <c r="F85" s="14"/>
      <c r="G85" s="14"/>
      <c r="H85" s="14"/>
      <c r="I85" s="14"/>
      <c r="J85" s="14"/>
      <c r="K85" s="14"/>
      <c r="L85" s="14"/>
      <c r="M85" s="24"/>
      <c r="N85" s="162"/>
      <c r="O85" s="25"/>
      <c r="P85" s="25"/>
      <c r="Q85" s="25"/>
      <c r="R85" s="171"/>
      <c r="S85" s="171"/>
      <c r="T85" s="171"/>
      <c r="U85" s="171"/>
      <c r="V85" s="171"/>
    </row>
    <row r="86" spans="1:22" ht="15.75" x14ac:dyDescent="0.25">
      <c r="A86" s="1"/>
      <c r="B86" s="214" t="s">
        <v>148</v>
      </c>
      <c r="C86" s="1"/>
      <c r="D86" s="1"/>
      <c r="E86" s="1"/>
      <c r="F86" s="1"/>
      <c r="G86" s="1"/>
      <c r="H86" s="1"/>
      <c r="I86" s="1"/>
      <c r="J86" s="1"/>
      <c r="K86" s="1"/>
      <c r="L86" s="1"/>
      <c r="M86" s="13"/>
      <c r="N86" s="163"/>
      <c r="O86" s="25"/>
      <c r="P86" s="25"/>
      <c r="Q86" s="25"/>
      <c r="R86" s="171"/>
      <c r="S86" s="171"/>
      <c r="T86" s="171"/>
      <c r="U86" s="171"/>
      <c r="V86" s="171"/>
    </row>
    <row r="87" spans="1:22" x14ac:dyDescent="0.2">
      <c r="A87" s="1"/>
      <c r="B87" s="1"/>
      <c r="C87" s="1"/>
      <c r="D87" s="1"/>
      <c r="E87" s="1"/>
      <c r="F87" s="1"/>
      <c r="G87" s="1"/>
      <c r="H87" s="1"/>
      <c r="I87" s="1"/>
      <c r="J87" s="1"/>
      <c r="K87" s="1"/>
      <c r="L87" s="1"/>
      <c r="M87" s="13"/>
      <c r="N87" s="163"/>
      <c r="O87" s="25"/>
      <c r="P87" s="25"/>
      <c r="Q87" s="25"/>
      <c r="R87" s="171"/>
      <c r="S87" s="171"/>
      <c r="T87" s="171"/>
      <c r="U87" s="171"/>
      <c r="V87" s="171"/>
    </row>
    <row r="88" spans="1:22" x14ac:dyDescent="0.2">
      <c r="A88" s="171"/>
      <c r="B88" s="449" t="s">
        <v>157</v>
      </c>
      <c r="C88" s="450"/>
      <c r="D88" s="450"/>
      <c r="E88" s="450"/>
      <c r="F88" s="450"/>
      <c r="G88" s="450"/>
      <c r="H88" s="450"/>
      <c r="I88" s="450"/>
      <c r="J88" s="450"/>
      <c r="K88" s="450"/>
      <c r="L88" s="450"/>
      <c r="M88" s="172"/>
      <c r="N88" s="174"/>
      <c r="O88" s="175"/>
      <c r="P88" s="175"/>
      <c r="Q88" s="175"/>
      <c r="R88" s="171"/>
      <c r="S88" s="171"/>
      <c r="T88" s="171"/>
      <c r="U88" s="171"/>
      <c r="V88" s="171"/>
    </row>
    <row r="89" spans="1:22" x14ac:dyDescent="0.2">
      <c r="A89" s="171"/>
      <c r="B89" s="450"/>
      <c r="C89" s="450"/>
      <c r="D89" s="450"/>
      <c r="E89" s="450"/>
      <c r="F89" s="450"/>
      <c r="G89" s="450"/>
      <c r="H89" s="450"/>
      <c r="I89" s="450"/>
      <c r="J89" s="450"/>
      <c r="K89" s="450"/>
      <c r="L89" s="450"/>
      <c r="M89" s="172"/>
      <c r="N89" s="174"/>
      <c r="O89" s="175"/>
      <c r="P89" s="175"/>
      <c r="Q89" s="175"/>
      <c r="R89" s="171"/>
      <c r="S89" s="171"/>
      <c r="T89" s="171"/>
      <c r="U89" s="171"/>
      <c r="V89" s="171"/>
    </row>
    <row r="90" spans="1:22" x14ac:dyDescent="0.2">
      <c r="A90" s="171"/>
      <c r="B90" s="450"/>
      <c r="C90" s="450"/>
      <c r="D90" s="450"/>
      <c r="E90" s="450"/>
      <c r="F90" s="450"/>
      <c r="G90" s="450"/>
      <c r="H90" s="450"/>
      <c r="I90" s="450"/>
      <c r="J90" s="450"/>
      <c r="K90" s="450"/>
      <c r="L90" s="450"/>
      <c r="M90" s="172"/>
      <c r="N90" s="174"/>
      <c r="O90" s="175"/>
      <c r="P90" s="175"/>
      <c r="Q90" s="175"/>
      <c r="R90" s="171"/>
      <c r="S90" s="171"/>
      <c r="T90" s="171"/>
      <c r="U90" s="171"/>
      <c r="V90" s="171"/>
    </row>
    <row r="91" spans="1:22" x14ac:dyDescent="0.2">
      <c r="A91" s="171"/>
      <c r="B91" s="450"/>
      <c r="C91" s="450"/>
      <c r="D91" s="450"/>
      <c r="E91" s="450"/>
      <c r="F91" s="450"/>
      <c r="G91" s="450"/>
      <c r="H91" s="450"/>
      <c r="I91" s="450"/>
      <c r="J91" s="450"/>
      <c r="K91" s="450"/>
      <c r="L91" s="450"/>
      <c r="M91" s="172"/>
      <c r="N91" s="174"/>
      <c r="O91" s="175"/>
      <c r="P91" s="175"/>
      <c r="Q91" s="175"/>
      <c r="R91" s="171"/>
      <c r="S91" s="171"/>
      <c r="T91" s="171"/>
      <c r="U91" s="171"/>
      <c r="V91" s="171"/>
    </row>
    <row r="92" spans="1:22" x14ac:dyDescent="0.2">
      <c r="A92" s="171"/>
      <c r="B92" s="450"/>
      <c r="C92" s="450"/>
      <c r="D92" s="450"/>
      <c r="E92" s="450"/>
      <c r="F92" s="450"/>
      <c r="G92" s="450"/>
      <c r="H92" s="450"/>
      <c r="I92" s="450"/>
      <c r="J92" s="450"/>
      <c r="K92" s="450"/>
      <c r="L92" s="450"/>
      <c r="M92" s="172"/>
      <c r="N92" s="174"/>
      <c r="O92" s="175"/>
      <c r="P92" s="175"/>
      <c r="Q92" s="175"/>
      <c r="R92" s="171"/>
      <c r="S92" s="171"/>
      <c r="T92" s="171"/>
      <c r="U92" s="171"/>
      <c r="V92" s="171"/>
    </row>
    <row r="93" spans="1:22" x14ac:dyDescent="0.2">
      <c r="A93" s="171"/>
      <c r="B93" s="450"/>
      <c r="C93" s="450"/>
      <c r="D93" s="450"/>
      <c r="E93" s="450"/>
      <c r="F93" s="450"/>
      <c r="G93" s="450"/>
      <c r="H93" s="450"/>
      <c r="I93" s="450"/>
      <c r="J93" s="450"/>
      <c r="K93" s="450"/>
      <c r="L93" s="450"/>
      <c r="M93" s="172"/>
      <c r="N93" s="174"/>
      <c r="O93" s="175"/>
      <c r="P93" s="175"/>
      <c r="Q93" s="175"/>
      <c r="R93" s="171"/>
      <c r="S93" s="171"/>
      <c r="T93" s="171"/>
      <c r="U93" s="171"/>
      <c r="V93" s="171"/>
    </row>
    <row r="94" spans="1:22" x14ac:dyDescent="0.2">
      <c r="A94" s="171"/>
      <c r="B94" s="450"/>
      <c r="C94" s="450"/>
      <c r="D94" s="450"/>
      <c r="E94" s="450"/>
      <c r="F94" s="450"/>
      <c r="G94" s="450"/>
      <c r="H94" s="450"/>
      <c r="I94" s="450"/>
      <c r="J94" s="450"/>
      <c r="K94" s="450"/>
      <c r="L94" s="450"/>
      <c r="M94" s="172"/>
      <c r="N94" s="174"/>
      <c r="O94" s="175"/>
      <c r="P94" s="175"/>
      <c r="Q94" s="175"/>
      <c r="R94" s="171"/>
      <c r="S94" s="171"/>
      <c r="T94" s="171"/>
      <c r="U94" s="171"/>
      <c r="V94" s="171"/>
    </row>
    <row r="95" spans="1:22" ht="7.5" customHeight="1" x14ac:dyDescent="0.2">
      <c r="A95" s="171"/>
      <c r="B95" s="171"/>
      <c r="C95" s="171"/>
      <c r="D95" s="171"/>
      <c r="E95" s="171"/>
      <c r="F95" s="171"/>
      <c r="G95" s="171"/>
      <c r="H95" s="171"/>
      <c r="I95" s="171"/>
      <c r="J95" s="171"/>
      <c r="K95" s="171"/>
      <c r="L95" s="171"/>
      <c r="M95" s="172"/>
      <c r="N95" s="174"/>
      <c r="O95" s="175"/>
      <c r="P95" s="175"/>
      <c r="Q95" s="175"/>
      <c r="R95" s="171"/>
      <c r="S95" s="171"/>
      <c r="T95" s="171"/>
      <c r="U95" s="171"/>
      <c r="V95" s="171"/>
    </row>
    <row r="96" spans="1:22" x14ac:dyDescent="0.2">
      <c r="A96" s="171"/>
      <c r="B96" s="449" t="s">
        <v>158</v>
      </c>
      <c r="C96" s="450"/>
      <c r="D96" s="450"/>
      <c r="E96" s="450"/>
      <c r="F96" s="450"/>
      <c r="G96" s="450"/>
      <c r="H96" s="450"/>
      <c r="I96" s="450"/>
      <c r="J96" s="450"/>
      <c r="K96" s="450"/>
      <c r="L96" s="450"/>
      <c r="M96" s="172"/>
      <c r="N96" s="174"/>
      <c r="O96" s="175"/>
      <c r="P96" s="175"/>
      <c r="Q96" s="175"/>
      <c r="R96" s="171"/>
      <c r="S96" s="171"/>
      <c r="T96" s="171"/>
      <c r="U96" s="171"/>
      <c r="V96" s="171"/>
    </row>
    <row r="97" spans="1:22" x14ac:dyDescent="0.2">
      <c r="A97" s="171"/>
      <c r="B97" s="450"/>
      <c r="C97" s="450"/>
      <c r="D97" s="450"/>
      <c r="E97" s="450"/>
      <c r="F97" s="450"/>
      <c r="G97" s="450"/>
      <c r="H97" s="450"/>
      <c r="I97" s="450"/>
      <c r="J97" s="450"/>
      <c r="K97" s="450"/>
      <c r="L97" s="450"/>
      <c r="M97" s="172"/>
      <c r="N97" s="174"/>
      <c r="O97" s="175"/>
      <c r="P97" s="175"/>
      <c r="Q97" s="175"/>
      <c r="R97" s="171"/>
      <c r="S97" s="171"/>
      <c r="T97" s="171"/>
      <c r="U97" s="171"/>
      <c r="V97" s="171"/>
    </row>
    <row r="98" spans="1:22" ht="7.5" customHeight="1" x14ac:dyDescent="0.2">
      <c r="A98" s="171"/>
      <c r="B98" s="213"/>
      <c r="C98" s="213"/>
      <c r="D98" s="213"/>
      <c r="E98" s="213"/>
      <c r="F98" s="213"/>
      <c r="G98" s="213"/>
      <c r="H98" s="213"/>
      <c r="I98" s="213"/>
      <c r="J98" s="213"/>
      <c r="K98" s="213"/>
      <c r="L98" s="213"/>
      <c r="M98" s="172"/>
      <c r="N98" s="174"/>
      <c r="O98" s="175"/>
      <c r="P98" s="175"/>
      <c r="Q98" s="175"/>
      <c r="R98" s="171"/>
      <c r="S98" s="171"/>
      <c r="T98" s="171"/>
      <c r="U98" s="171"/>
      <c r="V98" s="171"/>
    </row>
    <row r="99" spans="1:22" ht="12.75" customHeight="1" x14ac:dyDescent="0.2">
      <c r="A99" s="171"/>
      <c r="B99" s="449" t="s">
        <v>159</v>
      </c>
      <c r="C99" s="449"/>
      <c r="D99" s="449"/>
      <c r="E99" s="449"/>
      <c r="F99" s="449"/>
      <c r="G99" s="449"/>
      <c r="H99" s="449"/>
      <c r="I99" s="449"/>
      <c r="J99" s="449"/>
      <c r="K99" s="449"/>
      <c r="L99" s="449"/>
      <c r="M99" s="172"/>
      <c r="N99" s="174"/>
      <c r="O99" s="175"/>
      <c r="P99" s="175"/>
      <c r="Q99" s="175"/>
      <c r="R99" s="171"/>
      <c r="S99" s="171"/>
      <c r="T99" s="171"/>
      <c r="U99" s="171"/>
      <c r="V99" s="171"/>
    </row>
    <row r="100" spans="1:22" x14ac:dyDescent="0.2">
      <c r="A100" s="171"/>
      <c r="B100" s="449"/>
      <c r="C100" s="449"/>
      <c r="D100" s="449"/>
      <c r="E100" s="449"/>
      <c r="F100" s="449"/>
      <c r="G100" s="449"/>
      <c r="H100" s="449"/>
      <c r="I100" s="449"/>
      <c r="J100" s="449"/>
      <c r="K100" s="449"/>
      <c r="L100" s="449"/>
      <c r="M100" s="172"/>
      <c r="N100" s="174"/>
      <c r="O100" s="175"/>
      <c r="P100" s="175"/>
      <c r="Q100" s="175"/>
      <c r="R100" s="171"/>
      <c r="S100" s="171"/>
      <c r="T100" s="171"/>
      <c r="U100" s="171"/>
      <c r="V100" s="171"/>
    </row>
    <row r="101" spans="1:22" x14ac:dyDescent="0.2">
      <c r="A101" s="171"/>
      <c r="B101" s="449"/>
      <c r="C101" s="449"/>
      <c r="D101" s="449"/>
      <c r="E101" s="449"/>
      <c r="F101" s="449"/>
      <c r="G101" s="449"/>
      <c r="H101" s="449"/>
      <c r="I101" s="449"/>
      <c r="J101" s="449"/>
      <c r="K101" s="449"/>
      <c r="L101" s="449"/>
      <c r="M101" s="172"/>
      <c r="N101" s="174"/>
      <c r="O101" s="175"/>
      <c r="P101" s="175"/>
      <c r="Q101" s="175"/>
      <c r="R101" s="171"/>
      <c r="S101" s="171"/>
      <c r="T101" s="171"/>
      <c r="U101" s="171"/>
      <c r="V101" s="171"/>
    </row>
    <row r="102" spans="1:22" x14ac:dyDescent="0.2">
      <c r="A102" s="171"/>
      <c r="B102" s="449"/>
      <c r="C102" s="449"/>
      <c r="D102" s="449"/>
      <c r="E102" s="449"/>
      <c r="F102" s="449"/>
      <c r="G102" s="449"/>
      <c r="H102" s="449"/>
      <c r="I102" s="449"/>
      <c r="J102" s="449"/>
      <c r="K102" s="449"/>
      <c r="L102" s="449"/>
      <c r="M102" s="172"/>
      <c r="N102" s="174"/>
      <c r="O102" s="175"/>
      <c r="P102" s="175"/>
      <c r="Q102" s="175"/>
      <c r="R102" s="171"/>
      <c r="S102" s="171"/>
      <c r="T102" s="171"/>
      <c r="U102" s="171"/>
      <c r="V102" s="171"/>
    </row>
    <row r="103" spans="1:22" x14ac:dyDescent="0.2">
      <c r="A103" s="171"/>
      <c r="B103" s="449"/>
      <c r="C103" s="449"/>
      <c r="D103" s="449"/>
      <c r="E103" s="449"/>
      <c r="F103" s="449"/>
      <c r="G103" s="449"/>
      <c r="H103" s="449"/>
      <c r="I103" s="449"/>
      <c r="J103" s="449"/>
      <c r="K103" s="449"/>
      <c r="L103" s="449"/>
      <c r="M103" s="172"/>
      <c r="N103" s="174"/>
      <c r="O103" s="175"/>
      <c r="P103" s="175"/>
      <c r="Q103" s="175"/>
      <c r="R103" s="171"/>
      <c r="S103" s="171"/>
      <c r="T103" s="171"/>
      <c r="U103" s="171"/>
      <c r="V103" s="171"/>
    </row>
    <row r="104" spans="1:22" x14ac:dyDescent="0.2">
      <c r="A104" s="171"/>
      <c r="B104" s="449"/>
      <c r="C104" s="449"/>
      <c r="D104" s="449"/>
      <c r="E104" s="449"/>
      <c r="F104" s="449"/>
      <c r="G104" s="449"/>
      <c r="H104" s="449"/>
      <c r="I104" s="449"/>
      <c r="J104" s="449"/>
      <c r="K104" s="449"/>
      <c r="L104" s="449"/>
      <c r="M104" s="172"/>
      <c r="N104" s="174"/>
      <c r="O104" s="175"/>
      <c r="P104" s="175"/>
      <c r="Q104" s="175"/>
      <c r="R104" s="171"/>
      <c r="S104" s="171"/>
      <c r="T104" s="171"/>
      <c r="U104" s="171"/>
      <c r="V104" s="171"/>
    </row>
    <row r="105" spans="1:22" ht="7.5" customHeight="1" x14ac:dyDescent="0.2">
      <c r="A105" s="171"/>
      <c r="B105" s="171"/>
      <c r="C105" s="171"/>
      <c r="D105" s="171"/>
      <c r="E105" s="171"/>
      <c r="F105" s="171"/>
      <c r="G105" s="171"/>
      <c r="H105" s="171"/>
      <c r="I105" s="171"/>
      <c r="J105" s="171"/>
      <c r="K105" s="171"/>
      <c r="L105" s="171"/>
      <c r="M105" s="172"/>
      <c r="N105" s="174"/>
      <c r="O105" s="175"/>
      <c r="P105" s="175"/>
      <c r="Q105" s="175"/>
      <c r="R105" s="171"/>
      <c r="S105" s="171"/>
      <c r="T105" s="171"/>
      <c r="U105" s="171"/>
      <c r="V105" s="171"/>
    </row>
    <row r="106" spans="1:22" x14ac:dyDescent="0.2">
      <c r="A106" s="171"/>
      <c r="B106" s="449" t="s">
        <v>160</v>
      </c>
      <c r="C106" s="450"/>
      <c r="D106" s="450"/>
      <c r="E106" s="450"/>
      <c r="F106" s="450"/>
      <c r="G106" s="450"/>
      <c r="H106" s="450"/>
      <c r="I106" s="450"/>
      <c r="J106" s="450"/>
      <c r="K106" s="450"/>
      <c r="L106" s="450"/>
      <c r="M106" s="172"/>
      <c r="N106" s="174"/>
      <c r="O106" s="175"/>
      <c r="P106" s="175"/>
      <c r="Q106" s="175"/>
      <c r="R106" s="171"/>
      <c r="S106" s="171"/>
      <c r="T106" s="171"/>
      <c r="U106" s="171"/>
      <c r="V106" s="171"/>
    </row>
    <row r="107" spans="1:22" x14ac:dyDescent="0.2">
      <c r="A107" s="171"/>
      <c r="B107" s="450"/>
      <c r="C107" s="450"/>
      <c r="D107" s="450"/>
      <c r="E107" s="450"/>
      <c r="F107" s="450"/>
      <c r="G107" s="450"/>
      <c r="H107" s="450"/>
      <c r="I107" s="450"/>
      <c r="J107" s="450"/>
      <c r="K107" s="450"/>
      <c r="L107" s="450"/>
      <c r="M107" s="172"/>
      <c r="N107" s="174"/>
      <c r="O107" s="175"/>
      <c r="P107" s="175"/>
      <c r="Q107" s="175"/>
      <c r="R107" s="171"/>
      <c r="S107" s="171"/>
      <c r="T107" s="171"/>
      <c r="U107" s="171"/>
      <c r="V107" s="171"/>
    </row>
    <row r="108" spans="1:22" ht="7.5" customHeight="1" x14ac:dyDescent="0.2">
      <c r="A108" s="171"/>
      <c r="B108" s="171"/>
      <c r="C108" s="171"/>
      <c r="D108" s="171"/>
      <c r="E108" s="171"/>
      <c r="F108" s="171"/>
      <c r="G108" s="171"/>
      <c r="H108" s="171"/>
      <c r="I108" s="171"/>
      <c r="J108" s="171"/>
      <c r="K108" s="171"/>
      <c r="L108" s="171"/>
      <c r="M108" s="172"/>
      <c r="N108" s="174"/>
      <c r="O108" s="175"/>
      <c r="P108" s="175"/>
      <c r="Q108" s="175"/>
      <c r="R108" s="171"/>
      <c r="S108" s="171"/>
      <c r="T108" s="171"/>
      <c r="U108" s="171"/>
      <c r="V108" s="171"/>
    </row>
    <row r="109" spans="1:22" x14ac:dyDescent="0.2">
      <c r="A109" s="171"/>
      <c r="B109" s="449" t="s">
        <v>161</v>
      </c>
      <c r="C109" s="450"/>
      <c r="D109" s="450"/>
      <c r="E109" s="450"/>
      <c r="F109" s="450"/>
      <c r="G109" s="450"/>
      <c r="H109" s="450"/>
      <c r="I109" s="450"/>
      <c r="J109" s="450"/>
      <c r="K109" s="450"/>
      <c r="L109" s="450"/>
      <c r="M109" s="172"/>
      <c r="N109" s="174"/>
      <c r="O109" s="175"/>
      <c r="P109" s="175"/>
      <c r="Q109" s="175"/>
      <c r="R109" s="171"/>
      <c r="S109" s="171"/>
      <c r="T109" s="171"/>
      <c r="U109" s="171"/>
      <c r="V109" s="171"/>
    </row>
    <row r="110" spans="1:22" x14ac:dyDescent="0.2">
      <c r="A110" s="171"/>
      <c r="B110" s="171"/>
      <c r="C110" s="171"/>
      <c r="D110" s="171"/>
      <c r="E110" s="171"/>
      <c r="F110" s="171"/>
      <c r="G110" s="171"/>
      <c r="H110" s="171"/>
      <c r="I110" s="171"/>
      <c r="J110" s="171"/>
      <c r="K110" s="171"/>
      <c r="L110" s="171"/>
      <c r="M110" s="172"/>
      <c r="N110" s="174"/>
      <c r="O110" s="175"/>
      <c r="P110" s="175"/>
      <c r="Q110" s="175"/>
      <c r="R110" s="171"/>
      <c r="S110" s="171"/>
      <c r="T110" s="171"/>
      <c r="U110" s="171"/>
      <c r="V110" s="171"/>
    </row>
    <row r="111" spans="1:22" x14ac:dyDescent="0.2">
      <c r="A111" s="171"/>
      <c r="B111" s="171"/>
      <c r="C111" s="171"/>
      <c r="D111" s="171"/>
      <c r="E111" s="171"/>
      <c r="F111" s="171"/>
      <c r="G111" s="171"/>
      <c r="H111" s="171"/>
      <c r="I111" s="171"/>
      <c r="J111" s="171"/>
      <c r="K111" s="171"/>
      <c r="L111" s="171"/>
      <c r="M111" s="172"/>
      <c r="N111" s="174"/>
      <c r="O111" s="175"/>
      <c r="P111" s="175"/>
      <c r="Q111" s="175"/>
      <c r="R111" s="171"/>
      <c r="S111" s="171"/>
      <c r="T111" s="171"/>
      <c r="U111" s="171"/>
      <c r="V111" s="171"/>
    </row>
    <row r="112" spans="1:22" x14ac:dyDescent="0.2">
      <c r="A112" s="171"/>
      <c r="B112" s="171"/>
      <c r="C112" s="171"/>
      <c r="D112" s="171"/>
      <c r="E112" s="171"/>
      <c r="F112" s="171"/>
      <c r="G112" s="171"/>
      <c r="H112" s="171"/>
      <c r="I112" s="171"/>
      <c r="J112" s="171"/>
      <c r="K112" s="171"/>
      <c r="L112" s="171"/>
      <c r="M112" s="172"/>
      <c r="N112" s="174"/>
      <c r="O112" s="175"/>
      <c r="P112" s="175"/>
      <c r="Q112" s="175"/>
      <c r="R112" s="171"/>
      <c r="S112" s="171"/>
      <c r="T112" s="171"/>
      <c r="U112" s="171"/>
      <c r="V112" s="171"/>
    </row>
    <row r="113" spans="1:22" x14ac:dyDescent="0.2">
      <c r="A113" s="171"/>
      <c r="B113" s="171"/>
      <c r="C113" s="171"/>
      <c r="D113" s="171"/>
      <c r="E113" s="171"/>
      <c r="F113" s="171"/>
      <c r="G113" s="171"/>
      <c r="H113" s="171"/>
      <c r="I113" s="171"/>
      <c r="J113" s="171"/>
      <c r="K113" s="171"/>
      <c r="L113" s="171"/>
      <c r="M113" s="172"/>
      <c r="N113" s="174"/>
      <c r="O113" s="175"/>
      <c r="P113" s="175"/>
      <c r="Q113" s="175"/>
      <c r="R113" s="171"/>
      <c r="S113" s="171"/>
      <c r="T113" s="171"/>
      <c r="U113" s="171"/>
      <c r="V113" s="171"/>
    </row>
    <row r="114" spans="1:22" x14ac:dyDescent="0.2">
      <c r="A114" s="171"/>
      <c r="B114" s="171"/>
      <c r="C114" s="171"/>
      <c r="D114" s="171"/>
      <c r="E114" s="171"/>
      <c r="F114" s="171"/>
      <c r="G114" s="171"/>
      <c r="H114" s="171"/>
      <c r="I114" s="171"/>
      <c r="J114" s="171"/>
      <c r="K114" s="171"/>
      <c r="L114" s="171"/>
      <c r="M114" s="172"/>
      <c r="N114" s="174"/>
      <c r="O114" s="175"/>
      <c r="P114" s="175"/>
      <c r="Q114" s="175"/>
      <c r="R114" s="171"/>
      <c r="S114" s="171"/>
      <c r="T114" s="171"/>
      <c r="U114" s="171"/>
      <c r="V114" s="171"/>
    </row>
    <row r="115" spans="1:22" x14ac:dyDescent="0.2">
      <c r="A115" s="171"/>
      <c r="B115" s="171"/>
      <c r="C115" s="171"/>
      <c r="D115" s="171"/>
      <c r="E115" s="171"/>
      <c r="F115" s="171"/>
      <c r="G115" s="171"/>
      <c r="H115" s="171"/>
      <c r="I115" s="171"/>
      <c r="J115" s="171"/>
      <c r="K115" s="171"/>
      <c r="L115" s="171"/>
      <c r="M115" s="172"/>
      <c r="N115" s="174"/>
      <c r="O115" s="175"/>
      <c r="P115" s="175"/>
      <c r="Q115" s="175"/>
      <c r="R115" s="171"/>
      <c r="S115" s="171"/>
      <c r="T115" s="171"/>
      <c r="U115" s="171"/>
      <c r="V115" s="171"/>
    </row>
    <row r="116" spans="1:22" x14ac:dyDescent="0.2">
      <c r="A116" s="171"/>
      <c r="B116" s="171"/>
      <c r="C116" s="171"/>
      <c r="D116" s="171"/>
      <c r="E116" s="171"/>
      <c r="F116" s="171"/>
      <c r="G116" s="171"/>
      <c r="H116" s="171"/>
      <c r="I116" s="171"/>
      <c r="J116" s="171"/>
      <c r="K116" s="171"/>
      <c r="L116" s="171"/>
      <c r="M116" s="172"/>
      <c r="N116" s="174"/>
      <c r="O116" s="175"/>
      <c r="P116" s="175"/>
      <c r="Q116" s="175"/>
      <c r="R116" s="171"/>
      <c r="S116" s="171"/>
      <c r="T116" s="171"/>
      <c r="U116" s="171"/>
      <c r="V116" s="171"/>
    </row>
    <row r="117" spans="1:22" x14ac:dyDescent="0.2">
      <c r="A117" s="171"/>
      <c r="B117" s="171"/>
      <c r="C117" s="171"/>
      <c r="D117" s="171"/>
      <c r="E117" s="171"/>
      <c r="F117" s="171"/>
      <c r="G117" s="171"/>
      <c r="H117" s="171"/>
      <c r="I117" s="171"/>
      <c r="J117" s="171"/>
      <c r="K117" s="171"/>
      <c r="L117" s="171"/>
      <c r="M117" s="172"/>
      <c r="N117" s="174"/>
      <c r="O117" s="175"/>
      <c r="P117" s="175"/>
      <c r="Q117" s="175"/>
      <c r="R117" s="171"/>
      <c r="S117" s="171"/>
      <c r="T117" s="171"/>
      <c r="U117" s="171"/>
      <c r="V117" s="171"/>
    </row>
    <row r="118" spans="1:22" x14ac:dyDescent="0.2">
      <c r="A118" s="171"/>
      <c r="B118" s="171"/>
      <c r="C118" s="171"/>
      <c r="D118" s="171"/>
      <c r="E118" s="171"/>
      <c r="F118" s="171"/>
      <c r="G118" s="171"/>
      <c r="H118" s="171"/>
      <c r="I118" s="171"/>
      <c r="J118" s="171"/>
      <c r="K118" s="171"/>
      <c r="L118" s="171"/>
      <c r="M118" s="172"/>
      <c r="N118" s="174"/>
      <c r="O118" s="175"/>
      <c r="P118" s="175"/>
      <c r="Q118" s="175"/>
      <c r="R118" s="171"/>
      <c r="S118" s="171"/>
      <c r="T118" s="171"/>
      <c r="U118" s="171"/>
      <c r="V118" s="171"/>
    </row>
    <row r="119" spans="1:22" x14ac:dyDescent="0.2">
      <c r="A119" s="171"/>
      <c r="B119" s="171"/>
      <c r="C119" s="171"/>
      <c r="D119" s="171"/>
      <c r="E119" s="171"/>
      <c r="F119" s="171"/>
      <c r="G119" s="171"/>
      <c r="H119" s="171"/>
      <c r="I119" s="171"/>
      <c r="J119" s="171"/>
      <c r="K119" s="171"/>
      <c r="L119" s="171"/>
      <c r="M119" s="172"/>
      <c r="N119" s="174"/>
      <c r="O119" s="175"/>
      <c r="P119" s="175"/>
      <c r="Q119" s="175"/>
      <c r="R119" s="171"/>
      <c r="S119" s="171"/>
      <c r="T119" s="171"/>
      <c r="U119" s="171"/>
      <c r="V119" s="171"/>
    </row>
    <row r="120" spans="1:22" x14ac:dyDescent="0.2">
      <c r="A120" s="171"/>
      <c r="B120" s="171"/>
      <c r="C120" s="171"/>
      <c r="D120" s="171"/>
      <c r="E120" s="171"/>
      <c r="F120" s="171"/>
      <c r="G120" s="171"/>
      <c r="H120" s="171"/>
      <c r="I120" s="171"/>
      <c r="J120" s="171"/>
      <c r="K120" s="171"/>
      <c r="L120" s="171"/>
      <c r="M120" s="172"/>
      <c r="N120" s="174"/>
      <c r="O120" s="175"/>
      <c r="P120" s="175"/>
      <c r="Q120" s="175"/>
      <c r="R120" s="171"/>
      <c r="S120" s="171"/>
      <c r="T120" s="171"/>
      <c r="U120" s="171"/>
      <c r="V120" s="171"/>
    </row>
  </sheetData>
  <sheetProtection selectLockedCells="1"/>
  <mergeCells count="26">
    <mergeCell ref="R39:S39"/>
    <mergeCell ref="D27:J27"/>
    <mergeCell ref="D31:E31"/>
    <mergeCell ref="D33:E33"/>
    <mergeCell ref="D35:E35"/>
    <mergeCell ref="D37:E37"/>
    <mergeCell ref="D78:I78"/>
    <mergeCell ref="D76:I76"/>
    <mergeCell ref="E45:F45"/>
    <mergeCell ref="H45:I45"/>
    <mergeCell ref="D15:J15"/>
    <mergeCell ref="D17:J17"/>
    <mergeCell ref="D23:L23"/>
    <mergeCell ref="D25:L25"/>
    <mergeCell ref="D73:I73"/>
    <mergeCell ref="H42:I42"/>
    <mergeCell ref="E43:F43"/>
    <mergeCell ref="H43:I43"/>
    <mergeCell ref="E42:F42"/>
    <mergeCell ref="E44:F44"/>
    <mergeCell ref="H44:I44"/>
    <mergeCell ref="B109:L109"/>
    <mergeCell ref="B88:L94"/>
    <mergeCell ref="B96:L97"/>
    <mergeCell ref="B106:L107"/>
    <mergeCell ref="B99:L104"/>
  </mergeCells>
  <phoneticPr fontId="8" type="noConversion"/>
  <dataValidations count="5">
    <dataValidation type="whole" allowBlank="1" showInputMessage="1" showErrorMessage="1" sqref="D31:E31">
      <formula1>0</formula1>
      <formula2>749</formula2>
    </dataValidation>
    <dataValidation type="whole" allowBlank="1" showInputMessage="1" showErrorMessage="1" sqref="D35:E35">
      <formula1>0</formula1>
      <formula2>82</formula2>
    </dataValidation>
    <dataValidation type="whole" allowBlank="1" showInputMessage="1" showErrorMessage="1" sqref="H45:I45">
      <formula1>0</formula1>
      <formula2>1551</formula2>
    </dataValidation>
    <dataValidation type="whole" allowBlank="1" showInputMessage="1" showErrorMessage="1" sqref="D33:E33">
      <formula1>0</formula1>
      <formula2>720</formula2>
    </dataValidation>
    <dataValidation type="whole" allowBlank="1" showInputMessage="1" showErrorMessage="1" sqref="H42:I42 H43:I43 H44:I44">
      <formula1>0</formula1>
      <formula2>1551</formula2>
    </dataValidation>
  </dataValidations>
  <pageMargins left="0.24" right="0.24" top="0.24" bottom="0.24" header="0.24" footer="0.24"/>
  <pageSetup paperSize="9" scale="85" orientation="portrait"/>
  <headerFooter alignWithMargins="0"/>
  <rowBreaks count="1" manualBreakCount="1">
    <brk id="82" max="12" man="1"/>
  </rowBreaks>
  <ignoredErrors>
    <ignoredError sqref="D37" unlockedFormula="1"/>
  </ignoredErrors>
  <drawing r:id="rId1"/>
  <legacyDrawing r:id="rId2"/>
  <mc:AlternateContent xmlns:mc="http://schemas.openxmlformats.org/markup-compatibility/2006">
    <mc:Choice Requires="x14">
      <controls>
        <mc:AlternateContent xmlns:mc="http://schemas.openxmlformats.org/markup-compatibility/2006">
          <mc:Choice Requires="x14">
            <control shapeId="2050" r:id="rId3" name="Drop Down 2">
              <controlPr defaultSize="0" autoLine="0" autoPict="0">
                <anchor moveWithCells="1">
                  <from>
                    <xdr:col>3</xdr:col>
                    <xdr:colOff>9525</xdr:colOff>
                    <xdr:row>9</xdr:row>
                    <xdr:rowOff>19050</xdr:rowOff>
                  </from>
                  <to>
                    <xdr:col>11</xdr:col>
                    <xdr:colOff>1743075</xdr:colOff>
                    <xdr:row>10</xdr:row>
                    <xdr:rowOff>0</xdr:rowOff>
                  </to>
                </anchor>
              </controlPr>
            </control>
          </mc:Choice>
        </mc:AlternateContent>
        <mc:AlternateContent xmlns:mc="http://schemas.openxmlformats.org/markup-compatibility/2006">
          <mc:Choice Requires="x14">
            <control shapeId="2051" r:id="rId4" name="Drop Down 3">
              <controlPr defaultSize="0" autoLine="0" autoPict="0">
                <anchor moveWithCells="1">
                  <from>
                    <xdr:col>3</xdr:col>
                    <xdr:colOff>9525</xdr:colOff>
                    <xdr:row>10</xdr:row>
                    <xdr:rowOff>19050</xdr:rowOff>
                  </from>
                  <to>
                    <xdr:col>11</xdr:col>
                    <xdr:colOff>1743075</xdr:colOff>
                    <xdr:row>11</xdr:row>
                    <xdr:rowOff>9525</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4</xdr:col>
                    <xdr:colOff>0</xdr:colOff>
                    <xdr:row>41</xdr:row>
                    <xdr:rowOff>0</xdr:rowOff>
                  </from>
                  <to>
                    <xdr:col>4</xdr:col>
                    <xdr:colOff>304800</xdr:colOff>
                    <xdr:row>42</xdr:row>
                    <xdr:rowOff>9525</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4</xdr:col>
                    <xdr:colOff>0</xdr:colOff>
                    <xdr:row>42</xdr:row>
                    <xdr:rowOff>0</xdr:rowOff>
                  </from>
                  <to>
                    <xdr:col>4</xdr:col>
                    <xdr:colOff>304800</xdr:colOff>
                    <xdr:row>43</xdr:row>
                    <xdr:rowOff>9525</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4</xdr:col>
                    <xdr:colOff>0</xdr:colOff>
                    <xdr:row>43</xdr:row>
                    <xdr:rowOff>0</xdr:rowOff>
                  </from>
                  <to>
                    <xdr:col>4</xdr:col>
                    <xdr:colOff>304800</xdr:colOff>
                    <xdr:row>44</xdr:row>
                    <xdr:rowOff>9525</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4</xdr:col>
                    <xdr:colOff>0</xdr:colOff>
                    <xdr:row>44</xdr:row>
                    <xdr:rowOff>0</xdr:rowOff>
                  </from>
                  <to>
                    <xdr:col>4</xdr:col>
                    <xdr:colOff>304800</xdr:colOff>
                    <xdr:row>45</xdr:row>
                    <xdr:rowOff>9525</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4</xdr:col>
                    <xdr:colOff>0</xdr:colOff>
                    <xdr:row>44</xdr:row>
                    <xdr:rowOff>0</xdr:rowOff>
                  </from>
                  <to>
                    <xdr:col>4</xdr:col>
                    <xdr:colOff>304800</xdr:colOff>
                    <xdr:row>45</xdr:row>
                    <xdr:rowOff>9525</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4</xdr:col>
                    <xdr:colOff>0</xdr:colOff>
                    <xdr:row>44</xdr:row>
                    <xdr:rowOff>0</xdr:rowOff>
                  </from>
                  <to>
                    <xdr:col>4</xdr:col>
                    <xdr:colOff>304800</xdr:colOff>
                    <xdr:row>45</xdr:row>
                    <xdr:rowOff>9525</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4</xdr:col>
                    <xdr:colOff>0</xdr:colOff>
                    <xdr:row>44</xdr:row>
                    <xdr:rowOff>0</xdr:rowOff>
                  </from>
                  <to>
                    <xdr:col>4</xdr:col>
                    <xdr:colOff>304800</xdr:colOff>
                    <xdr:row>45</xdr:row>
                    <xdr:rowOff>9525</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from>
                    <xdr:col>4</xdr:col>
                    <xdr:colOff>0</xdr:colOff>
                    <xdr:row>44</xdr:row>
                    <xdr:rowOff>0</xdr:rowOff>
                  </from>
                  <to>
                    <xdr:col>4</xdr:col>
                    <xdr:colOff>304800</xdr:colOff>
                    <xdr:row>45</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4"/>
  <dimension ref="A1:AE102"/>
  <sheetViews>
    <sheetView topLeftCell="A19" workbookViewId="0">
      <selection activeCell="A3" sqref="A3"/>
    </sheetView>
  </sheetViews>
  <sheetFormatPr defaultRowHeight="12.75" x14ac:dyDescent="0.2"/>
  <cols>
    <col min="1" max="1" width="0.85546875" customWidth="1"/>
    <col min="2" max="2" width="18.5703125" customWidth="1"/>
    <col min="3" max="3" width="19.7109375" customWidth="1"/>
    <col min="4" max="9" width="5.28515625" customWidth="1"/>
    <col min="10" max="10" width="5.5703125" customWidth="1"/>
    <col min="11" max="11" width="10.85546875" customWidth="1"/>
    <col min="12" max="12" width="11.85546875" customWidth="1"/>
    <col min="13" max="13" width="11" customWidth="1"/>
    <col min="14" max="14" width="1.7109375" style="37" customWidth="1"/>
    <col min="15" max="15" width="6.5703125" style="26" customWidth="1"/>
    <col min="16" max="16" width="5.5703125" style="26" bestFit="1" customWidth="1"/>
    <col min="17" max="17" width="10.140625" style="26" bestFit="1" customWidth="1"/>
    <col min="18" max="18" width="9.140625" style="1"/>
    <col min="19" max="19" width="9" style="14" customWidth="1"/>
    <col min="20" max="28" width="9.140625" style="1"/>
  </cols>
  <sheetData>
    <row r="1" spans="1:28" s="1" customFormat="1" ht="3" customHeight="1" x14ac:dyDescent="0.2">
      <c r="N1" s="13"/>
      <c r="O1" s="14"/>
      <c r="P1" s="14"/>
      <c r="Q1" s="14"/>
      <c r="S1" s="14"/>
    </row>
    <row r="2" spans="1:28" s="1" customFormat="1" x14ac:dyDescent="0.2">
      <c r="B2" s="69"/>
      <c r="N2" s="13"/>
      <c r="O2" s="14"/>
      <c r="P2" s="14"/>
      <c r="Q2" s="126"/>
      <c r="R2" s="127"/>
      <c r="S2" s="126"/>
      <c r="T2" s="127"/>
      <c r="U2" s="127"/>
      <c r="V2" s="127"/>
    </row>
    <row r="3" spans="1:28" x14ac:dyDescent="0.2">
      <c r="A3" s="68"/>
      <c r="B3" s="138"/>
      <c r="C3" s="6"/>
      <c r="D3" s="6"/>
      <c r="E3" s="6"/>
      <c r="F3" s="6"/>
      <c r="G3" s="6"/>
      <c r="H3" s="6"/>
      <c r="I3" s="6"/>
      <c r="J3" s="6"/>
      <c r="K3" s="6"/>
      <c r="L3" s="6"/>
      <c r="M3" s="6"/>
      <c r="N3" s="24"/>
      <c r="O3" s="124"/>
      <c r="P3" s="120"/>
      <c r="Q3" s="128" t="s">
        <v>86</v>
      </c>
      <c r="R3" s="128" t="s">
        <v>87</v>
      </c>
      <c r="S3" s="129"/>
      <c r="T3" s="129"/>
      <c r="U3" s="129"/>
      <c r="V3" s="130"/>
    </row>
    <row r="4" spans="1:28" x14ac:dyDescent="0.2">
      <c r="A4" s="6"/>
      <c r="C4" s="6"/>
      <c r="D4" s="6"/>
      <c r="E4" s="6"/>
      <c r="F4" s="6"/>
      <c r="G4" s="6"/>
      <c r="H4" s="6"/>
      <c r="I4" s="6"/>
      <c r="J4" s="6"/>
      <c r="K4" s="6"/>
      <c r="M4" s="6"/>
      <c r="N4" s="24"/>
      <c r="O4" s="124"/>
      <c r="P4" s="120"/>
      <c r="Q4" s="130">
        <f>IF(D21&lt;T4,12,12-(DATEDIF(T4,D21,"m")))</f>
        <v>12</v>
      </c>
      <c r="R4" s="130">
        <f>IF(D21&lt;T4,0,(DATEDIF(T4,D21,"md")))</f>
        <v>0</v>
      </c>
      <c r="S4" s="131">
        <f>IF(D23="",(Q4-(R4/U4)),(Q4-(R4/U4))-(Q5-(R5/U5)))</f>
        <v>12</v>
      </c>
      <c r="T4" s="132">
        <f>tabellen!C72</f>
        <v>42005</v>
      </c>
      <c r="U4" s="129">
        <f>VLOOKUP(MONTH(D21),tabellen!C74:D85,2,FALSE)</f>
        <v>31</v>
      </c>
      <c r="V4" s="130"/>
    </row>
    <row r="5" spans="1:28" x14ac:dyDescent="0.2">
      <c r="A5" s="6"/>
      <c r="B5" s="6"/>
      <c r="C5" s="6"/>
      <c r="D5" s="6"/>
      <c r="E5" s="6"/>
      <c r="F5" s="6"/>
      <c r="G5" s="6"/>
      <c r="H5" s="6"/>
      <c r="I5" s="6"/>
      <c r="J5" s="6"/>
      <c r="K5" s="6"/>
      <c r="L5" s="6"/>
      <c r="M5" s="6"/>
      <c r="N5" s="24"/>
      <c r="O5" s="124"/>
      <c r="P5" s="120"/>
      <c r="Q5" s="129">
        <f>IF(D23="",0,IF(D23&lt;T4,12,12-(DATEDIF(T4,D23,"m"))))</f>
        <v>0</v>
      </c>
      <c r="R5" s="133">
        <f>IF(D23="",0,IF(D23&lt;T4,0,(DATEDIF(T4,D23,"md"))))</f>
        <v>0</v>
      </c>
      <c r="S5" s="132"/>
      <c r="T5" s="134"/>
      <c r="U5" s="133">
        <f>IF(D23="",0,VLOOKUP(MONTH(D23),tabellen!C74:D85,2,FALSE))</f>
        <v>0</v>
      </c>
      <c r="V5" s="134"/>
    </row>
    <row r="6" spans="1:28" ht="13.5" thickBot="1" x14ac:dyDescent="0.25">
      <c r="A6" s="1"/>
      <c r="B6" s="1"/>
      <c r="C6" s="1"/>
      <c r="D6" s="75"/>
      <c r="E6" s="75"/>
      <c r="F6" s="75"/>
      <c r="G6" s="75"/>
      <c r="H6" s="75"/>
      <c r="I6" s="1"/>
      <c r="J6" s="1"/>
      <c r="K6" s="1"/>
      <c r="L6" s="1"/>
      <c r="M6" s="1"/>
      <c r="N6" s="24"/>
      <c r="O6" s="124"/>
      <c r="P6" s="120"/>
      <c r="Q6" s="129"/>
      <c r="R6" s="127"/>
      <c r="S6" s="129"/>
      <c r="T6" s="127"/>
      <c r="U6" s="127"/>
      <c r="V6" s="127"/>
    </row>
    <row r="7" spans="1:28" ht="15.75" x14ac:dyDescent="0.25">
      <c r="A7" s="1"/>
      <c r="B7" s="187"/>
      <c r="C7" s="231" t="s">
        <v>135</v>
      </c>
      <c r="D7" s="188"/>
      <c r="E7" s="188"/>
      <c r="F7" s="189"/>
      <c r="G7" s="188"/>
      <c r="H7" s="188"/>
      <c r="I7" s="188"/>
      <c r="J7" s="468">
        <v>2015</v>
      </c>
      <c r="K7" s="469"/>
      <c r="L7" s="188"/>
      <c r="M7" s="190"/>
      <c r="N7" s="24"/>
      <c r="O7" s="124"/>
      <c r="P7" s="120"/>
      <c r="Q7" s="120"/>
      <c r="R7" s="125"/>
      <c r="S7" s="120"/>
      <c r="T7" s="125"/>
      <c r="U7" s="125"/>
      <c r="V7" s="125"/>
    </row>
    <row r="8" spans="1:28" ht="13.5" thickBot="1" x14ac:dyDescent="0.25">
      <c r="A8" s="1"/>
      <c r="B8" s="191"/>
      <c r="C8" s="232" t="s">
        <v>136</v>
      </c>
      <c r="D8" s="232"/>
      <c r="E8" s="232"/>
      <c r="F8" s="194"/>
      <c r="G8" s="193"/>
      <c r="H8" s="193"/>
      <c r="I8" s="193"/>
      <c r="J8" s="193"/>
      <c r="K8" s="193"/>
      <c r="L8" s="193"/>
      <c r="M8" s="195"/>
      <c r="N8" s="24"/>
      <c r="O8" s="124"/>
      <c r="P8" s="120"/>
      <c r="Q8" s="120"/>
      <c r="R8" s="125"/>
      <c r="S8" s="120"/>
      <c r="T8" s="125"/>
      <c r="U8" s="125"/>
      <c r="V8" s="125"/>
    </row>
    <row r="9" spans="1:28" ht="13.5" thickBot="1" x14ac:dyDescent="0.25">
      <c r="A9" s="1"/>
      <c r="B9" s="1"/>
      <c r="C9" s="1"/>
      <c r="D9" s="1"/>
      <c r="E9" s="1"/>
      <c r="F9" s="1"/>
      <c r="G9" s="1"/>
      <c r="H9" s="1"/>
      <c r="I9" s="1"/>
      <c r="J9" s="1"/>
      <c r="K9" s="1"/>
      <c r="L9" s="1"/>
      <c r="M9" s="1"/>
      <c r="N9" s="24"/>
      <c r="O9" s="24"/>
      <c r="P9" s="25"/>
      <c r="Q9" s="25"/>
      <c r="S9" s="25"/>
    </row>
    <row r="10" spans="1:28" ht="13.5" thickBot="1" x14ac:dyDescent="0.25">
      <c r="A10" s="1"/>
      <c r="B10" s="196">
        <v>1</v>
      </c>
      <c r="C10" s="197" t="s">
        <v>5</v>
      </c>
      <c r="D10" s="198"/>
      <c r="E10" s="198"/>
      <c r="F10" s="198"/>
      <c r="G10" s="198"/>
      <c r="H10" s="199"/>
      <c r="I10" s="199"/>
      <c r="J10" s="199"/>
      <c r="K10" s="199"/>
      <c r="L10" s="199"/>
      <c r="M10" s="200"/>
      <c r="N10" s="24"/>
      <c r="O10" s="24"/>
      <c r="P10" s="25"/>
      <c r="Q10" s="25"/>
      <c r="S10" s="25"/>
    </row>
    <row r="11" spans="1:28" s="26" customFormat="1" ht="16.5" customHeight="1" x14ac:dyDescent="0.2">
      <c r="A11" s="14"/>
      <c r="B11" s="14"/>
      <c r="C11" s="77" t="s">
        <v>88</v>
      </c>
      <c r="D11" s="78"/>
      <c r="E11" s="78"/>
      <c r="F11" s="24"/>
      <c r="G11" s="24"/>
      <c r="H11" s="24"/>
      <c r="I11" s="24"/>
      <c r="J11" s="24"/>
      <c r="K11" s="24"/>
      <c r="L11" s="24"/>
      <c r="M11" s="24"/>
      <c r="N11" s="24"/>
      <c r="O11" s="24"/>
      <c r="P11" s="25"/>
      <c r="Q11" s="25"/>
      <c r="R11" s="14"/>
      <c r="S11" s="25"/>
      <c r="T11" s="14"/>
      <c r="U11" s="14"/>
      <c r="V11" s="14"/>
      <c r="W11" s="14"/>
      <c r="X11" s="14"/>
      <c r="Y11" s="14"/>
      <c r="Z11" s="14"/>
      <c r="AA11" s="14"/>
      <c r="AB11" s="14"/>
    </row>
    <row r="12" spans="1:28" s="26" customFormat="1" ht="3.6" customHeight="1" thickBot="1" x14ac:dyDescent="0.25">
      <c r="A12" s="14"/>
      <c r="B12" s="14"/>
      <c r="C12" s="78"/>
      <c r="D12" s="78"/>
      <c r="E12" s="78"/>
      <c r="F12" s="14"/>
      <c r="G12" s="14"/>
      <c r="H12" s="14"/>
      <c r="I12" s="14"/>
      <c r="J12" s="14"/>
      <c r="K12" s="14"/>
      <c r="L12" s="14"/>
      <c r="M12" s="14"/>
      <c r="N12" s="24"/>
      <c r="O12" s="24"/>
      <c r="P12" s="25"/>
      <c r="Q12" s="25"/>
      <c r="R12" s="14"/>
      <c r="S12" s="25"/>
      <c r="T12" s="14"/>
      <c r="U12" s="14"/>
      <c r="V12" s="14"/>
      <c r="W12" s="14"/>
      <c r="X12" s="14"/>
      <c r="Y12" s="14"/>
      <c r="Z12" s="14"/>
      <c r="AA12" s="14"/>
      <c r="AB12" s="14"/>
    </row>
    <row r="13" spans="1:28" ht="13.5" thickBot="1" x14ac:dyDescent="0.25">
      <c r="A13" s="1"/>
      <c r="B13" s="224">
        <v>2</v>
      </c>
      <c r="C13" s="228" t="s">
        <v>6</v>
      </c>
      <c r="D13" s="229"/>
      <c r="E13" s="229"/>
      <c r="F13" s="229"/>
      <c r="G13" s="229"/>
      <c r="H13" s="229"/>
      <c r="I13" s="229"/>
      <c r="J13" s="229"/>
      <c r="K13" s="229"/>
      <c r="L13" s="229"/>
      <c r="M13" s="230"/>
      <c r="N13" s="24"/>
      <c r="O13" s="24"/>
      <c r="P13" s="25"/>
      <c r="Q13" s="25"/>
      <c r="S13" s="121"/>
    </row>
    <row r="14" spans="1:28" s="14" customFormat="1" ht="3.6" customHeight="1" x14ac:dyDescent="0.2">
      <c r="B14" s="79"/>
      <c r="C14" s="80"/>
      <c r="D14" s="79"/>
      <c r="E14" s="79"/>
      <c r="F14" s="79"/>
      <c r="G14" s="79"/>
      <c r="H14" s="79"/>
      <c r="I14" s="79"/>
      <c r="J14" s="79"/>
      <c r="K14" s="79"/>
      <c r="L14" s="79"/>
      <c r="M14" s="79"/>
      <c r="N14" s="24"/>
      <c r="O14" s="24"/>
      <c r="P14" s="25"/>
      <c r="Q14" s="25"/>
      <c r="S14" s="25"/>
    </row>
    <row r="15" spans="1:28" ht="14.65" customHeight="1" x14ac:dyDescent="0.2">
      <c r="A15" s="1"/>
      <c r="B15" s="81" t="s">
        <v>39</v>
      </c>
      <c r="C15" s="82" t="s">
        <v>89</v>
      </c>
      <c r="D15" s="459"/>
      <c r="E15" s="460"/>
      <c r="F15" s="460"/>
      <c r="G15" s="460"/>
      <c r="H15" s="460"/>
      <c r="I15" s="460"/>
      <c r="J15" s="461"/>
      <c r="K15" s="83" t="s">
        <v>90</v>
      </c>
      <c r="L15" s="462" t="s">
        <v>91</v>
      </c>
      <c r="M15" s="463"/>
      <c r="N15" s="24"/>
      <c r="O15" s="25"/>
      <c r="P15" s="25"/>
      <c r="S15" s="25"/>
    </row>
    <row r="16" spans="1:28" s="26" customFormat="1" ht="3.95" customHeight="1" x14ac:dyDescent="0.2">
      <c r="A16" s="14"/>
      <c r="B16" s="61"/>
      <c r="C16" s="82"/>
      <c r="D16" s="23"/>
      <c r="E16" s="23"/>
      <c r="F16" s="23"/>
      <c r="G16" s="23"/>
      <c r="H16" s="23"/>
      <c r="I16" s="23"/>
      <c r="J16" s="23"/>
      <c r="K16" s="24"/>
      <c r="L16" s="24"/>
      <c r="M16" s="30"/>
      <c r="N16" s="37"/>
      <c r="O16" s="24"/>
      <c r="P16" s="25"/>
      <c r="Q16" s="24"/>
      <c r="R16" s="14"/>
      <c r="S16" s="25"/>
      <c r="T16" s="14"/>
      <c r="U16" s="14"/>
      <c r="V16" s="14"/>
      <c r="W16" s="14"/>
      <c r="X16" s="14"/>
      <c r="Y16" s="14"/>
      <c r="Z16" s="14"/>
      <c r="AA16" s="14"/>
      <c r="AB16" s="14"/>
    </row>
    <row r="17" spans="1:28" ht="14.65" customHeight="1" x14ac:dyDescent="0.2">
      <c r="A17" s="1"/>
      <c r="B17" s="81"/>
      <c r="C17" s="82" t="s">
        <v>92</v>
      </c>
      <c r="D17" s="459"/>
      <c r="E17" s="460"/>
      <c r="F17" s="460"/>
      <c r="G17" s="460"/>
      <c r="H17" s="460"/>
      <c r="I17" s="460"/>
      <c r="J17" s="461"/>
      <c r="K17" s="24"/>
      <c r="L17" s="24"/>
      <c r="M17" s="24"/>
      <c r="N17" s="24"/>
      <c r="O17" s="24"/>
      <c r="P17" s="25"/>
      <c r="Q17" s="24"/>
      <c r="R17" s="84"/>
      <c r="S17" s="25"/>
    </row>
    <row r="18" spans="1:28" s="26" customFormat="1" ht="3.95" customHeight="1" x14ac:dyDescent="0.2">
      <c r="A18" s="14"/>
      <c r="B18" s="61"/>
      <c r="C18" s="82"/>
      <c r="D18" s="23"/>
      <c r="E18" s="23"/>
      <c r="F18" s="23"/>
      <c r="G18" s="23"/>
      <c r="H18" s="23"/>
      <c r="I18" s="23"/>
      <c r="J18" s="23"/>
      <c r="K18" s="24"/>
      <c r="L18" s="24"/>
      <c r="M18" s="24"/>
      <c r="N18" s="24"/>
      <c r="O18" s="24"/>
      <c r="P18" s="25"/>
      <c r="Q18" s="24"/>
      <c r="R18" s="85"/>
      <c r="S18" s="25"/>
      <c r="T18" s="14"/>
      <c r="U18" s="14"/>
      <c r="V18" s="14"/>
      <c r="W18" s="14"/>
      <c r="X18" s="14"/>
      <c r="Y18" s="14"/>
      <c r="Z18" s="14"/>
      <c r="AA18" s="14"/>
      <c r="AB18" s="14"/>
    </row>
    <row r="19" spans="1:28" ht="14.65" customHeight="1" x14ac:dyDescent="0.2">
      <c r="A19" s="1"/>
      <c r="B19" s="61"/>
      <c r="C19" s="82" t="s">
        <v>93</v>
      </c>
      <c r="D19" s="216"/>
      <c r="E19" s="217"/>
      <c r="F19" s="216"/>
      <c r="G19" s="216"/>
      <c r="H19" s="218"/>
      <c r="I19" s="161"/>
      <c r="J19" s="23"/>
      <c r="K19" s="24"/>
      <c r="L19" s="24"/>
      <c r="M19" s="24"/>
      <c r="N19" s="24"/>
      <c r="O19" s="24"/>
      <c r="P19" s="25"/>
      <c r="Q19" s="24"/>
      <c r="R19" s="84"/>
      <c r="S19" s="25"/>
    </row>
    <row r="20" spans="1:28" ht="3" customHeight="1" x14ac:dyDescent="0.2">
      <c r="A20" s="1"/>
      <c r="B20" s="61"/>
      <c r="C20" s="82"/>
      <c r="D20" s="24"/>
      <c r="E20" s="24"/>
      <c r="F20" s="24"/>
      <c r="G20" s="24"/>
      <c r="H20" s="24"/>
      <c r="I20" s="24"/>
      <c r="J20" s="24"/>
      <c r="K20" s="24"/>
      <c r="L20" s="24"/>
      <c r="M20" s="24"/>
      <c r="N20" s="24"/>
      <c r="O20" s="24"/>
      <c r="P20" s="25"/>
      <c r="Q20" s="24"/>
      <c r="R20" s="84"/>
      <c r="S20" s="25"/>
    </row>
    <row r="21" spans="1:28" ht="14.65" customHeight="1" x14ac:dyDescent="0.2">
      <c r="A21" s="1"/>
      <c r="B21" s="61"/>
      <c r="C21" s="82" t="s">
        <v>94</v>
      </c>
      <c r="D21" s="464"/>
      <c r="E21" s="465"/>
      <c r="F21" s="466"/>
      <c r="G21" s="24"/>
      <c r="H21" s="24"/>
      <c r="I21" s="24"/>
      <c r="J21" s="24"/>
      <c r="K21" s="24"/>
      <c r="L21" s="24"/>
      <c r="M21" s="24"/>
      <c r="N21" s="24"/>
      <c r="O21" s="24"/>
      <c r="P21" s="25"/>
      <c r="Q21" s="24"/>
      <c r="R21" s="84"/>
      <c r="S21" s="25"/>
    </row>
    <row r="22" spans="1:28" s="26" customFormat="1" ht="3.4" customHeight="1" x14ac:dyDescent="0.2">
      <c r="A22" s="14"/>
      <c r="B22" s="61"/>
      <c r="C22" s="82"/>
      <c r="D22" s="24"/>
      <c r="E22" s="24"/>
      <c r="F22" s="24"/>
      <c r="G22" s="24"/>
      <c r="H22" s="24"/>
      <c r="I22" s="24"/>
      <c r="J22" s="24"/>
      <c r="K22" s="24"/>
      <c r="L22" s="24"/>
      <c r="M22" s="24"/>
      <c r="N22" s="24"/>
      <c r="O22" s="24"/>
      <c r="P22" s="25"/>
      <c r="Q22" s="24"/>
      <c r="R22" s="85"/>
      <c r="S22" s="25"/>
      <c r="T22" s="14"/>
      <c r="U22" s="14"/>
      <c r="V22" s="14"/>
      <c r="W22" s="14"/>
      <c r="X22" s="14"/>
      <c r="Y22" s="14"/>
      <c r="Z22" s="14"/>
      <c r="AA22" s="14"/>
      <c r="AB22" s="14"/>
    </row>
    <row r="23" spans="1:28" s="26" customFormat="1" x14ac:dyDescent="0.2">
      <c r="A23" s="14"/>
      <c r="B23" s="86" t="s">
        <v>95</v>
      </c>
      <c r="C23" s="82" t="s">
        <v>96</v>
      </c>
      <c r="D23" s="464"/>
      <c r="E23" s="465"/>
      <c r="F23" s="466"/>
      <c r="G23" s="24" t="s">
        <v>81</v>
      </c>
      <c r="H23" s="65" t="s">
        <v>172</v>
      </c>
      <c r="J23" s="24"/>
      <c r="K23" s="24"/>
      <c r="L23" s="24"/>
      <c r="M23" s="24"/>
      <c r="N23" s="24"/>
      <c r="O23" s="24"/>
      <c r="P23" s="25"/>
      <c r="Q23" s="24"/>
      <c r="R23" s="85"/>
      <c r="S23" s="25"/>
      <c r="T23" s="14"/>
      <c r="U23" s="14"/>
      <c r="V23" s="14"/>
      <c r="W23" s="14"/>
      <c r="X23" s="14"/>
      <c r="Y23" s="14"/>
      <c r="Z23" s="14"/>
      <c r="AA23" s="14"/>
      <c r="AB23" s="14"/>
    </row>
    <row r="24" spans="1:28" s="26" customFormat="1" ht="3.4" customHeight="1" thickBot="1" x14ac:dyDescent="0.25">
      <c r="A24" s="14"/>
      <c r="B24" s="34"/>
      <c r="C24" s="30"/>
      <c r="D24" s="24"/>
      <c r="E24" s="24"/>
      <c r="F24" s="24"/>
      <c r="G24" s="24"/>
      <c r="H24" s="24"/>
      <c r="I24" s="24"/>
      <c r="J24" s="24"/>
      <c r="K24" s="24"/>
      <c r="L24" s="24"/>
      <c r="M24" s="24"/>
      <c r="N24" s="24"/>
      <c r="O24" s="24"/>
      <c r="P24" s="25"/>
      <c r="Q24" s="24"/>
      <c r="R24" s="85"/>
      <c r="S24" s="25"/>
      <c r="T24" s="14"/>
      <c r="U24" s="14"/>
      <c r="V24" s="14"/>
      <c r="W24" s="14"/>
      <c r="X24" s="14"/>
      <c r="Y24" s="14"/>
      <c r="Z24" s="14"/>
      <c r="AA24" s="14"/>
      <c r="AB24" s="14"/>
    </row>
    <row r="25" spans="1:28" ht="13.5" thickBot="1" x14ac:dyDescent="0.25">
      <c r="A25" s="1"/>
      <c r="B25" s="224">
        <v>3</v>
      </c>
      <c r="C25" s="228" t="s">
        <v>97</v>
      </c>
      <c r="D25" s="229"/>
      <c r="E25" s="229"/>
      <c r="F25" s="229"/>
      <c r="G25" s="229"/>
      <c r="H25" s="229"/>
      <c r="I25" s="229"/>
      <c r="J25" s="229"/>
      <c r="K25" s="229"/>
      <c r="L25" s="229"/>
      <c r="M25" s="230"/>
      <c r="N25" s="24"/>
      <c r="O25" s="24"/>
      <c r="P25" s="25"/>
      <c r="Q25" s="24"/>
      <c r="R25" s="84"/>
      <c r="S25" s="25"/>
    </row>
    <row r="26" spans="1:28" s="26" customFormat="1" ht="3" customHeight="1" x14ac:dyDescent="0.2">
      <c r="A26" s="14"/>
      <c r="B26" s="45"/>
      <c r="C26" s="87"/>
      <c r="D26" s="88"/>
      <c r="E26" s="88"/>
      <c r="F26" s="88"/>
      <c r="G26" s="88"/>
      <c r="H26" s="88"/>
      <c r="I26" s="13"/>
      <c r="J26" s="13"/>
      <c r="K26" s="54"/>
      <c r="L26" s="89"/>
      <c r="M26" s="12"/>
      <c r="N26" s="13"/>
      <c r="O26" s="24"/>
      <c r="P26" s="25"/>
      <c r="Q26" s="24"/>
      <c r="R26" s="85"/>
      <c r="S26" s="25"/>
      <c r="T26" s="14"/>
      <c r="U26" s="14"/>
      <c r="V26" s="14"/>
      <c r="W26" s="14"/>
      <c r="X26" s="14"/>
      <c r="Y26" s="14"/>
      <c r="Z26" s="14"/>
      <c r="AA26" s="14"/>
      <c r="AB26" s="14"/>
    </row>
    <row r="27" spans="1:28" ht="14.1" customHeight="1" x14ac:dyDescent="0.2">
      <c r="A27" s="1"/>
      <c r="B27" s="6"/>
      <c r="C27" s="90" t="s">
        <v>98</v>
      </c>
      <c r="D27" s="88"/>
      <c r="E27" s="88"/>
      <c r="F27" s="88"/>
      <c r="G27" s="88"/>
      <c r="H27" s="88"/>
      <c r="I27" s="13"/>
      <c r="J27" s="13"/>
      <c r="K27" s="54"/>
      <c r="L27" s="219">
        <v>0</v>
      </c>
      <c r="M27" s="1"/>
      <c r="N27" s="24"/>
      <c r="O27" s="91" t="str">
        <f>IF(L27=0,"",IF(D21=0," Datum indiensttreding invullen",""))</f>
        <v/>
      </c>
      <c r="P27" s="25"/>
      <c r="Q27" s="24"/>
      <c r="R27" s="84"/>
      <c r="S27" s="25"/>
    </row>
    <row r="28" spans="1:28" s="26" customFormat="1" ht="3.6" customHeight="1" x14ac:dyDescent="0.2">
      <c r="A28" s="14"/>
      <c r="B28" s="79"/>
      <c r="C28" s="92"/>
      <c r="D28" s="79"/>
      <c r="E28" s="79"/>
      <c r="F28" s="79"/>
      <c r="G28" s="79"/>
      <c r="H28" s="79"/>
      <c r="I28" s="79"/>
      <c r="J28" s="79"/>
      <c r="K28" s="79"/>
      <c r="L28" s="79"/>
      <c r="M28" s="14"/>
      <c r="N28" s="24"/>
      <c r="O28" s="79"/>
      <c r="P28" s="93"/>
      <c r="Q28" s="93"/>
      <c r="R28" s="94"/>
      <c r="S28" s="25"/>
      <c r="T28" s="14"/>
      <c r="U28" s="14"/>
      <c r="V28" s="14"/>
      <c r="W28" s="14"/>
      <c r="X28" s="14"/>
      <c r="Y28" s="14"/>
      <c r="Z28" s="14"/>
      <c r="AA28" s="14"/>
      <c r="AB28" s="14"/>
    </row>
    <row r="29" spans="1:28" ht="14.65" customHeight="1" x14ac:dyDescent="0.2">
      <c r="A29" s="1"/>
      <c r="B29" s="5"/>
      <c r="C29" s="95" t="s">
        <v>99</v>
      </c>
      <c r="D29" s="88"/>
      <c r="E29" s="88"/>
      <c r="F29" s="88"/>
      <c r="G29" s="88"/>
      <c r="H29" s="88"/>
      <c r="I29" s="13"/>
      <c r="J29" s="13"/>
      <c r="K29" s="54"/>
      <c r="L29" s="220">
        <v>0</v>
      </c>
      <c r="M29" s="1"/>
      <c r="O29" s="91" t="str">
        <f>IF(L27+L29+L31=0,"",IF(L29=0," Dagen nog invullen",""))</f>
        <v/>
      </c>
      <c r="P29" s="93"/>
      <c r="Q29" s="93"/>
      <c r="R29" s="96"/>
      <c r="S29" s="25"/>
    </row>
    <row r="30" spans="1:28" s="26" customFormat="1" ht="3" customHeight="1" x14ac:dyDescent="0.2">
      <c r="A30" s="14"/>
      <c r="B30" s="45"/>
      <c r="C30" s="97"/>
      <c r="D30" s="88"/>
      <c r="E30" s="88"/>
      <c r="F30" s="88"/>
      <c r="G30" s="88"/>
      <c r="H30" s="88"/>
      <c r="I30" s="13"/>
      <c r="J30" s="13"/>
      <c r="K30" s="54"/>
      <c r="L30" s="89"/>
      <c r="M30" s="12"/>
      <c r="N30" s="13"/>
      <c r="O30" s="98"/>
      <c r="P30" s="93"/>
      <c r="Q30" s="93"/>
      <c r="R30" s="94"/>
      <c r="S30" s="25"/>
      <c r="T30" s="14"/>
      <c r="U30" s="14"/>
      <c r="V30" s="14"/>
      <c r="W30" s="14"/>
      <c r="X30" s="14"/>
      <c r="Y30" s="14"/>
      <c r="Z30" s="14"/>
      <c r="AA30" s="14"/>
      <c r="AB30" s="14"/>
    </row>
    <row r="31" spans="1:28" ht="14.65" customHeight="1" x14ac:dyDescent="0.2">
      <c r="A31" s="1"/>
      <c r="B31" s="5"/>
      <c r="C31" s="99" t="s">
        <v>134</v>
      </c>
      <c r="D31" s="30"/>
      <c r="E31" s="30"/>
      <c r="F31" s="30"/>
      <c r="G31" s="30"/>
      <c r="H31" s="30"/>
      <c r="I31" s="24"/>
      <c r="J31" s="24"/>
      <c r="K31" s="54"/>
      <c r="L31" s="220">
        <v>0</v>
      </c>
      <c r="M31" s="12" t="s">
        <v>100</v>
      </c>
      <c r="O31" s="100" t="str">
        <f>IF(L27+L29+L31=0,"",IF(L31=0," Kilometers nog invullen",""))</f>
        <v/>
      </c>
      <c r="P31" s="93"/>
      <c r="Q31" s="93"/>
      <c r="R31" s="96"/>
      <c r="S31" s="25"/>
    </row>
    <row r="32" spans="1:28" s="26" customFormat="1" x14ac:dyDescent="0.2">
      <c r="A32" s="14"/>
      <c r="B32" s="45"/>
      <c r="C32" s="60" t="s">
        <v>101</v>
      </c>
      <c r="D32" s="30"/>
      <c r="E32" s="30"/>
      <c r="F32" s="30"/>
      <c r="G32" s="30"/>
      <c r="H32" s="30"/>
      <c r="I32" s="24"/>
      <c r="J32" s="24"/>
      <c r="K32" s="54"/>
      <c r="L32" s="89"/>
      <c r="M32" s="12"/>
      <c r="N32" s="24"/>
      <c r="O32" s="24"/>
      <c r="P32" s="25"/>
      <c r="Q32" s="25"/>
      <c r="R32" s="14"/>
      <c r="S32" s="25"/>
      <c r="T32" s="14"/>
      <c r="U32" s="14"/>
      <c r="V32" s="14"/>
      <c r="W32" s="14"/>
      <c r="X32" s="14"/>
      <c r="Y32" s="14"/>
      <c r="Z32" s="14"/>
      <c r="AA32" s="14"/>
      <c r="AB32" s="14"/>
    </row>
    <row r="33" spans="1:31" ht="14.1" customHeight="1" x14ac:dyDescent="0.2">
      <c r="A33" s="1"/>
      <c r="B33" s="5"/>
      <c r="C33" s="12" t="s">
        <v>102</v>
      </c>
      <c r="D33" s="88"/>
      <c r="E33" s="88"/>
      <c r="F33" s="88"/>
      <c r="G33" s="88"/>
      <c r="H33" s="88"/>
      <c r="I33" s="13"/>
      <c r="J33" s="13"/>
      <c r="K33" s="54"/>
      <c r="L33" s="221">
        <f>IF(S4&gt;=12,L27*12,(L27*S4))</f>
        <v>0</v>
      </c>
      <c r="M33" s="12"/>
      <c r="N33" s="24"/>
      <c r="O33" s="24"/>
      <c r="P33" s="25"/>
      <c r="Q33" s="25"/>
      <c r="S33" s="25"/>
    </row>
    <row r="34" spans="1:31" s="26" customFormat="1" ht="3" customHeight="1" x14ac:dyDescent="0.2">
      <c r="A34" s="14"/>
      <c r="B34" s="45"/>
      <c r="C34" s="97"/>
      <c r="D34" s="88"/>
      <c r="E34" s="88"/>
      <c r="F34" s="88"/>
      <c r="G34" s="88"/>
      <c r="H34" s="88"/>
      <c r="I34" s="13"/>
      <c r="J34" s="13"/>
      <c r="K34" s="54"/>
      <c r="L34" s="101"/>
      <c r="M34" s="12"/>
      <c r="N34" s="13"/>
      <c r="O34" s="13"/>
      <c r="P34" s="25"/>
      <c r="Q34" s="25"/>
      <c r="R34" s="14"/>
      <c r="S34" s="25"/>
      <c r="T34" s="14"/>
      <c r="U34" s="14"/>
      <c r="V34" s="14"/>
      <c r="W34" s="14"/>
      <c r="X34" s="14"/>
      <c r="Y34" s="14"/>
      <c r="Z34" s="14"/>
      <c r="AA34" s="14"/>
      <c r="AB34" s="14"/>
    </row>
    <row r="35" spans="1:31" ht="14.65" customHeight="1" x14ac:dyDescent="0.2">
      <c r="A35" s="1"/>
      <c r="B35" s="5"/>
      <c r="C35" s="12" t="s">
        <v>103</v>
      </c>
      <c r="D35" s="30"/>
      <c r="E35" s="30"/>
      <c r="F35" s="30"/>
      <c r="G35" s="30"/>
      <c r="H35" s="30"/>
      <c r="I35" s="24"/>
      <c r="J35" s="24"/>
      <c r="K35" s="54"/>
      <c r="L35" s="222">
        <f>((L31*2)*(214/5*L29)*0.19)/12*S4</f>
        <v>0</v>
      </c>
      <c r="M35" s="12"/>
      <c r="N35" s="42"/>
      <c r="O35" s="24"/>
      <c r="P35" s="25"/>
      <c r="Q35" s="25"/>
      <c r="S35" s="25"/>
    </row>
    <row r="36" spans="1:31" s="26" customFormat="1" ht="3.6" customHeight="1" x14ac:dyDescent="0.2">
      <c r="A36" s="14"/>
      <c r="B36" s="45"/>
      <c r="C36" s="99"/>
      <c r="D36" s="30"/>
      <c r="E36" s="30"/>
      <c r="F36" s="30"/>
      <c r="G36" s="30"/>
      <c r="H36" s="30"/>
      <c r="I36" s="24"/>
      <c r="J36" s="24"/>
      <c r="K36" s="54"/>
      <c r="L36" s="89"/>
      <c r="M36" s="12"/>
      <c r="N36" s="24"/>
      <c r="O36" s="24"/>
      <c r="P36" s="25"/>
      <c r="Q36" s="25"/>
      <c r="R36" s="14"/>
      <c r="S36" s="25"/>
      <c r="T36" s="14"/>
      <c r="U36" s="14"/>
      <c r="V36" s="14"/>
      <c r="W36" s="14"/>
      <c r="X36" s="14"/>
      <c r="Y36" s="14"/>
      <c r="Z36" s="14"/>
      <c r="AA36" s="14"/>
      <c r="AB36" s="14"/>
    </row>
    <row r="37" spans="1:31" ht="14.65" customHeight="1" x14ac:dyDescent="0.2">
      <c r="A37" s="1"/>
      <c r="B37" s="6"/>
      <c r="C37" s="102" t="s">
        <v>104</v>
      </c>
      <c r="D37" s="50"/>
      <c r="E37" s="50"/>
      <c r="F37" s="50"/>
      <c r="G37" s="50"/>
      <c r="H37" s="50"/>
      <c r="I37" s="50"/>
      <c r="J37" s="24"/>
      <c r="K37" s="54"/>
      <c r="L37" s="223">
        <f>L35-L33</f>
        <v>0</v>
      </c>
      <c r="M37" s="103"/>
      <c r="N37" s="13"/>
      <c r="O37" s="13"/>
      <c r="P37" s="25"/>
      <c r="Q37" s="25"/>
      <c r="S37" s="25"/>
    </row>
    <row r="38" spans="1:31" ht="6" customHeight="1" x14ac:dyDescent="0.2">
      <c r="A38" s="1"/>
      <c r="B38" s="6"/>
      <c r="C38" s="41"/>
      <c r="D38" s="50"/>
      <c r="E38" s="50"/>
      <c r="F38" s="50"/>
      <c r="G38" s="50"/>
      <c r="H38" s="50"/>
      <c r="I38" s="50"/>
      <c r="J38" s="24"/>
      <c r="K38" s="24"/>
      <c r="L38" s="24"/>
      <c r="M38" s="24"/>
      <c r="N38" s="13"/>
      <c r="O38" s="13"/>
      <c r="P38" s="25"/>
      <c r="Q38" s="25"/>
      <c r="S38" s="25"/>
    </row>
    <row r="39" spans="1:31" ht="15.75" customHeight="1" x14ac:dyDescent="0.2">
      <c r="A39" s="1"/>
      <c r="B39" s="6"/>
      <c r="C39" s="104" t="s">
        <v>105</v>
      </c>
      <c r="D39" s="50"/>
      <c r="E39" s="50"/>
      <c r="F39" s="50"/>
      <c r="G39" s="50"/>
      <c r="H39" s="50"/>
      <c r="I39" s="50"/>
      <c r="J39" s="24"/>
      <c r="K39" s="54"/>
      <c r="L39" s="105">
        <v>2</v>
      </c>
      <c r="M39" s="12"/>
      <c r="N39" s="89"/>
      <c r="O39" s="13"/>
      <c r="P39" s="25"/>
      <c r="Q39" s="25"/>
      <c r="S39" s="25"/>
    </row>
    <row r="40" spans="1:31" ht="15.75" customHeight="1" x14ac:dyDescent="0.2">
      <c r="A40" s="1"/>
      <c r="B40" s="6"/>
      <c r="C40" s="104" t="s">
        <v>133</v>
      </c>
      <c r="D40" s="50"/>
      <c r="E40" s="50"/>
      <c r="F40" s="50"/>
      <c r="G40" s="50"/>
      <c r="H40" s="50"/>
      <c r="I40" s="50"/>
      <c r="J40" s="24"/>
      <c r="K40" s="54"/>
      <c r="L40" s="105">
        <v>2</v>
      </c>
      <c r="M40" s="12"/>
      <c r="N40" s="89"/>
      <c r="O40" s="13"/>
      <c r="P40" s="25"/>
      <c r="Q40" s="25"/>
      <c r="S40" s="25"/>
    </row>
    <row r="41" spans="1:31" ht="15.75" customHeight="1" x14ac:dyDescent="0.2">
      <c r="A41" s="1"/>
      <c r="B41" s="6"/>
      <c r="C41" s="104" t="str">
        <f>CONCATENATE("Ben je in ",J7," verhuisd?  Zo ja, per")</f>
        <v>Ben je in 2015 verhuisd?  Zo ja, per</v>
      </c>
      <c r="D41" s="50"/>
      <c r="E41" s="50"/>
      <c r="F41" s="464"/>
      <c r="G41" s="465"/>
      <c r="H41" s="466"/>
      <c r="I41" s="50"/>
      <c r="J41" s="24"/>
      <c r="K41" s="54"/>
      <c r="L41" s="105">
        <v>1</v>
      </c>
      <c r="M41" s="12"/>
      <c r="N41" s="89"/>
      <c r="O41" s="13"/>
      <c r="P41" s="25"/>
      <c r="Q41" s="25"/>
      <c r="S41" s="25"/>
    </row>
    <row r="42" spans="1:31" ht="15.75" customHeight="1" x14ac:dyDescent="0.2">
      <c r="A42" s="1"/>
      <c r="B42" s="6"/>
      <c r="C42" s="104" t="str">
        <f>CONCATENATE("Is het aantal reisdagen per week in ",J7," veranderd?")</f>
        <v>Is het aantal reisdagen per week in 2015 veranderd?</v>
      </c>
      <c r="D42" s="50"/>
      <c r="E42" s="50"/>
      <c r="F42" s="50"/>
      <c r="G42" s="50"/>
      <c r="H42" s="50"/>
      <c r="I42" s="50"/>
      <c r="J42" s="24"/>
      <c r="K42" s="54"/>
      <c r="L42" s="105">
        <v>1</v>
      </c>
      <c r="M42" s="12"/>
      <c r="N42" s="89"/>
      <c r="O42" s="13"/>
      <c r="P42" s="25"/>
      <c r="Q42" s="25"/>
      <c r="S42" s="25"/>
    </row>
    <row r="43" spans="1:31" s="26" customFormat="1" ht="7.5" customHeight="1" thickBot="1" x14ac:dyDescent="0.25">
      <c r="A43" s="14"/>
      <c r="B43" s="25"/>
      <c r="C43" s="78"/>
      <c r="D43" s="78"/>
      <c r="E43" s="78"/>
      <c r="F43" s="14"/>
      <c r="G43" s="14"/>
      <c r="H43" s="14"/>
      <c r="I43" s="14"/>
      <c r="J43" s="14"/>
      <c r="K43" s="14"/>
      <c r="L43" s="14"/>
      <c r="M43" s="14"/>
      <c r="N43" s="24"/>
      <c r="O43" s="24"/>
      <c r="P43" s="25"/>
      <c r="Q43" s="25"/>
      <c r="R43" s="14"/>
      <c r="S43" s="25"/>
      <c r="T43" s="400"/>
      <c r="U43" s="400"/>
      <c r="V43" s="14"/>
      <c r="W43" s="14"/>
      <c r="X43" s="14"/>
      <c r="Y43" s="14"/>
      <c r="Z43" s="14"/>
      <c r="AA43" s="14"/>
      <c r="AB43" s="14"/>
    </row>
    <row r="44" spans="1:31" ht="13.5" thickBot="1" x14ac:dyDescent="0.25">
      <c r="A44" s="1"/>
      <c r="B44" s="224">
        <v>4</v>
      </c>
      <c r="C44" s="228" t="s">
        <v>15</v>
      </c>
      <c r="D44" s="229"/>
      <c r="E44" s="229"/>
      <c r="F44" s="229"/>
      <c r="G44" s="229"/>
      <c r="H44" s="229"/>
      <c r="I44" s="229"/>
      <c r="J44" s="229"/>
      <c r="K44" s="229"/>
      <c r="L44" s="229"/>
      <c r="M44" s="230"/>
      <c r="N44" s="24"/>
      <c r="O44" s="24"/>
      <c r="P44" s="25"/>
      <c r="Q44" s="25"/>
      <c r="S44" s="25"/>
    </row>
    <row r="45" spans="1:31" s="26" customFormat="1" ht="3.6" customHeight="1" x14ac:dyDescent="0.2">
      <c r="A45" s="14"/>
      <c r="B45" s="45"/>
      <c r="C45" s="99"/>
      <c r="D45" s="99"/>
      <c r="E45" s="99"/>
      <c r="F45" s="106"/>
      <c r="G45" s="106"/>
      <c r="H45" s="30"/>
      <c r="I45" s="24"/>
      <c r="J45" s="24"/>
      <c r="K45" s="24"/>
      <c r="L45" s="24"/>
      <c r="M45" s="24"/>
      <c r="N45" s="24"/>
      <c r="O45" s="24"/>
      <c r="P45" s="25"/>
      <c r="Q45" s="25"/>
      <c r="R45" s="14"/>
      <c r="S45" s="25"/>
      <c r="T45" s="14"/>
      <c r="U45" s="14"/>
      <c r="V45" s="14"/>
      <c r="W45" s="14"/>
      <c r="X45" s="14"/>
      <c r="Y45" s="14"/>
      <c r="Z45" s="14"/>
      <c r="AA45" s="14"/>
      <c r="AB45" s="14"/>
    </row>
    <row r="46" spans="1:31" ht="16.5" customHeight="1" x14ac:dyDescent="0.2">
      <c r="A46" s="1"/>
      <c r="B46" s="5"/>
      <c r="C46" s="107" t="s">
        <v>65</v>
      </c>
      <c r="D46" s="107" t="s">
        <v>106</v>
      </c>
      <c r="E46" s="107"/>
      <c r="F46" s="107"/>
      <c r="G46" s="457">
        <v>0</v>
      </c>
      <c r="H46" s="458"/>
      <c r="I46" s="402"/>
      <c r="J46" s="106"/>
      <c r="K46" s="24"/>
      <c r="L46" s="30"/>
      <c r="M46" s="30"/>
      <c r="N46" s="24"/>
      <c r="O46" s="13"/>
      <c r="P46" s="64"/>
      <c r="Q46" s="13"/>
      <c r="R46" s="13"/>
      <c r="S46" s="25"/>
      <c r="T46" s="25"/>
      <c r="V46" s="25"/>
      <c r="AC46" s="1"/>
      <c r="AD46" s="1"/>
      <c r="AE46" s="1"/>
    </row>
    <row r="47" spans="1:31" ht="16.5" customHeight="1" x14ac:dyDescent="0.2">
      <c r="A47" s="1"/>
      <c r="B47" s="108" t="s">
        <v>107</v>
      </c>
      <c r="C47" s="107" t="s">
        <v>108</v>
      </c>
      <c r="D47" s="107" t="s">
        <v>106</v>
      </c>
      <c r="E47" s="107"/>
      <c r="F47" s="107"/>
      <c r="G47" s="457">
        <v>0</v>
      </c>
      <c r="H47" s="458"/>
      <c r="I47" s="402"/>
      <c r="J47" s="106"/>
      <c r="K47" s="24"/>
      <c r="L47" s="30"/>
      <c r="M47" s="30"/>
      <c r="N47" s="24"/>
      <c r="O47" s="24"/>
      <c r="P47" s="44"/>
      <c r="Q47" s="13"/>
      <c r="R47" s="13"/>
      <c r="S47" s="25"/>
      <c r="T47" s="25"/>
      <c r="V47" s="25"/>
      <c r="AC47" s="1"/>
      <c r="AD47" s="1"/>
      <c r="AE47" s="1"/>
    </row>
    <row r="48" spans="1:31" ht="16.5" customHeight="1" x14ac:dyDescent="0.2">
      <c r="A48" s="1"/>
      <c r="B48" s="5"/>
      <c r="C48" s="107" t="s">
        <v>109</v>
      </c>
      <c r="D48" s="107" t="s">
        <v>106</v>
      </c>
      <c r="E48" s="107"/>
      <c r="F48" s="107"/>
      <c r="G48" s="457">
        <v>0</v>
      </c>
      <c r="H48" s="458"/>
      <c r="I48" s="402"/>
      <c r="J48" s="44" t="s">
        <v>110</v>
      </c>
      <c r="K48" s="24"/>
      <c r="L48" s="30"/>
      <c r="M48" s="30"/>
      <c r="N48" s="13"/>
      <c r="O48" s="24"/>
      <c r="P48" s="56"/>
      <c r="Q48" s="24"/>
      <c r="R48" s="24"/>
      <c r="S48" s="25"/>
      <c r="T48" s="25"/>
      <c r="V48" s="25"/>
      <c r="AC48" s="1"/>
      <c r="AD48" s="1"/>
      <c r="AE48" s="1"/>
    </row>
    <row r="49" spans="1:31" ht="16.5" customHeight="1" x14ac:dyDescent="0.2">
      <c r="A49" s="1"/>
      <c r="B49" s="5"/>
      <c r="C49" s="107" t="s">
        <v>64</v>
      </c>
      <c r="D49" s="107" t="s">
        <v>106</v>
      </c>
      <c r="E49" s="107"/>
      <c r="F49" s="107"/>
      <c r="G49" s="457">
        <v>0</v>
      </c>
      <c r="H49" s="458"/>
      <c r="I49" s="402"/>
      <c r="J49" s="34" t="s">
        <v>147</v>
      </c>
      <c r="K49" s="24"/>
      <c r="L49" s="30"/>
      <c r="M49" s="30"/>
      <c r="N49" s="13"/>
      <c r="O49" s="42"/>
      <c r="P49" s="56"/>
      <c r="Q49" s="24"/>
      <c r="R49" s="24"/>
      <c r="S49" s="25"/>
      <c r="T49" s="25"/>
      <c r="V49" s="25"/>
      <c r="AC49" s="1"/>
      <c r="AD49" s="1"/>
      <c r="AE49" s="1"/>
    </row>
    <row r="50" spans="1:31" ht="16.5" customHeight="1" x14ac:dyDescent="0.2">
      <c r="A50" s="1"/>
      <c r="B50" s="62"/>
      <c r="C50" s="107" t="s">
        <v>111</v>
      </c>
      <c r="D50" s="107" t="s">
        <v>106</v>
      </c>
      <c r="E50" s="107"/>
      <c r="F50" s="107"/>
      <c r="G50" s="470">
        <v>0</v>
      </c>
      <c r="H50" s="471"/>
      <c r="I50" s="419"/>
      <c r="J50" s="44" t="s">
        <v>112</v>
      </c>
      <c r="K50" s="24"/>
      <c r="L50" s="13"/>
      <c r="M50" s="12"/>
      <c r="N50" s="13"/>
      <c r="O50" s="13"/>
      <c r="P50" s="14"/>
      <c r="Q50" s="13"/>
      <c r="R50" s="13"/>
      <c r="S50" s="25"/>
      <c r="T50" s="25"/>
      <c r="V50" s="25"/>
      <c r="AC50" s="1"/>
      <c r="AD50" s="1"/>
      <c r="AE50" s="1"/>
    </row>
    <row r="51" spans="1:31" s="26" customFormat="1" ht="7.5" customHeight="1" thickBot="1" x14ac:dyDescent="0.25">
      <c r="A51" s="14"/>
      <c r="B51" s="25"/>
      <c r="C51" s="78"/>
      <c r="D51" s="78"/>
      <c r="E51" s="78"/>
      <c r="F51" s="14"/>
      <c r="G51" s="14"/>
      <c r="H51" s="14"/>
      <c r="I51" s="51"/>
      <c r="J51" s="14"/>
      <c r="K51" s="14"/>
      <c r="L51" s="14"/>
      <c r="M51" s="60"/>
      <c r="N51" s="24"/>
      <c r="O51" s="24"/>
      <c r="P51" s="25"/>
      <c r="Q51" s="25"/>
      <c r="R51" s="14"/>
      <c r="S51" s="25"/>
      <c r="T51" s="14"/>
      <c r="U51" s="14"/>
      <c r="V51" s="14"/>
      <c r="W51" s="14"/>
      <c r="X51" s="14"/>
      <c r="Y51" s="14"/>
      <c r="Z51" s="14"/>
      <c r="AA51" s="14"/>
      <c r="AB51" s="14"/>
    </row>
    <row r="52" spans="1:31" ht="13.5" thickBot="1" x14ac:dyDescent="0.25">
      <c r="A52" s="1"/>
      <c r="B52" s="224">
        <v>5</v>
      </c>
      <c r="C52" s="228" t="s">
        <v>7</v>
      </c>
      <c r="D52" s="229"/>
      <c r="E52" s="229"/>
      <c r="F52" s="229"/>
      <c r="G52" s="229"/>
      <c r="H52" s="229"/>
      <c r="I52" s="229"/>
      <c r="J52" s="229"/>
      <c r="K52" s="229"/>
      <c r="L52" s="229"/>
      <c r="M52" s="230"/>
      <c r="N52" s="24"/>
      <c r="O52" s="24"/>
      <c r="P52" s="25"/>
      <c r="Q52" s="25"/>
      <c r="S52" s="25"/>
    </row>
    <row r="53" spans="1:31" x14ac:dyDescent="0.2">
      <c r="A53" s="1"/>
      <c r="B53" s="1"/>
      <c r="C53" s="18" t="s">
        <v>113</v>
      </c>
      <c r="D53" s="21"/>
      <c r="E53" s="21"/>
      <c r="F53" s="1"/>
      <c r="G53" s="1"/>
      <c r="H53" s="1"/>
      <c r="I53" s="1"/>
      <c r="J53" s="1"/>
      <c r="K53" s="1"/>
      <c r="L53" s="1"/>
      <c r="M53" s="1"/>
      <c r="N53" s="24"/>
      <c r="O53" s="24"/>
      <c r="P53" s="25"/>
      <c r="Q53" s="25"/>
      <c r="S53" s="25"/>
    </row>
    <row r="54" spans="1:31" ht="12.75" customHeight="1" x14ac:dyDescent="0.2">
      <c r="A54" s="1"/>
      <c r="B54" s="1"/>
      <c r="C54" s="18" t="s">
        <v>114</v>
      </c>
      <c r="D54" s="21"/>
      <c r="E54" s="21"/>
      <c r="F54" s="1"/>
      <c r="G54" s="1"/>
      <c r="H54" s="1"/>
      <c r="I54" s="1"/>
      <c r="J54" s="1"/>
      <c r="K54" s="1"/>
      <c r="L54" s="1"/>
      <c r="M54" s="1"/>
      <c r="N54" s="24"/>
      <c r="O54" s="24"/>
      <c r="P54" s="25"/>
      <c r="Q54" s="25"/>
      <c r="S54" s="25"/>
    </row>
    <row r="55" spans="1:31" ht="12.75" customHeight="1" x14ac:dyDescent="0.2">
      <c r="A55" s="1"/>
      <c r="B55" s="1"/>
      <c r="C55" s="18" t="s">
        <v>115</v>
      </c>
      <c r="D55" s="21"/>
      <c r="E55" s="21"/>
      <c r="F55" s="1"/>
      <c r="G55" s="1"/>
      <c r="H55" s="1"/>
      <c r="I55" s="1"/>
      <c r="J55" s="1"/>
      <c r="K55" s="1"/>
      <c r="L55" s="1"/>
      <c r="M55" s="1"/>
      <c r="N55" s="24"/>
      <c r="O55" s="24"/>
      <c r="P55" s="25"/>
      <c r="Q55" s="25"/>
      <c r="S55" s="25"/>
    </row>
    <row r="56" spans="1:31" ht="12.6" customHeight="1" x14ac:dyDescent="0.2">
      <c r="A56" s="1"/>
      <c r="B56" s="1"/>
      <c r="C56" s="18" t="s">
        <v>75</v>
      </c>
      <c r="D56" s="21"/>
      <c r="E56" s="21"/>
      <c r="F56" s="1"/>
      <c r="G56" s="1"/>
      <c r="H56" s="1"/>
      <c r="I56" s="1"/>
      <c r="J56" s="1"/>
      <c r="K56" s="1"/>
      <c r="L56" s="1"/>
      <c r="M56" s="1"/>
      <c r="N56" s="24"/>
      <c r="O56" s="24"/>
      <c r="P56" s="25"/>
      <c r="Q56" s="25"/>
      <c r="S56" s="25"/>
    </row>
    <row r="57" spans="1:31" ht="12.6" customHeight="1" x14ac:dyDescent="0.2">
      <c r="A57" s="1"/>
      <c r="B57" s="1"/>
      <c r="C57" s="18" t="s">
        <v>116</v>
      </c>
      <c r="D57" s="21"/>
      <c r="E57" s="21"/>
      <c r="F57" s="1"/>
      <c r="G57" s="1"/>
      <c r="H57" s="1"/>
      <c r="I57" s="1"/>
      <c r="J57" s="1"/>
      <c r="K57" s="1"/>
      <c r="L57" s="1"/>
      <c r="M57" s="1"/>
      <c r="N57" s="24"/>
      <c r="O57" s="24"/>
      <c r="P57" s="25"/>
      <c r="Q57" s="25"/>
      <c r="S57" s="25"/>
    </row>
    <row r="58" spans="1:31" x14ac:dyDescent="0.2">
      <c r="A58" s="1"/>
      <c r="B58" s="1"/>
      <c r="C58" s="109" t="s">
        <v>117</v>
      </c>
      <c r="D58" s="11"/>
      <c r="E58" s="11"/>
      <c r="F58" s="1"/>
      <c r="G58" s="1"/>
      <c r="H58" s="1"/>
      <c r="I58" s="1"/>
      <c r="J58" s="1"/>
      <c r="K58" s="1"/>
      <c r="L58" s="1"/>
      <c r="M58" s="1"/>
      <c r="N58" s="24"/>
      <c r="O58" s="24"/>
      <c r="P58" s="25"/>
      <c r="Q58" s="25"/>
      <c r="S58" s="25"/>
    </row>
    <row r="59" spans="1:31" ht="6.95" customHeight="1" thickBot="1" x14ac:dyDescent="0.25">
      <c r="A59" s="1"/>
      <c r="B59" s="1"/>
      <c r="C59" s="11"/>
      <c r="D59" s="11"/>
      <c r="E59" s="11"/>
      <c r="F59" s="1"/>
      <c r="G59" s="1"/>
      <c r="H59" s="1"/>
      <c r="I59" s="1"/>
      <c r="J59" s="1"/>
      <c r="K59" s="1"/>
      <c r="L59" s="1"/>
      <c r="M59" s="1"/>
      <c r="N59" s="24"/>
      <c r="O59" s="24"/>
      <c r="P59" s="25"/>
      <c r="Q59" s="25"/>
      <c r="S59" s="25"/>
    </row>
    <row r="60" spans="1:31" ht="12.75" customHeight="1" thickBot="1" x14ac:dyDescent="0.25">
      <c r="A60" s="1"/>
      <c r="B60" s="224">
        <v>6</v>
      </c>
      <c r="C60" s="228" t="s">
        <v>11</v>
      </c>
      <c r="D60" s="229"/>
      <c r="E60" s="229"/>
      <c r="F60" s="229"/>
      <c r="G60" s="229"/>
      <c r="H60" s="229"/>
      <c r="I60" s="229"/>
      <c r="J60" s="229"/>
      <c r="K60" s="229"/>
      <c r="L60" s="229"/>
      <c r="M60" s="230"/>
      <c r="N60" s="24"/>
      <c r="O60" s="24"/>
      <c r="P60" s="25"/>
      <c r="Q60" s="25"/>
      <c r="S60" s="25"/>
    </row>
    <row r="61" spans="1:31" ht="12.75" customHeight="1" x14ac:dyDescent="0.2">
      <c r="A61" s="1"/>
      <c r="B61" s="110"/>
      <c r="C61" s="18" t="s">
        <v>118</v>
      </c>
      <c r="D61" s="110"/>
      <c r="E61" s="110"/>
      <c r="F61" s="110"/>
      <c r="G61" s="110"/>
      <c r="H61" s="110"/>
      <c r="I61" s="110"/>
      <c r="J61" s="110"/>
      <c r="K61" s="110"/>
      <c r="L61" s="110"/>
      <c r="M61" s="110"/>
      <c r="N61" s="24"/>
      <c r="O61" s="24"/>
      <c r="P61" s="25"/>
      <c r="Q61" s="25"/>
      <c r="S61" s="25"/>
    </row>
    <row r="62" spans="1:31" ht="12.75" customHeight="1" x14ac:dyDescent="0.2">
      <c r="A62" s="1"/>
      <c r="B62" s="110"/>
      <c r="C62" s="18" t="s">
        <v>119</v>
      </c>
      <c r="D62" s="110"/>
      <c r="E62" s="110"/>
      <c r="F62" s="110"/>
      <c r="G62" s="110"/>
      <c r="H62" s="110"/>
      <c r="I62" s="110"/>
      <c r="J62" s="110"/>
      <c r="K62" s="110"/>
      <c r="L62" s="110"/>
      <c r="M62" s="110"/>
      <c r="N62" s="24"/>
      <c r="O62" s="24"/>
      <c r="P62" s="25"/>
      <c r="Q62" s="25"/>
      <c r="S62" s="25"/>
    </row>
    <row r="63" spans="1:31" ht="12.75" customHeight="1" x14ac:dyDescent="0.2">
      <c r="A63" s="1"/>
      <c r="B63" s="110"/>
      <c r="C63" s="109" t="s">
        <v>120</v>
      </c>
      <c r="D63" s="110"/>
      <c r="E63" s="110"/>
      <c r="F63" s="110"/>
      <c r="G63" s="110"/>
      <c r="H63" s="110"/>
      <c r="I63" s="110"/>
      <c r="J63" s="110"/>
      <c r="K63" s="110"/>
      <c r="L63" s="110"/>
      <c r="M63" s="110"/>
      <c r="N63" s="24"/>
      <c r="O63" s="24"/>
      <c r="P63" s="25"/>
      <c r="Q63" s="25"/>
      <c r="S63" s="25"/>
    </row>
    <row r="64" spans="1:31" s="113" customFormat="1" ht="12.75" customHeight="1" x14ac:dyDescent="0.2">
      <c r="A64" s="75"/>
      <c r="B64" s="111"/>
      <c r="C64" s="18" t="s">
        <v>121</v>
      </c>
      <c r="D64" s="111"/>
      <c r="E64" s="111"/>
      <c r="F64" s="111"/>
      <c r="G64" s="111"/>
      <c r="H64" s="111"/>
      <c r="I64" s="111"/>
      <c r="J64" s="111"/>
      <c r="K64" s="111"/>
      <c r="L64" s="111"/>
      <c r="M64" s="111"/>
      <c r="N64" s="112"/>
      <c r="O64" s="112"/>
      <c r="P64" s="76"/>
      <c r="Q64" s="76"/>
      <c r="R64" s="75"/>
      <c r="S64" s="76"/>
      <c r="T64" s="75"/>
      <c r="U64" s="75"/>
      <c r="V64" s="75"/>
      <c r="W64" s="75"/>
      <c r="X64" s="75"/>
      <c r="Y64" s="75"/>
      <c r="Z64" s="75"/>
      <c r="AA64" s="75"/>
      <c r="AB64" s="75"/>
    </row>
    <row r="65" spans="1:28" s="113" customFormat="1" ht="12.75" customHeight="1" x14ac:dyDescent="0.2">
      <c r="A65" s="75"/>
      <c r="B65" s="111"/>
      <c r="C65" s="18" t="s">
        <v>122</v>
      </c>
      <c r="D65" s="111"/>
      <c r="E65" s="111"/>
      <c r="F65" s="111"/>
      <c r="G65" s="111"/>
      <c r="H65" s="111"/>
      <c r="I65" s="111"/>
      <c r="J65" s="111"/>
      <c r="K65" s="111"/>
      <c r="L65" s="111"/>
      <c r="M65" s="111"/>
      <c r="N65" s="112"/>
      <c r="O65" s="112"/>
      <c r="P65" s="76"/>
      <c r="Q65" s="76"/>
      <c r="R65" s="75"/>
      <c r="S65" s="76"/>
      <c r="T65" s="75"/>
      <c r="U65" s="75"/>
      <c r="V65" s="75"/>
      <c r="W65" s="75"/>
      <c r="X65" s="75"/>
      <c r="Y65" s="75"/>
      <c r="Z65" s="75"/>
      <c r="AA65" s="75"/>
      <c r="AB65" s="75"/>
    </row>
    <row r="66" spans="1:28" s="113" customFormat="1" ht="12.75" customHeight="1" x14ac:dyDescent="0.2">
      <c r="A66" s="75"/>
      <c r="B66" s="111"/>
      <c r="C66" s="18" t="s">
        <v>123</v>
      </c>
      <c r="D66" s="111"/>
      <c r="E66" s="111"/>
      <c r="F66" s="111"/>
      <c r="G66" s="111"/>
      <c r="H66" s="111"/>
      <c r="I66" s="111"/>
      <c r="J66" s="111"/>
      <c r="K66" s="111"/>
      <c r="L66" s="111"/>
      <c r="M66" s="111"/>
      <c r="N66" s="112"/>
      <c r="O66" s="112"/>
      <c r="P66" s="76"/>
      <c r="Q66" s="76"/>
      <c r="R66" s="75"/>
      <c r="S66" s="76"/>
      <c r="T66" s="75"/>
      <c r="U66" s="75"/>
      <c r="V66" s="75"/>
      <c r="W66" s="75"/>
      <c r="X66" s="75"/>
      <c r="Y66" s="75"/>
      <c r="Z66" s="75"/>
      <c r="AA66" s="75"/>
      <c r="AB66" s="75"/>
    </row>
    <row r="67" spans="1:28" ht="12.75" customHeight="1" x14ac:dyDescent="0.2">
      <c r="A67" s="1"/>
      <c r="B67" s="1"/>
      <c r="C67" s="18" t="s">
        <v>173</v>
      </c>
      <c r="D67" s="21"/>
      <c r="E67" s="21"/>
      <c r="F67" s="1"/>
      <c r="G67" s="1"/>
      <c r="H67" s="1"/>
      <c r="I67" s="1"/>
      <c r="J67" s="1"/>
      <c r="K67" s="1"/>
      <c r="L67" s="1"/>
      <c r="M67" s="1"/>
      <c r="N67" s="24"/>
      <c r="O67" s="24"/>
      <c r="P67" s="25"/>
      <c r="Q67" s="25"/>
      <c r="S67" s="25"/>
    </row>
    <row r="68" spans="1:28" ht="12.75" customHeight="1" x14ac:dyDescent="0.2">
      <c r="A68" s="1"/>
      <c r="B68" s="1"/>
      <c r="C68" s="18" t="s">
        <v>174</v>
      </c>
      <c r="D68" s="21"/>
      <c r="E68" s="21"/>
      <c r="F68" s="1"/>
      <c r="G68" s="1"/>
      <c r="H68" s="1"/>
      <c r="I68" s="1"/>
      <c r="J68" s="1"/>
      <c r="K68" s="1"/>
      <c r="L68" s="1"/>
      <c r="M68" s="1"/>
      <c r="N68" s="24"/>
      <c r="O68" s="24"/>
      <c r="P68" s="25"/>
      <c r="Q68" s="25"/>
      <c r="S68" s="25"/>
    </row>
    <row r="69" spans="1:28" ht="12.75" customHeight="1" x14ac:dyDescent="0.2">
      <c r="A69" s="1"/>
      <c r="B69" s="1"/>
      <c r="C69" s="109" t="str">
        <f>VLOOKUP(Cafetariasysteem!L2,tabellen!C40:N48,12,FALSE)</f>
        <v>Lever het formulier uiterlijk op 1 mei 2015 in bij het management van je vestiging.</v>
      </c>
      <c r="D69" s="21"/>
      <c r="E69" s="21"/>
      <c r="F69" s="1"/>
      <c r="G69" s="1"/>
      <c r="H69" s="1"/>
      <c r="I69" s="1"/>
      <c r="J69" s="1"/>
      <c r="K69" s="1"/>
      <c r="L69" s="1"/>
      <c r="M69" s="1"/>
      <c r="N69" s="24"/>
      <c r="O69" s="24"/>
      <c r="P69" s="25"/>
      <c r="Q69" s="25"/>
      <c r="S69" s="25"/>
    </row>
    <row r="70" spans="1:28" ht="6.95" customHeight="1" thickBot="1" x14ac:dyDescent="0.25">
      <c r="A70" s="1"/>
      <c r="B70" s="1"/>
      <c r="C70" s="11"/>
      <c r="D70" s="11"/>
      <c r="E70" s="11"/>
      <c r="F70" s="1"/>
      <c r="G70" s="1"/>
      <c r="H70" s="1"/>
      <c r="I70" s="1"/>
      <c r="J70" s="1"/>
      <c r="K70" s="1"/>
      <c r="L70" s="1"/>
      <c r="M70" s="1"/>
      <c r="N70" s="24"/>
      <c r="O70" s="24"/>
      <c r="P70" s="25"/>
      <c r="Q70" s="25"/>
      <c r="S70" s="25"/>
    </row>
    <row r="71" spans="1:28" ht="13.5" thickBot="1" x14ac:dyDescent="0.25">
      <c r="A71" s="1"/>
      <c r="B71" s="224">
        <v>7</v>
      </c>
      <c r="C71" s="225" t="s">
        <v>31</v>
      </c>
      <c r="D71" s="226"/>
      <c r="E71" s="226"/>
      <c r="F71" s="226"/>
      <c r="G71" s="226"/>
      <c r="H71" s="226"/>
      <c r="I71" s="226"/>
      <c r="J71" s="226"/>
      <c r="K71" s="226"/>
      <c r="L71" s="226"/>
      <c r="M71" s="227"/>
      <c r="N71" s="24"/>
      <c r="O71" s="24"/>
      <c r="P71" s="25"/>
      <c r="Q71" s="25"/>
      <c r="S71" s="25"/>
    </row>
    <row r="72" spans="1:28" s="26" customFormat="1" ht="3.6" customHeight="1" x14ac:dyDescent="0.2">
      <c r="A72" s="14"/>
      <c r="B72" s="79"/>
      <c r="C72" s="80"/>
      <c r="D72" s="79"/>
      <c r="E72" s="79"/>
      <c r="F72" s="79"/>
      <c r="G72" s="79"/>
      <c r="H72" s="79"/>
      <c r="I72" s="79"/>
      <c r="J72" s="79"/>
      <c r="K72" s="79"/>
      <c r="L72" s="79"/>
      <c r="M72" s="79"/>
      <c r="N72" s="24"/>
      <c r="O72" s="24"/>
      <c r="P72" s="25"/>
      <c r="Q72" s="25"/>
      <c r="R72" s="14"/>
      <c r="S72" s="25"/>
      <c r="T72" s="14"/>
      <c r="U72" s="14"/>
      <c r="V72" s="14"/>
      <c r="W72" s="14"/>
      <c r="X72" s="14"/>
      <c r="Y72" s="14"/>
      <c r="Z72" s="14"/>
      <c r="AA72" s="14"/>
      <c r="AB72" s="14"/>
    </row>
    <row r="73" spans="1:28" ht="14.65" customHeight="1" x14ac:dyDescent="0.2">
      <c r="A73" s="1"/>
      <c r="B73" s="1"/>
      <c r="C73" s="77" t="s">
        <v>8</v>
      </c>
      <c r="D73" s="417"/>
      <c r="E73" s="467"/>
      <c r="F73" s="414"/>
      <c r="G73" s="414"/>
      <c r="H73" s="414"/>
      <c r="I73" s="402"/>
      <c r="J73" s="30" t="s">
        <v>48</v>
      </c>
      <c r="K73" s="53">
        <f ca="1">TODAY()</f>
        <v>44589</v>
      </c>
      <c r="L73" s="53"/>
      <c r="N73" s="23"/>
      <c r="O73" s="24"/>
      <c r="P73" s="25"/>
      <c r="Q73" s="25"/>
      <c r="S73" s="25"/>
    </row>
    <row r="74" spans="1:28" s="26" customFormat="1" ht="3.6" customHeight="1" x14ac:dyDescent="0.2">
      <c r="A74" s="14"/>
      <c r="B74" s="14"/>
      <c r="C74" s="77"/>
      <c r="D74" s="30"/>
      <c r="E74" s="30"/>
      <c r="F74" s="24"/>
      <c r="G74" s="24"/>
      <c r="H74" s="24"/>
      <c r="I74" s="24"/>
      <c r="J74" s="30"/>
      <c r="K74" s="30"/>
      <c r="L74" s="30"/>
      <c r="M74" s="22"/>
      <c r="N74" s="23"/>
      <c r="O74" s="24"/>
      <c r="P74" s="25"/>
      <c r="Q74" s="25"/>
      <c r="R74" s="14"/>
      <c r="S74" s="25"/>
      <c r="T74" s="14"/>
      <c r="U74" s="14"/>
      <c r="V74" s="14"/>
      <c r="W74" s="14"/>
      <c r="X74" s="14"/>
      <c r="Y74" s="14"/>
      <c r="Z74" s="14"/>
      <c r="AA74" s="14"/>
      <c r="AB74" s="14"/>
    </row>
    <row r="75" spans="1:28" s="26" customFormat="1" ht="11.25" customHeight="1" x14ac:dyDescent="0.2">
      <c r="A75" s="14"/>
      <c r="B75" s="14"/>
      <c r="C75" s="77" t="s">
        <v>124</v>
      </c>
      <c r="D75" s="78"/>
      <c r="E75" s="78"/>
      <c r="F75" s="14"/>
      <c r="G75" s="14"/>
      <c r="H75" s="14"/>
      <c r="I75" s="14"/>
      <c r="J75" s="14"/>
      <c r="K75" s="14"/>
      <c r="L75" s="14"/>
      <c r="M75" s="14"/>
      <c r="N75" s="24"/>
      <c r="O75" s="24"/>
      <c r="P75" s="25"/>
      <c r="Q75" s="25"/>
      <c r="R75" s="14"/>
      <c r="S75" s="25"/>
      <c r="T75" s="14"/>
      <c r="U75" s="14"/>
      <c r="V75" s="14"/>
      <c r="W75" s="14"/>
      <c r="X75" s="14"/>
      <c r="Y75" s="14"/>
      <c r="Z75" s="14"/>
      <c r="AA75" s="14"/>
      <c r="AB75" s="14"/>
    </row>
    <row r="76" spans="1:28" ht="14.65" customHeight="1" x14ac:dyDescent="0.2">
      <c r="A76" s="1"/>
      <c r="B76" s="1"/>
      <c r="C76" s="77" t="s">
        <v>125</v>
      </c>
      <c r="D76" s="417"/>
      <c r="E76" s="467"/>
      <c r="F76" s="414"/>
      <c r="G76" s="414"/>
      <c r="H76" s="414"/>
      <c r="I76" s="402"/>
      <c r="J76" s="30" t="s">
        <v>126</v>
      </c>
      <c r="K76" s="30"/>
      <c r="L76" s="30"/>
      <c r="M76" s="24"/>
      <c r="N76" s="24"/>
      <c r="O76" s="24"/>
      <c r="P76" s="25"/>
      <c r="Q76" s="25"/>
      <c r="S76" s="25"/>
    </row>
    <row r="77" spans="1:28" s="26" customFormat="1" ht="13.9" customHeight="1" x14ac:dyDescent="0.2">
      <c r="A77" s="14"/>
      <c r="B77" s="14"/>
      <c r="C77" s="77"/>
      <c r="D77" s="30"/>
      <c r="E77" s="30"/>
      <c r="F77" s="24"/>
      <c r="G77" s="24"/>
      <c r="H77" s="24"/>
      <c r="I77" s="24"/>
      <c r="J77" s="30"/>
      <c r="K77" s="30"/>
      <c r="L77" s="30"/>
      <c r="M77" s="24"/>
      <c r="N77" s="24"/>
      <c r="O77" s="24"/>
      <c r="P77" s="25"/>
      <c r="Q77" s="25"/>
      <c r="R77" s="14"/>
      <c r="S77" s="25"/>
      <c r="T77" s="14"/>
      <c r="U77" s="14"/>
      <c r="V77" s="14"/>
      <c r="W77" s="14"/>
      <c r="X77" s="14"/>
      <c r="Y77" s="14"/>
      <c r="Z77" s="14"/>
      <c r="AA77" s="14"/>
      <c r="AB77" s="14"/>
    </row>
    <row r="78" spans="1:28" ht="14.65" customHeight="1" x14ac:dyDescent="0.2">
      <c r="A78" s="1"/>
      <c r="B78" s="1"/>
      <c r="C78" s="77" t="s">
        <v>32</v>
      </c>
      <c r="D78" s="417"/>
      <c r="E78" s="467"/>
      <c r="F78" s="414"/>
      <c r="G78" s="414"/>
      <c r="H78" s="414"/>
      <c r="I78" s="402"/>
      <c r="J78" s="30" t="s">
        <v>126</v>
      </c>
      <c r="K78" s="30"/>
      <c r="L78" s="30"/>
      <c r="M78" s="24"/>
      <c r="N78" s="24"/>
      <c r="O78" s="24"/>
      <c r="P78" s="25"/>
      <c r="Q78" s="25"/>
      <c r="S78" s="25"/>
    </row>
    <row r="79" spans="1:28" ht="25.5" customHeight="1" thickBot="1" x14ac:dyDescent="0.25">
      <c r="A79" s="1"/>
      <c r="B79" s="1"/>
      <c r="C79" s="1"/>
      <c r="D79" s="1"/>
      <c r="E79" s="1"/>
      <c r="F79" s="1"/>
      <c r="G79" s="1"/>
      <c r="H79" s="1"/>
      <c r="I79" s="1"/>
      <c r="J79" s="1"/>
      <c r="K79" s="1"/>
      <c r="L79" s="1"/>
      <c r="M79" s="1"/>
      <c r="N79" s="1"/>
      <c r="O79" s="1"/>
      <c r="P79" s="1"/>
      <c r="Q79" s="25"/>
      <c r="S79" s="25"/>
    </row>
    <row r="80" spans="1:28" ht="14.65" customHeight="1" thickTop="1" thickBot="1" x14ac:dyDescent="0.25">
      <c r="A80" s="1"/>
      <c r="B80" s="114">
        <v>8</v>
      </c>
      <c r="C80" s="115" t="s">
        <v>162</v>
      </c>
      <c r="D80" s="116"/>
      <c r="E80" s="116"/>
      <c r="F80" s="116"/>
      <c r="G80" s="116"/>
      <c r="H80" s="116"/>
      <c r="I80" s="116"/>
      <c r="J80" s="116"/>
      <c r="K80" s="116"/>
      <c r="L80" s="116"/>
      <c r="M80" s="117"/>
      <c r="N80" s="1"/>
      <c r="O80" s="1"/>
      <c r="P80" s="1"/>
      <c r="Q80" s="25"/>
      <c r="S80" s="25"/>
    </row>
    <row r="81" spans="1:28" ht="5.25" customHeight="1" thickTop="1" x14ac:dyDescent="0.2">
      <c r="A81" s="1"/>
      <c r="B81" s="6"/>
      <c r="C81" s="118"/>
      <c r="D81" s="6"/>
      <c r="E81" s="6"/>
      <c r="F81" s="6"/>
      <c r="G81" s="6"/>
      <c r="H81" s="6"/>
      <c r="I81" s="6"/>
      <c r="J81" s="6"/>
      <c r="K81" s="6"/>
      <c r="L81" s="6"/>
      <c r="M81" s="6"/>
      <c r="N81" s="1"/>
      <c r="O81" s="1"/>
      <c r="P81" s="1"/>
      <c r="Q81" s="25"/>
      <c r="S81" s="25"/>
    </row>
    <row r="82" spans="1:28" ht="14.65" customHeight="1" x14ac:dyDescent="0.2">
      <c r="A82" s="1"/>
      <c r="B82" s="6"/>
      <c r="C82" s="215" t="str">
        <f>IF(L27&gt;0,(IF(L39=2,"Naar Centrale Salarisadministratie sturen voor berekening.",IF(L40=2,"Naar Centrale Salarisadministratie sturen voor berekening.",IF(L41=2,"Naar Centrale Salarisadministratie sturen voor berekening.",IF(L42=2,"Naar Centrale Salarisadministratie sturen voor berekening.","Naar Salure sturen voor verwerking"))))),"")</f>
        <v/>
      </c>
      <c r="D82" s="6"/>
      <c r="E82" s="6"/>
      <c r="F82" s="6"/>
      <c r="G82" s="6"/>
      <c r="H82" s="6"/>
      <c r="I82" s="6"/>
      <c r="J82" s="6"/>
      <c r="K82" s="6"/>
      <c r="L82" s="6"/>
      <c r="M82" s="6"/>
      <c r="N82" s="1"/>
      <c r="O82" s="1"/>
      <c r="P82" s="1"/>
      <c r="Q82" s="25"/>
      <c r="S82" s="25"/>
    </row>
    <row r="83" spans="1:28" x14ac:dyDescent="0.2">
      <c r="A83" s="1"/>
      <c r="B83" s="1"/>
      <c r="C83" s="119"/>
      <c r="D83" s="1"/>
      <c r="E83" s="1"/>
      <c r="F83" s="1"/>
      <c r="G83" s="1"/>
      <c r="H83" s="1"/>
      <c r="I83" s="1"/>
      <c r="J83" s="1"/>
      <c r="K83" s="1"/>
      <c r="L83" s="1"/>
      <c r="M83" s="1"/>
      <c r="N83" s="24"/>
      <c r="O83" s="24"/>
      <c r="P83" s="25"/>
      <c r="Q83" s="25"/>
      <c r="S83" s="25"/>
    </row>
    <row r="84" spans="1:28" s="26" customFormat="1" x14ac:dyDescent="0.2">
      <c r="A84" s="14"/>
      <c r="B84" s="70" t="s">
        <v>140</v>
      </c>
      <c r="C84" s="78"/>
      <c r="D84" s="30"/>
      <c r="E84" s="30"/>
      <c r="F84" s="24"/>
      <c r="G84" s="24"/>
      <c r="H84" s="24"/>
      <c r="I84" s="24"/>
      <c r="J84" s="25"/>
      <c r="K84" s="30"/>
      <c r="L84" s="30"/>
      <c r="M84" s="24"/>
      <c r="N84" s="24"/>
      <c r="O84" s="24"/>
      <c r="P84" s="25"/>
      <c r="Q84" s="25"/>
      <c r="R84" s="14"/>
      <c r="S84" s="25"/>
      <c r="T84" s="14"/>
      <c r="U84" s="14"/>
      <c r="V84" s="14"/>
      <c r="W84" s="14"/>
      <c r="X84" s="14"/>
      <c r="Y84" s="14"/>
      <c r="Z84" s="14"/>
      <c r="AA84" s="14"/>
      <c r="AB84" s="14"/>
    </row>
    <row r="85" spans="1:28" x14ac:dyDescent="0.2">
      <c r="A85" s="1"/>
      <c r="B85" s="35"/>
      <c r="C85" s="14"/>
      <c r="D85" s="14"/>
      <c r="E85" s="14"/>
      <c r="F85" s="14"/>
      <c r="G85" s="14"/>
      <c r="H85" s="14"/>
      <c r="I85" s="14"/>
      <c r="J85" s="14"/>
      <c r="K85" s="14"/>
      <c r="L85" s="14"/>
      <c r="M85" s="33"/>
      <c r="N85" s="24"/>
      <c r="O85" s="24"/>
      <c r="P85" s="25"/>
      <c r="Q85" s="25"/>
      <c r="S85" s="25"/>
    </row>
    <row r="86" spans="1:28" x14ac:dyDescent="0.2">
      <c r="A86" s="1"/>
      <c r="B86" s="1"/>
      <c r="C86" s="14"/>
      <c r="D86" s="14"/>
      <c r="E86" s="14"/>
      <c r="F86" s="14"/>
      <c r="G86" s="14"/>
      <c r="H86" s="14"/>
      <c r="I86" s="14"/>
      <c r="J86" s="14"/>
      <c r="K86" s="14"/>
      <c r="L86" s="14"/>
      <c r="M86" s="14"/>
      <c r="N86" s="24"/>
      <c r="O86" s="24"/>
      <c r="P86" s="25"/>
      <c r="Q86" s="25"/>
      <c r="S86" s="25"/>
    </row>
    <row r="87" spans="1:28" x14ac:dyDescent="0.2">
      <c r="A87" s="1"/>
      <c r="B87" s="1"/>
      <c r="C87" s="1"/>
      <c r="D87" s="1"/>
      <c r="E87" s="1"/>
      <c r="F87" s="1"/>
      <c r="G87" s="1"/>
      <c r="H87" s="1"/>
      <c r="I87" s="1"/>
      <c r="J87" s="1"/>
      <c r="K87" s="1"/>
      <c r="L87" s="1"/>
      <c r="M87" s="1"/>
      <c r="N87" s="13"/>
      <c r="O87" s="25"/>
      <c r="P87" s="25"/>
      <c r="Q87" s="25"/>
      <c r="S87" s="25"/>
    </row>
    <row r="88" spans="1:28" x14ac:dyDescent="0.2">
      <c r="A88" s="1"/>
      <c r="B88" s="1"/>
      <c r="C88" s="1"/>
      <c r="D88" s="1"/>
      <c r="E88" s="1"/>
      <c r="F88" s="1"/>
      <c r="G88" s="1"/>
      <c r="H88" s="1"/>
      <c r="I88" s="1"/>
      <c r="J88" s="1"/>
      <c r="K88" s="1"/>
      <c r="L88" s="1"/>
      <c r="M88" s="1"/>
      <c r="N88" s="13"/>
      <c r="O88" s="25"/>
      <c r="P88" s="25"/>
      <c r="Q88" s="25"/>
      <c r="S88" s="25"/>
    </row>
    <row r="89" spans="1:28" x14ac:dyDescent="0.2">
      <c r="A89" s="1"/>
      <c r="B89" s="1"/>
      <c r="C89" s="1"/>
      <c r="D89" s="1"/>
      <c r="E89" s="1"/>
      <c r="F89" s="1"/>
      <c r="G89" s="1"/>
      <c r="H89" s="1"/>
      <c r="I89" s="1"/>
      <c r="J89" s="1"/>
      <c r="K89" s="1"/>
      <c r="L89" s="1"/>
      <c r="M89" s="1"/>
      <c r="N89" s="13"/>
      <c r="O89" s="25"/>
      <c r="P89" s="25"/>
      <c r="Q89" s="25"/>
      <c r="S89" s="25"/>
    </row>
    <row r="90" spans="1:28" x14ac:dyDescent="0.2">
      <c r="A90" s="1"/>
      <c r="B90" s="1"/>
      <c r="C90" s="1"/>
      <c r="D90" s="1"/>
      <c r="E90" s="1"/>
      <c r="F90" s="1"/>
      <c r="G90" s="1"/>
      <c r="H90" s="1"/>
      <c r="I90" s="1"/>
      <c r="J90" s="1"/>
      <c r="K90" s="1"/>
      <c r="L90" s="1"/>
      <c r="M90" s="1"/>
      <c r="N90" s="13"/>
      <c r="O90" s="25"/>
      <c r="P90" s="25"/>
      <c r="Q90" s="25"/>
      <c r="S90" s="25"/>
    </row>
    <row r="91" spans="1:28" x14ac:dyDescent="0.2">
      <c r="A91" s="1"/>
      <c r="B91" s="1"/>
      <c r="C91" s="1"/>
      <c r="D91" s="1"/>
      <c r="E91" s="1"/>
      <c r="F91" s="1"/>
      <c r="G91" s="1"/>
      <c r="H91" s="1"/>
      <c r="I91" s="1"/>
      <c r="J91" s="1"/>
      <c r="K91" s="1"/>
      <c r="L91" s="1"/>
      <c r="M91" s="1"/>
      <c r="N91" s="13"/>
      <c r="O91" s="25"/>
      <c r="P91" s="25"/>
      <c r="Q91" s="25"/>
      <c r="S91" s="25"/>
    </row>
    <row r="92" spans="1:28" x14ac:dyDescent="0.2">
      <c r="A92" s="1"/>
      <c r="B92" s="1"/>
      <c r="C92" s="1"/>
      <c r="D92" s="1"/>
      <c r="E92" s="1"/>
      <c r="F92" s="1"/>
      <c r="G92" s="1"/>
      <c r="H92" s="1"/>
      <c r="I92" s="1"/>
      <c r="J92" s="1"/>
      <c r="K92" s="1"/>
      <c r="L92" s="1"/>
      <c r="M92" s="1"/>
      <c r="N92" s="13"/>
      <c r="O92" s="25"/>
      <c r="P92" s="25"/>
      <c r="Q92" s="25"/>
      <c r="S92" s="25"/>
    </row>
    <row r="93" spans="1:28" x14ac:dyDescent="0.2">
      <c r="A93" s="1"/>
      <c r="B93" s="1"/>
      <c r="C93" s="1"/>
      <c r="D93" s="1"/>
      <c r="E93" s="1"/>
      <c r="F93" s="1"/>
      <c r="G93" s="1"/>
      <c r="H93" s="1"/>
      <c r="I93" s="1"/>
      <c r="J93" s="1"/>
      <c r="K93" s="1"/>
      <c r="L93" s="1"/>
      <c r="M93" s="1"/>
      <c r="N93" s="13"/>
      <c r="O93" s="25"/>
      <c r="P93" s="25"/>
      <c r="Q93" s="25"/>
      <c r="S93" s="25"/>
    </row>
    <row r="94" spans="1:28" x14ac:dyDescent="0.2">
      <c r="A94" s="1"/>
      <c r="B94" s="1"/>
      <c r="C94" s="1"/>
      <c r="D94" s="1"/>
      <c r="E94" s="1"/>
      <c r="F94" s="1"/>
      <c r="G94" s="1"/>
      <c r="H94" s="1"/>
      <c r="I94" s="1"/>
      <c r="J94" s="1"/>
      <c r="K94" s="1"/>
      <c r="L94" s="1"/>
      <c r="M94" s="1"/>
      <c r="N94" s="13"/>
      <c r="O94" s="25"/>
      <c r="P94" s="25"/>
      <c r="Q94" s="25"/>
      <c r="S94" s="25"/>
    </row>
    <row r="95" spans="1:28" x14ac:dyDescent="0.2">
      <c r="A95" s="1"/>
      <c r="B95" s="1"/>
      <c r="C95" s="1"/>
      <c r="D95" s="1"/>
      <c r="E95" s="1"/>
      <c r="F95" s="1"/>
      <c r="G95" s="1"/>
      <c r="H95" s="1"/>
      <c r="I95" s="1"/>
      <c r="J95" s="1"/>
      <c r="K95" s="1"/>
      <c r="L95" s="1"/>
      <c r="M95" s="1"/>
      <c r="N95" s="13"/>
      <c r="O95" s="25"/>
      <c r="P95" s="25"/>
      <c r="Q95" s="25"/>
      <c r="S95" s="25"/>
    </row>
    <row r="96" spans="1:28" x14ac:dyDescent="0.2">
      <c r="A96" s="1"/>
      <c r="B96" s="1"/>
      <c r="C96" s="1"/>
      <c r="D96" s="1"/>
      <c r="E96" s="1"/>
      <c r="F96" s="1"/>
      <c r="G96" s="1"/>
      <c r="H96" s="1"/>
      <c r="I96" s="1"/>
      <c r="J96" s="1"/>
      <c r="K96" s="1"/>
      <c r="L96" s="1"/>
      <c r="M96" s="1"/>
      <c r="N96" s="13"/>
      <c r="O96" s="25"/>
      <c r="P96" s="25"/>
      <c r="Q96" s="25"/>
      <c r="S96" s="25"/>
    </row>
    <row r="97" spans="1:19" x14ac:dyDescent="0.2">
      <c r="A97" s="1"/>
      <c r="B97" s="1"/>
      <c r="C97" s="1"/>
      <c r="D97" s="1"/>
      <c r="E97" s="1"/>
      <c r="F97" s="1"/>
      <c r="G97" s="1"/>
      <c r="H97" s="1"/>
      <c r="I97" s="1"/>
      <c r="J97" s="1"/>
      <c r="K97" s="1"/>
      <c r="L97" s="1"/>
      <c r="M97" s="1"/>
      <c r="N97" s="13"/>
      <c r="O97" s="25"/>
      <c r="P97" s="25"/>
      <c r="Q97" s="25"/>
      <c r="S97" s="25"/>
    </row>
    <row r="98" spans="1:19" x14ac:dyDescent="0.2">
      <c r="A98" s="1"/>
      <c r="B98" s="1"/>
      <c r="C98" s="1"/>
      <c r="D98" s="1"/>
      <c r="E98" s="1"/>
      <c r="F98" s="1"/>
      <c r="G98" s="1"/>
      <c r="H98" s="1"/>
      <c r="I98" s="1"/>
      <c r="J98" s="1"/>
      <c r="K98" s="1"/>
      <c r="L98" s="1"/>
      <c r="M98" s="1"/>
      <c r="N98" s="13"/>
      <c r="O98" s="25"/>
      <c r="P98" s="25"/>
      <c r="Q98" s="25"/>
    </row>
    <row r="99" spans="1:19" x14ac:dyDescent="0.2">
      <c r="B99" s="1"/>
      <c r="C99" s="1"/>
      <c r="D99" s="1"/>
      <c r="E99" s="1"/>
      <c r="F99" s="1"/>
      <c r="G99" s="1"/>
      <c r="H99" s="1"/>
      <c r="I99" s="1"/>
      <c r="J99" s="1"/>
      <c r="K99" s="1"/>
      <c r="L99" s="1"/>
      <c r="M99" s="1"/>
      <c r="N99" s="13"/>
      <c r="O99" s="25"/>
      <c r="P99" s="25"/>
      <c r="Q99" s="25"/>
    </row>
    <row r="100" spans="1:19" x14ac:dyDescent="0.2">
      <c r="B100" s="1"/>
      <c r="C100" s="1"/>
      <c r="D100" s="1"/>
      <c r="E100" s="1"/>
      <c r="F100" s="1"/>
      <c r="G100" s="1"/>
      <c r="H100" s="1"/>
      <c r="I100" s="1"/>
      <c r="J100" s="1"/>
      <c r="K100" s="1"/>
      <c r="L100" s="1"/>
      <c r="M100" s="1"/>
      <c r="N100" s="13"/>
      <c r="O100" s="25"/>
      <c r="P100" s="25"/>
      <c r="Q100" s="25"/>
    </row>
    <row r="101" spans="1:19" x14ac:dyDescent="0.2">
      <c r="B101" s="1"/>
      <c r="C101" s="1"/>
      <c r="D101" s="1"/>
      <c r="E101" s="1"/>
      <c r="F101" s="1"/>
      <c r="G101" s="1"/>
      <c r="H101" s="1"/>
      <c r="I101" s="1"/>
      <c r="J101" s="1"/>
      <c r="K101" s="1"/>
      <c r="L101" s="1"/>
      <c r="M101" s="1"/>
      <c r="N101" s="13"/>
      <c r="O101" s="25"/>
      <c r="P101" s="25"/>
      <c r="Q101" s="25"/>
    </row>
    <row r="102" spans="1:19" x14ac:dyDescent="0.2">
      <c r="B102" s="1"/>
      <c r="C102" s="1"/>
      <c r="D102" s="1"/>
      <c r="E102" s="1"/>
      <c r="F102" s="1"/>
      <c r="G102" s="1"/>
      <c r="H102" s="1"/>
      <c r="I102" s="1"/>
      <c r="J102" s="1"/>
      <c r="K102" s="1"/>
      <c r="L102" s="1"/>
      <c r="M102" s="1"/>
      <c r="N102" s="13"/>
      <c r="O102" s="25"/>
      <c r="P102" s="25"/>
      <c r="Q102" s="25"/>
    </row>
  </sheetData>
  <sheetProtection password="CEA1" sheet="1" objects="1" scenarios="1" selectLockedCells="1"/>
  <mergeCells count="16">
    <mergeCell ref="D78:I78"/>
    <mergeCell ref="J7:K7"/>
    <mergeCell ref="F41:H41"/>
    <mergeCell ref="G49:I49"/>
    <mergeCell ref="G48:I48"/>
    <mergeCell ref="G50:I50"/>
    <mergeCell ref="D73:I73"/>
    <mergeCell ref="D76:I76"/>
    <mergeCell ref="D23:F23"/>
    <mergeCell ref="T43:U43"/>
    <mergeCell ref="G46:I46"/>
    <mergeCell ref="G47:I47"/>
    <mergeCell ref="D15:J15"/>
    <mergeCell ref="L15:M15"/>
    <mergeCell ref="D17:J17"/>
    <mergeCell ref="D21:F21"/>
  </mergeCells>
  <phoneticPr fontId="8" type="noConversion"/>
  <pageMargins left="0.24" right="0.24" top="0.24" bottom="0.24" header="0.24" footer="0.24"/>
  <pageSetup paperSize="9" scale="85" orientation="portrait"/>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4098" r:id="rId3" name="Drop Down 2">
              <controlPr defaultSize="0" autoLine="0" autoPict="0">
                <anchor moveWithCells="1">
                  <from>
                    <xdr:col>3</xdr:col>
                    <xdr:colOff>9525</xdr:colOff>
                    <xdr:row>10</xdr:row>
                    <xdr:rowOff>19050</xdr:rowOff>
                  </from>
                  <to>
                    <xdr:col>12</xdr:col>
                    <xdr:colOff>514350</xdr:colOff>
                    <xdr:row>11</xdr:row>
                    <xdr:rowOff>9525</xdr:rowOff>
                  </to>
                </anchor>
              </controlPr>
            </control>
          </mc:Choice>
        </mc:AlternateContent>
        <mc:AlternateContent xmlns:mc="http://schemas.openxmlformats.org/markup-compatibility/2006">
          <mc:Choice Requires="x14">
            <control shapeId="4099" r:id="rId4" name="Drop Down 3">
              <controlPr defaultSize="0" autoLine="0" autoPict="0">
                <anchor moveWithCells="1">
                  <from>
                    <xdr:col>11</xdr:col>
                    <xdr:colOff>0</xdr:colOff>
                    <xdr:row>38</xdr:row>
                    <xdr:rowOff>0</xdr:rowOff>
                  </from>
                  <to>
                    <xdr:col>12</xdr:col>
                    <xdr:colOff>19050</xdr:colOff>
                    <xdr:row>39</xdr:row>
                    <xdr:rowOff>0</xdr:rowOff>
                  </to>
                </anchor>
              </controlPr>
            </control>
          </mc:Choice>
        </mc:AlternateContent>
        <mc:AlternateContent xmlns:mc="http://schemas.openxmlformats.org/markup-compatibility/2006">
          <mc:Choice Requires="x14">
            <control shapeId="4100" r:id="rId5" name="Drop Down 4">
              <controlPr defaultSize="0" autoLine="0" autoPict="0">
                <anchor moveWithCells="1">
                  <from>
                    <xdr:col>11</xdr:col>
                    <xdr:colOff>0</xdr:colOff>
                    <xdr:row>38</xdr:row>
                    <xdr:rowOff>0</xdr:rowOff>
                  </from>
                  <to>
                    <xdr:col>12</xdr:col>
                    <xdr:colOff>19050</xdr:colOff>
                    <xdr:row>39</xdr:row>
                    <xdr:rowOff>0</xdr:rowOff>
                  </to>
                </anchor>
              </controlPr>
            </control>
          </mc:Choice>
        </mc:AlternateContent>
        <mc:AlternateContent xmlns:mc="http://schemas.openxmlformats.org/markup-compatibility/2006">
          <mc:Choice Requires="x14">
            <control shapeId="4101" r:id="rId6" name="Drop Down 5">
              <controlPr defaultSize="0" autoLine="0" autoPict="0">
                <anchor moveWithCells="1">
                  <from>
                    <xdr:col>11</xdr:col>
                    <xdr:colOff>0</xdr:colOff>
                    <xdr:row>38</xdr:row>
                    <xdr:rowOff>0</xdr:rowOff>
                  </from>
                  <to>
                    <xdr:col>12</xdr:col>
                    <xdr:colOff>19050</xdr:colOff>
                    <xdr:row>39</xdr:row>
                    <xdr:rowOff>0</xdr:rowOff>
                  </to>
                </anchor>
              </controlPr>
            </control>
          </mc:Choice>
        </mc:AlternateContent>
        <mc:AlternateContent xmlns:mc="http://schemas.openxmlformats.org/markup-compatibility/2006">
          <mc:Choice Requires="x14">
            <control shapeId="4102" r:id="rId7" name="Drop Down 6">
              <controlPr defaultSize="0" autoLine="0" autoPict="0">
                <anchor moveWithCells="1">
                  <from>
                    <xdr:col>11</xdr:col>
                    <xdr:colOff>0</xdr:colOff>
                    <xdr:row>40</xdr:row>
                    <xdr:rowOff>0</xdr:rowOff>
                  </from>
                  <to>
                    <xdr:col>12</xdr:col>
                    <xdr:colOff>19050</xdr:colOff>
                    <xdr:row>41</xdr:row>
                    <xdr:rowOff>0</xdr:rowOff>
                  </to>
                </anchor>
              </controlPr>
            </control>
          </mc:Choice>
        </mc:AlternateContent>
        <mc:AlternateContent xmlns:mc="http://schemas.openxmlformats.org/markup-compatibility/2006">
          <mc:Choice Requires="x14">
            <control shapeId="4103" r:id="rId8" name="Drop Down 7">
              <controlPr defaultSize="0" autoLine="0" autoPict="0">
                <anchor moveWithCells="1">
                  <from>
                    <xdr:col>11</xdr:col>
                    <xdr:colOff>0</xdr:colOff>
                    <xdr:row>41</xdr:row>
                    <xdr:rowOff>0</xdr:rowOff>
                  </from>
                  <to>
                    <xdr:col>12</xdr:col>
                    <xdr:colOff>19050</xdr:colOff>
                    <xdr:row>42</xdr:row>
                    <xdr:rowOff>0</xdr:rowOff>
                  </to>
                </anchor>
              </controlPr>
            </control>
          </mc:Choice>
        </mc:AlternateContent>
        <mc:AlternateContent xmlns:mc="http://schemas.openxmlformats.org/markup-compatibility/2006">
          <mc:Choice Requires="x14">
            <control shapeId="4104" r:id="rId9" name="Check Box 8">
              <controlPr defaultSize="0" autoFill="0" autoLine="0" autoPict="0">
                <anchor moveWithCells="1">
                  <from>
                    <xdr:col>2</xdr:col>
                    <xdr:colOff>1257300</xdr:colOff>
                    <xdr:row>45</xdr:row>
                    <xdr:rowOff>19050</xdr:rowOff>
                  </from>
                  <to>
                    <xdr:col>3</xdr:col>
                    <xdr:colOff>247650</xdr:colOff>
                    <xdr:row>46</xdr:row>
                    <xdr:rowOff>28575</xdr:rowOff>
                  </to>
                </anchor>
              </controlPr>
            </control>
          </mc:Choice>
        </mc:AlternateContent>
        <mc:AlternateContent xmlns:mc="http://schemas.openxmlformats.org/markup-compatibility/2006">
          <mc:Choice Requires="x14">
            <control shapeId="4105" r:id="rId10" name="Check Box 9">
              <controlPr defaultSize="0" autoFill="0" autoLine="0" autoPict="0">
                <anchor moveWithCells="1">
                  <from>
                    <xdr:col>2</xdr:col>
                    <xdr:colOff>1257300</xdr:colOff>
                    <xdr:row>46</xdr:row>
                    <xdr:rowOff>19050</xdr:rowOff>
                  </from>
                  <to>
                    <xdr:col>3</xdr:col>
                    <xdr:colOff>247650</xdr:colOff>
                    <xdr:row>47</xdr:row>
                    <xdr:rowOff>28575</xdr:rowOff>
                  </to>
                </anchor>
              </controlPr>
            </control>
          </mc:Choice>
        </mc:AlternateContent>
        <mc:AlternateContent xmlns:mc="http://schemas.openxmlformats.org/markup-compatibility/2006">
          <mc:Choice Requires="x14">
            <control shapeId="4106" r:id="rId11" name="Check Box 10">
              <controlPr defaultSize="0" autoFill="0" autoLine="0" autoPict="0">
                <anchor moveWithCells="1">
                  <from>
                    <xdr:col>2</xdr:col>
                    <xdr:colOff>1257300</xdr:colOff>
                    <xdr:row>47</xdr:row>
                    <xdr:rowOff>38100</xdr:rowOff>
                  </from>
                  <to>
                    <xdr:col>3</xdr:col>
                    <xdr:colOff>247650</xdr:colOff>
                    <xdr:row>48</xdr:row>
                    <xdr:rowOff>47625</xdr:rowOff>
                  </to>
                </anchor>
              </controlPr>
            </control>
          </mc:Choice>
        </mc:AlternateContent>
        <mc:AlternateContent xmlns:mc="http://schemas.openxmlformats.org/markup-compatibility/2006">
          <mc:Choice Requires="x14">
            <control shapeId="4107" r:id="rId12" name="Check Box 11">
              <controlPr defaultSize="0" autoFill="0" autoLine="0" autoPict="0">
                <anchor moveWithCells="1">
                  <from>
                    <xdr:col>2</xdr:col>
                    <xdr:colOff>1257300</xdr:colOff>
                    <xdr:row>49</xdr:row>
                    <xdr:rowOff>47625</xdr:rowOff>
                  </from>
                  <to>
                    <xdr:col>3</xdr:col>
                    <xdr:colOff>247650</xdr:colOff>
                    <xdr:row>50</xdr:row>
                    <xdr:rowOff>57150</xdr:rowOff>
                  </to>
                </anchor>
              </controlPr>
            </control>
          </mc:Choice>
        </mc:AlternateContent>
        <mc:AlternateContent xmlns:mc="http://schemas.openxmlformats.org/markup-compatibility/2006">
          <mc:Choice Requires="x14">
            <control shapeId="4108" r:id="rId13" name="Drop Down 12">
              <controlPr defaultSize="0" autoLine="0" autoPict="0">
                <anchor moveWithCells="1">
                  <from>
                    <xdr:col>11</xdr:col>
                    <xdr:colOff>0</xdr:colOff>
                    <xdr:row>38</xdr:row>
                    <xdr:rowOff>190500</xdr:rowOff>
                  </from>
                  <to>
                    <xdr:col>12</xdr:col>
                    <xdr:colOff>19050</xdr:colOff>
                    <xdr:row>39</xdr:row>
                    <xdr:rowOff>190500</xdr:rowOff>
                  </to>
                </anchor>
              </controlPr>
            </control>
          </mc:Choice>
        </mc:AlternateContent>
        <mc:AlternateContent xmlns:mc="http://schemas.openxmlformats.org/markup-compatibility/2006">
          <mc:Choice Requires="x14">
            <control shapeId="4109" r:id="rId14" name="Check Box 13">
              <controlPr defaultSize="0" autoFill="0" autoLine="0" autoPict="0">
                <anchor moveWithCells="1">
                  <from>
                    <xdr:col>2</xdr:col>
                    <xdr:colOff>1257300</xdr:colOff>
                    <xdr:row>48</xdr:row>
                    <xdr:rowOff>47625</xdr:rowOff>
                  </from>
                  <to>
                    <xdr:col>3</xdr:col>
                    <xdr:colOff>247650</xdr:colOff>
                    <xdr:row>49</xdr:row>
                    <xdr:rowOff>57150</xdr:rowOff>
                  </to>
                </anchor>
              </controlPr>
            </control>
          </mc:Choice>
        </mc:AlternateContent>
        <mc:AlternateContent xmlns:mc="http://schemas.openxmlformats.org/markup-compatibility/2006">
          <mc:Choice Requires="x14">
            <control shapeId="4111" r:id="rId15" name="Check Box 15">
              <controlPr defaultSize="0" autoFill="0" autoLine="0" autoPict="0">
                <anchor moveWithCells="1">
                  <from>
                    <xdr:col>2</xdr:col>
                    <xdr:colOff>1257300</xdr:colOff>
                    <xdr:row>48</xdr:row>
                    <xdr:rowOff>38100</xdr:rowOff>
                  </from>
                  <to>
                    <xdr:col>3</xdr:col>
                    <xdr:colOff>247650</xdr:colOff>
                    <xdr:row>49</xdr:row>
                    <xdr:rowOff>47625</xdr:rowOff>
                  </to>
                </anchor>
              </controlPr>
            </control>
          </mc:Choice>
        </mc:AlternateContent>
        <mc:AlternateContent xmlns:mc="http://schemas.openxmlformats.org/markup-compatibility/2006">
          <mc:Choice Requires="x14">
            <control shapeId="4179" r:id="rId16" name="Check Box 83">
              <controlPr defaultSize="0" autoFill="0" autoLine="0" autoPict="0">
                <anchor moveWithCells="1">
                  <from>
                    <xdr:col>6</xdr:col>
                    <xdr:colOff>133350</xdr:colOff>
                    <xdr:row>21</xdr:row>
                    <xdr:rowOff>0</xdr:rowOff>
                  </from>
                  <to>
                    <xdr:col>7</xdr:col>
                    <xdr:colOff>85725</xdr:colOff>
                    <xdr:row>23</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tabellen</vt:lpstr>
      <vt:lpstr>Cafetariasysteem</vt:lpstr>
      <vt:lpstr>Verwerkingsformulier cafetaria</vt:lpstr>
      <vt:lpstr>Fietsplan</vt:lpstr>
      <vt:lpstr>Reiskosten</vt:lpstr>
      <vt:lpstr>tabellen!_ftn1</vt:lpstr>
      <vt:lpstr>tabellen!_Toc181114854</vt:lpstr>
      <vt:lpstr>Cafetariasysteem!Afdrukbereik</vt:lpstr>
      <vt:lpstr>Fietsplan!Afdrukbereik</vt:lpstr>
      <vt:lpstr>Reiskosten!Afdrukbereik</vt:lpstr>
    </vt:vector>
  </TitlesOfParts>
  <Company>Dyade Dienstverlening Onderwijs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ICT</dc:creator>
  <cp:lastModifiedBy>Peter de Vette</cp:lastModifiedBy>
  <cp:lastPrinted>2018-10-12T14:01:16Z</cp:lastPrinted>
  <dcterms:created xsi:type="dcterms:W3CDTF">2006-06-30T08:54:51Z</dcterms:created>
  <dcterms:modified xsi:type="dcterms:W3CDTF">2022-01-28T11:42:41Z</dcterms:modified>
</cp:coreProperties>
</file>