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64011"/>
  <mc:AlternateContent xmlns:mc="http://schemas.openxmlformats.org/markup-compatibility/2006">
    <mc:Choice Requires="x15">
      <x15ac:absPath xmlns:x15ac="http://schemas.microsoft.com/office/spreadsheetml/2010/11/ac" url="O:\CB\Afdelingen\Cb\StafPSA\Afdeling\Werkbestanden\zwangerschap\"/>
    </mc:Choice>
  </mc:AlternateContent>
  <bookViews>
    <workbookView xWindow="0" yWindow="0" windowWidth="20730" windowHeight="11700"/>
  </bookViews>
  <sheets>
    <sheet name="Toelichting" sheetId="2" r:id="rId1"/>
    <sheet name="Berekening" sheetId="1" r:id="rId2"/>
  </sheets>
  <definedNames>
    <definedName name="_xlnm.Print_Area" localSheetId="1">Berekening!$B$2:$P$1048576</definedName>
    <definedName name="_xlnm.Print_Area" localSheetId="0">Toelichting!$B$2:$K$37</definedName>
  </definedNames>
  <calcPr calcId="162913"/>
</workbook>
</file>

<file path=xl/calcChain.xml><?xml version="1.0" encoding="utf-8"?>
<calcChain xmlns="http://schemas.openxmlformats.org/spreadsheetml/2006/main">
  <c r="C35" i="1" l="1"/>
  <c r="AA6" i="1" l="1"/>
  <c r="AA4" i="1"/>
  <c r="I60" i="1" l="1"/>
  <c r="AB3" i="1" l="1"/>
  <c r="X401" i="1" l="1"/>
  <c r="X402" i="1"/>
  <c r="X403" i="1"/>
  <c r="X404" i="1"/>
  <c r="X400" i="1"/>
  <c r="U401" i="1"/>
  <c r="U402" i="1"/>
  <c r="U403" i="1"/>
  <c r="U404" i="1"/>
  <c r="U405" i="1"/>
  <c r="U406" i="1"/>
  <c r="U407" i="1"/>
  <c r="U408" i="1"/>
  <c r="U409" i="1"/>
  <c r="U400" i="1"/>
  <c r="T401" i="1"/>
  <c r="T402" i="1"/>
  <c r="T403" i="1"/>
  <c r="T404" i="1"/>
  <c r="T405" i="1"/>
  <c r="T406" i="1"/>
  <c r="T407" i="1"/>
  <c r="T408" i="1"/>
  <c r="T409" i="1"/>
  <c r="T400" i="1"/>
  <c r="T399" i="1"/>
  <c r="X3" i="1"/>
  <c r="Y3" i="1"/>
  <c r="Z3" i="1"/>
  <c r="X4" i="1"/>
  <c r="Y4" i="1"/>
  <c r="X5" i="1"/>
  <c r="Y5" i="1"/>
  <c r="X6" i="1"/>
  <c r="Y6" i="1"/>
  <c r="T421" i="1" l="1"/>
  <c r="U421" i="1" s="1"/>
  <c r="T412" i="1"/>
  <c r="U412" i="1" s="1"/>
  <c r="T418" i="1"/>
  <c r="U418" i="1" s="1"/>
  <c r="T414" i="1"/>
  <c r="U414" i="1" s="1"/>
  <c r="T416" i="1"/>
  <c r="U416" i="1" s="1"/>
  <c r="T420" i="1"/>
  <c r="U420" i="1" s="1"/>
  <c r="T413" i="1"/>
  <c r="U413" i="1" s="1"/>
  <c r="T417" i="1"/>
  <c r="U417" i="1" s="1"/>
  <c r="T415" i="1"/>
  <c r="U415" i="1" s="1"/>
  <c r="T419" i="1"/>
  <c r="U419" i="1" s="1"/>
  <c r="U399" i="1"/>
  <c r="BB32" i="1"/>
  <c r="BC32" i="1" l="1"/>
  <c r="BB33" i="1"/>
  <c r="BB34" i="1" l="1"/>
  <c r="BC34" i="1" s="1"/>
  <c r="BC33" i="1"/>
  <c r="BB35" i="1" l="1"/>
  <c r="BC35" i="1" l="1"/>
  <c r="BB36" i="1"/>
  <c r="BB37" i="1" l="1"/>
  <c r="BC36" i="1"/>
  <c r="BC37" i="1" l="1"/>
  <c r="BB38" i="1"/>
  <c r="BC38" i="1" l="1"/>
  <c r="BB39" i="1"/>
  <c r="BB40" i="1" l="1"/>
  <c r="BC39" i="1"/>
  <c r="BC40" i="1" l="1"/>
  <c r="BB41" i="1"/>
  <c r="BC41" i="1" l="1"/>
  <c r="BB42" i="1"/>
  <c r="BB43" i="1" l="1"/>
  <c r="BC42" i="1"/>
  <c r="BC43" i="1" l="1"/>
  <c r="BB44" i="1"/>
  <c r="BB45" i="1" l="1"/>
  <c r="BC44" i="1"/>
  <c r="BC45" i="1" l="1"/>
  <c r="BB46" i="1"/>
  <c r="BC46" i="1" l="1"/>
  <c r="BB47" i="1"/>
  <c r="BC47" i="1" l="1"/>
  <c r="BB48" i="1"/>
  <c r="BC48" i="1" l="1"/>
  <c r="BB49" i="1"/>
  <c r="BC49" i="1" l="1"/>
  <c r="BB50" i="1"/>
  <c r="BC50" i="1" l="1"/>
  <c r="BB51" i="1"/>
  <c r="BC51" i="1" l="1"/>
  <c r="BB52" i="1"/>
  <c r="BC52" i="1" l="1"/>
  <c r="BB53" i="1"/>
  <c r="BC53" i="1" l="1"/>
  <c r="BB54" i="1"/>
  <c r="BC54" i="1" l="1"/>
  <c r="BB55" i="1"/>
  <c r="BC55" i="1" l="1"/>
  <c r="BB56" i="1"/>
  <c r="BC56" i="1" l="1"/>
  <c r="BB57" i="1"/>
  <c r="BC57" i="1" l="1"/>
  <c r="BB58" i="1"/>
  <c r="BC58" i="1" l="1"/>
  <c r="BB59" i="1"/>
  <c r="BB60" i="1" s="1"/>
  <c r="BB61" i="1" l="1"/>
  <c r="BC60" i="1"/>
  <c r="BD60" i="1" s="1"/>
  <c r="BC59" i="1"/>
  <c r="BB62" i="1" l="1"/>
  <c r="BC61" i="1"/>
  <c r="BD61" i="1" s="1"/>
  <c r="C34" i="1"/>
  <c r="BB63" i="1" l="1"/>
  <c r="BC62" i="1"/>
  <c r="AL21" i="1"/>
  <c r="AL20" i="1"/>
  <c r="AL19" i="1"/>
  <c r="AL18" i="1"/>
  <c r="AL17" i="1"/>
  <c r="AL16" i="1"/>
  <c r="AL15" i="1"/>
  <c r="AL14" i="1"/>
  <c r="AL13" i="1"/>
  <c r="BB64" i="1" l="1"/>
  <c r="BC63" i="1"/>
  <c r="AL22" i="1"/>
  <c r="BB65" i="1" l="1"/>
  <c r="BC64" i="1"/>
  <c r="L30" i="1"/>
  <c r="L31" i="1"/>
  <c r="L32" i="1"/>
  <c r="BB66" i="1" l="1"/>
  <c r="BC65" i="1"/>
  <c r="L29" i="1"/>
  <c r="E54" i="1"/>
  <c r="C37" i="1"/>
  <c r="AB32" i="1"/>
  <c r="T32" i="1"/>
  <c r="T33" i="1" s="1"/>
  <c r="X20" i="1"/>
  <c r="AC17" i="1"/>
  <c r="AB17" i="1"/>
  <c r="AC16" i="1"/>
  <c r="AB16" i="1"/>
  <c r="AC15" i="1"/>
  <c r="AB15" i="1"/>
  <c r="C15" i="1"/>
  <c r="AC14" i="1"/>
  <c r="AB14" i="1"/>
  <c r="AC13" i="1"/>
  <c r="AB13" i="1"/>
  <c r="AG12" i="1"/>
  <c r="AF12" i="1"/>
  <c r="AC12" i="1"/>
  <c r="AB12" i="1"/>
  <c r="AF11" i="1"/>
  <c r="AC11" i="1"/>
  <c r="AB11" i="1"/>
  <c r="AF10" i="1"/>
  <c r="AC10" i="1"/>
  <c r="AB10" i="1"/>
  <c r="AG9" i="1"/>
  <c r="AF9" i="1"/>
  <c r="AC9" i="1"/>
  <c r="AB9" i="1"/>
  <c r="V9" i="1"/>
  <c r="W9" i="1" s="1"/>
  <c r="AG8" i="1"/>
  <c r="AF8" i="1"/>
  <c r="AC8" i="1"/>
  <c r="AB8" i="1"/>
  <c r="V8" i="1"/>
  <c r="AB7" i="1"/>
  <c r="F17" i="1"/>
  <c r="AG7" i="1" s="1"/>
  <c r="F16" i="1"/>
  <c r="BB67" i="1" l="1"/>
  <c r="BC66" i="1"/>
  <c r="AA3" i="1"/>
  <c r="C19" i="1"/>
  <c r="BD66" i="1"/>
  <c r="BD65" i="1"/>
  <c r="BD64" i="1"/>
  <c r="BD63" i="1"/>
  <c r="BD62" i="1"/>
  <c r="W3" i="1"/>
  <c r="F22" i="1" s="1"/>
  <c r="AF6" i="1"/>
  <c r="BD35" i="1"/>
  <c r="BD42" i="1"/>
  <c r="BD49" i="1"/>
  <c r="BD56" i="1"/>
  <c r="BD34" i="1"/>
  <c r="BD41" i="1"/>
  <c r="BD48" i="1"/>
  <c r="BD55" i="1"/>
  <c r="W6" i="1"/>
  <c r="W4" i="1"/>
  <c r="W5" i="1"/>
  <c r="BD37" i="1"/>
  <c r="BD44" i="1"/>
  <c r="BD51" i="1"/>
  <c r="BD58" i="1"/>
  <c r="BD36" i="1"/>
  <c r="BD43" i="1"/>
  <c r="BD50" i="1"/>
  <c r="BD57" i="1"/>
  <c r="BD32" i="1"/>
  <c r="BD39" i="1"/>
  <c r="BD46" i="1"/>
  <c r="BD53" i="1"/>
  <c r="BD33" i="1"/>
  <c r="BD40" i="1"/>
  <c r="BD47" i="1"/>
  <c r="BD54" i="1"/>
  <c r="BD38" i="1"/>
  <c r="BD45" i="1"/>
  <c r="BD52" i="1"/>
  <c r="BD59" i="1"/>
  <c r="AC32" i="1"/>
  <c r="AB33" i="1"/>
  <c r="G20" i="1"/>
  <c r="U32" i="1"/>
  <c r="AG10" i="1"/>
  <c r="AB27" i="1"/>
  <c r="AC27" i="1" s="1"/>
  <c r="AB25" i="1"/>
  <c r="AC25" i="1" s="1"/>
  <c r="C20" i="1"/>
  <c r="AC30" i="1"/>
  <c r="T34" i="1"/>
  <c r="U33" i="1"/>
  <c r="AB20" i="1"/>
  <c r="AC20" i="1" s="1"/>
  <c r="AB22" i="1"/>
  <c r="AC22" i="1" s="1"/>
  <c r="AB29" i="1"/>
  <c r="AC29" i="1" s="1"/>
  <c r="AB21" i="1"/>
  <c r="AC21" i="1" s="1"/>
  <c r="AB24" i="1"/>
  <c r="AB26" i="1"/>
  <c r="AC26" i="1" s="1"/>
  <c r="AB23" i="1"/>
  <c r="AC23" i="1" s="1"/>
  <c r="AB28" i="1"/>
  <c r="AC28" i="1" s="1"/>
  <c r="BB68" i="1" l="1"/>
  <c r="BC67" i="1"/>
  <c r="BD67" i="1" s="1"/>
  <c r="BE61" i="1"/>
  <c r="BE68" i="1"/>
  <c r="BE64" i="1"/>
  <c r="BE62" i="1"/>
  <c r="BE63" i="1"/>
  <c r="BE60" i="1"/>
  <c r="BE67" i="1"/>
  <c r="BE65" i="1"/>
  <c r="BE66" i="1"/>
  <c r="I37" i="1"/>
  <c r="C36" i="1" s="1"/>
  <c r="V14" i="1"/>
  <c r="W14" i="1" s="1"/>
  <c r="V16" i="1"/>
  <c r="W16" i="1" s="1"/>
  <c r="W8" i="1"/>
  <c r="V10" i="1"/>
  <c r="W10" i="1" s="1"/>
  <c r="BA33" i="1"/>
  <c r="AZ33" i="1"/>
  <c r="AY33" i="1"/>
  <c r="AX33" i="1"/>
  <c r="AW33" i="1"/>
  <c r="AU33" i="1"/>
  <c r="AS33" i="1"/>
  <c r="AP33" i="1"/>
  <c r="AR33" i="1"/>
  <c r="AQ33" i="1"/>
  <c r="AV33" i="1"/>
  <c r="AT33" i="1"/>
  <c r="AB34" i="1"/>
  <c r="AB35" i="1" s="1"/>
  <c r="AC33" i="1"/>
  <c r="V11" i="1"/>
  <c r="W11" i="1" s="1"/>
  <c r="V15" i="1"/>
  <c r="W15" i="1" s="1"/>
  <c r="V17" i="1"/>
  <c r="W17" i="1" s="1"/>
  <c r="V13" i="1"/>
  <c r="W13" i="1" s="1"/>
  <c r="V12" i="1"/>
  <c r="W12" i="1" s="1"/>
  <c r="U34" i="1"/>
  <c r="T35" i="1"/>
  <c r="AC24" i="1"/>
  <c r="AF32" i="1" s="1"/>
  <c r="AE32" i="1"/>
  <c r="AF33" i="1"/>
  <c r="AE33" i="1"/>
  <c r="BB69" i="1" l="1"/>
  <c r="BC68" i="1"/>
  <c r="BD68" i="1" s="1"/>
  <c r="BE59" i="1"/>
  <c r="BE34" i="1"/>
  <c r="BE38" i="1"/>
  <c r="BE33" i="1"/>
  <c r="BE55" i="1"/>
  <c r="BE56" i="1"/>
  <c r="BE47" i="1"/>
  <c r="Z401" i="1"/>
  <c r="Z402" i="1" s="1"/>
  <c r="BE49" i="1"/>
  <c r="BE51" i="1"/>
  <c r="BE32" i="1"/>
  <c r="BE36" i="1"/>
  <c r="BE40" i="1"/>
  <c r="BE45" i="1"/>
  <c r="BE57" i="1"/>
  <c r="BE53" i="1"/>
  <c r="BE35" i="1"/>
  <c r="AL23" i="1"/>
  <c r="E34" i="1" s="1"/>
  <c r="BE37" i="1"/>
  <c r="BE39" i="1"/>
  <c r="BE41" i="1"/>
  <c r="BE42" i="1"/>
  <c r="BE46" i="1"/>
  <c r="BE50" i="1"/>
  <c r="BE52" i="1"/>
  <c r="BE54" i="1"/>
  <c r="BE58" i="1"/>
  <c r="BE43" i="1"/>
  <c r="BE44" i="1"/>
  <c r="BE48" i="1"/>
  <c r="AC34" i="1"/>
  <c r="BA34" i="1"/>
  <c r="AY34" i="1"/>
  <c r="AW34" i="1"/>
  <c r="AS34" i="1"/>
  <c r="AR34" i="1"/>
  <c r="AZ34" i="1"/>
  <c r="AX34" i="1"/>
  <c r="AV34" i="1"/>
  <c r="AU34" i="1"/>
  <c r="AT34" i="1"/>
  <c r="AQ34" i="1"/>
  <c r="AP34" i="1"/>
  <c r="AE34" i="1"/>
  <c r="AP35" i="1"/>
  <c r="AZ35" i="1"/>
  <c r="BA35" i="1"/>
  <c r="AT35" i="1"/>
  <c r="AY35" i="1"/>
  <c r="AQ35" i="1"/>
  <c r="AX35" i="1"/>
  <c r="AW35" i="1"/>
  <c r="AV35" i="1"/>
  <c r="AU35" i="1"/>
  <c r="AS35" i="1"/>
  <c r="AR35" i="1"/>
  <c r="AF34" i="1"/>
  <c r="V27" i="1"/>
  <c r="W27" i="1" s="1"/>
  <c r="V20" i="1"/>
  <c r="W20" i="1" s="1"/>
  <c r="X21" i="1" s="1"/>
  <c r="V22" i="1"/>
  <c r="W22" i="1" s="1"/>
  <c r="V21" i="1"/>
  <c r="W21" i="1" s="1"/>
  <c r="V26" i="1"/>
  <c r="W26" i="1" s="1"/>
  <c r="V29" i="1"/>
  <c r="W29" i="1" s="1"/>
  <c r="V28" i="1"/>
  <c r="W28" i="1" s="1"/>
  <c r="V23" i="1"/>
  <c r="W23" i="1" s="1"/>
  <c r="V25" i="1"/>
  <c r="W25" i="1" s="1"/>
  <c r="X26" i="1" s="1"/>
  <c r="V24" i="1"/>
  <c r="W24" i="1" s="1"/>
  <c r="AG33" i="1"/>
  <c r="AD33" i="1" s="1"/>
  <c r="AN33" i="1" s="1"/>
  <c r="T36" i="1"/>
  <c r="U35" i="1"/>
  <c r="AG32" i="1"/>
  <c r="AD32" i="1" s="1"/>
  <c r="AB36" i="1"/>
  <c r="AC35" i="1"/>
  <c r="AF35" i="1"/>
  <c r="AE35" i="1"/>
  <c r="BB70" i="1" l="1"/>
  <c r="BC69" i="1"/>
  <c r="BD69" i="1" s="1"/>
  <c r="BE69" i="1"/>
  <c r="AH33" i="1"/>
  <c r="AO33" i="1"/>
  <c r="AL33" i="1"/>
  <c r="AI33" i="1"/>
  <c r="AM33" i="1"/>
  <c r="AJ33" i="1"/>
  <c r="AK33" i="1"/>
  <c r="AC401" i="1"/>
  <c r="AD401" i="1"/>
  <c r="AA401" i="1"/>
  <c r="X22" i="1"/>
  <c r="X25" i="1"/>
  <c r="X24" i="1"/>
  <c r="X23" i="1"/>
  <c r="AI402" i="1"/>
  <c r="AN402" i="1"/>
  <c r="AG402" i="1"/>
  <c r="AJ402" i="1"/>
  <c r="AL402" i="1"/>
  <c r="Z403" i="1"/>
  <c r="AF402" i="1"/>
  <c r="AH402" i="1"/>
  <c r="AO402" i="1"/>
  <c r="AA402" i="1"/>
  <c r="AD402" i="1"/>
  <c r="AK402" i="1"/>
  <c r="AC402" i="1"/>
  <c r="AM402" i="1"/>
  <c r="AG34" i="1"/>
  <c r="AD34" i="1" s="1"/>
  <c r="AN34" i="1" s="1"/>
  <c r="AW32" i="1"/>
  <c r="AU32" i="1"/>
  <c r="AI32" i="1"/>
  <c r="AV32" i="1"/>
  <c r="AT32" i="1"/>
  <c r="AX32" i="1"/>
  <c r="AS32" i="1"/>
  <c r="AN32" i="1"/>
  <c r="AH32" i="1"/>
  <c r="AR32" i="1"/>
  <c r="AP32" i="1"/>
  <c r="AK32" i="1"/>
  <c r="AQ32" i="1"/>
  <c r="AL32" i="1"/>
  <c r="AO32" i="1"/>
  <c r="AM32" i="1"/>
  <c r="AJ32" i="1"/>
  <c r="BA32" i="1"/>
  <c r="AZ32" i="1"/>
  <c r="AY32" i="1"/>
  <c r="X27" i="1"/>
  <c r="AT36" i="1"/>
  <c r="AS36" i="1"/>
  <c r="AR36" i="1"/>
  <c r="AQ36" i="1"/>
  <c r="BA36" i="1"/>
  <c r="AZ36" i="1"/>
  <c r="AY36" i="1"/>
  <c r="AX36" i="1"/>
  <c r="AW36" i="1"/>
  <c r="AP36" i="1"/>
  <c r="AV36" i="1"/>
  <c r="AU36" i="1"/>
  <c r="Y20" i="1"/>
  <c r="Y21" i="1"/>
  <c r="Y22" i="1"/>
  <c r="Y29" i="1"/>
  <c r="Y27" i="1"/>
  <c r="C48" i="1"/>
  <c r="X29" i="1"/>
  <c r="Y24" i="1"/>
  <c r="Y26" i="1"/>
  <c r="Y28" i="1"/>
  <c r="W34" i="1"/>
  <c r="V32" i="1"/>
  <c r="V33" i="1"/>
  <c r="V34" i="1"/>
  <c r="W32" i="1"/>
  <c r="V35" i="1"/>
  <c r="W35" i="1"/>
  <c r="X28" i="1"/>
  <c r="W33" i="1"/>
  <c r="Y25" i="1"/>
  <c r="Y23" i="1"/>
  <c r="AG35" i="1"/>
  <c r="AD35" i="1" s="1"/>
  <c r="AN35" i="1" s="1"/>
  <c r="T37" i="1"/>
  <c r="W36" i="1"/>
  <c r="V36" i="1"/>
  <c r="U36" i="1"/>
  <c r="AB37" i="1"/>
  <c r="AF36" i="1"/>
  <c r="AE36" i="1"/>
  <c r="AC36" i="1"/>
  <c r="BC70" i="1" l="1"/>
  <c r="BD70" i="1" s="1"/>
  <c r="BB71" i="1"/>
  <c r="BE70" i="1"/>
  <c r="AH34" i="1"/>
  <c r="AO34" i="1"/>
  <c r="AH35" i="1"/>
  <c r="AO35" i="1"/>
  <c r="I28" i="1"/>
  <c r="AK34" i="1"/>
  <c r="AL34" i="1"/>
  <c r="AM34" i="1"/>
  <c r="AJ34" i="1"/>
  <c r="AI34" i="1"/>
  <c r="AK35" i="1"/>
  <c r="AI35" i="1"/>
  <c r="AM35" i="1"/>
  <c r="AJ35" i="1"/>
  <c r="AL35" i="1"/>
  <c r="AE401" i="1"/>
  <c r="AB401" i="1" s="1"/>
  <c r="AH401" i="1" s="1"/>
  <c r="AE402" i="1"/>
  <c r="AB402" i="1" s="1"/>
  <c r="AJ403" i="1"/>
  <c r="AM403" i="1"/>
  <c r="AI403" i="1"/>
  <c r="AK403" i="1"/>
  <c r="AO403" i="1"/>
  <c r="AG403" i="1"/>
  <c r="AD403" i="1"/>
  <c r="AL403" i="1"/>
  <c r="AF403" i="1"/>
  <c r="AN403" i="1"/>
  <c r="Z404" i="1"/>
  <c r="AC403" i="1"/>
  <c r="AH403" i="1"/>
  <c r="AA403" i="1"/>
  <c r="AG36" i="1"/>
  <c r="AD36" i="1" s="1"/>
  <c r="AN36" i="1" s="1"/>
  <c r="AS37" i="1"/>
  <c r="AR37" i="1"/>
  <c r="AZ37" i="1"/>
  <c r="AW37" i="1"/>
  <c r="AY37" i="1"/>
  <c r="AX37" i="1"/>
  <c r="AU37" i="1"/>
  <c r="AQ37" i="1"/>
  <c r="BA37" i="1"/>
  <c r="AP37" i="1"/>
  <c r="AT37" i="1"/>
  <c r="AV37" i="1"/>
  <c r="X34" i="1"/>
  <c r="X33" i="1"/>
  <c r="X35" i="1"/>
  <c r="Z35" i="1" s="1"/>
  <c r="X32" i="1"/>
  <c r="S32" i="1" s="1"/>
  <c r="X36" i="1"/>
  <c r="Z36" i="1" s="1"/>
  <c r="T38" i="1"/>
  <c r="W37" i="1"/>
  <c r="V37" i="1"/>
  <c r="U37" i="1"/>
  <c r="AF37" i="1"/>
  <c r="AB38" i="1"/>
  <c r="AE37" i="1"/>
  <c r="AC37" i="1"/>
  <c r="BC71" i="1" l="1"/>
  <c r="BD71" i="1" s="1"/>
  <c r="BB72" i="1"/>
  <c r="BE71" i="1"/>
  <c r="AH36" i="1"/>
  <c r="AO36" i="1"/>
  <c r="AM401" i="1"/>
  <c r="AG401" i="1"/>
  <c r="AN401" i="1"/>
  <c r="AL401" i="1"/>
  <c r="AI401" i="1"/>
  <c r="AF401" i="1"/>
  <c r="AO401" i="1"/>
  <c r="AJ401" i="1"/>
  <c r="AK401" i="1"/>
  <c r="AK36" i="1"/>
  <c r="AL36" i="1"/>
  <c r="AM36" i="1"/>
  <c r="AI36" i="1"/>
  <c r="AJ36" i="1"/>
  <c r="S33" i="1"/>
  <c r="S34" i="1" s="1"/>
  <c r="S35" i="1" s="1"/>
  <c r="S36" i="1" s="1"/>
  <c r="AE403" i="1"/>
  <c r="AB403" i="1" s="1"/>
  <c r="AM404" i="1"/>
  <c r="AJ404" i="1"/>
  <c r="AK404" i="1"/>
  <c r="AI404" i="1"/>
  <c r="AL404" i="1"/>
  <c r="AH404" i="1"/>
  <c r="AN404" i="1"/>
  <c r="AA404" i="1"/>
  <c r="AD404" i="1"/>
  <c r="AG404" i="1"/>
  <c r="AF404" i="1"/>
  <c r="AC404" i="1"/>
  <c r="AO404" i="1"/>
  <c r="Z405" i="1"/>
  <c r="AG37" i="1"/>
  <c r="AD37" i="1" s="1"/>
  <c r="AN37" i="1" s="1"/>
  <c r="AW38" i="1"/>
  <c r="AV38" i="1"/>
  <c r="BA38" i="1"/>
  <c r="AZ38" i="1"/>
  <c r="AY38" i="1"/>
  <c r="AT38" i="1"/>
  <c r="AS38" i="1"/>
  <c r="AR38" i="1"/>
  <c r="AQ38" i="1"/>
  <c r="AP38" i="1"/>
  <c r="AX38" i="1"/>
  <c r="AU38" i="1"/>
  <c r="Z33" i="1"/>
  <c r="Y33" i="1"/>
  <c r="Z34" i="1"/>
  <c r="Y34" i="1"/>
  <c r="Y35" i="1"/>
  <c r="Y32" i="1"/>
  <c r="Z32" i="1"/>
  <c r="AA32" i="1" s="1"/>
  <c r="Y36" i="1"/>
  <c r="X37" i="1"/>
  <c r="AC38" i="1"/>
  <c r="AF38" i="1"/>
  <c r="AB39" i="1"/>
  <c r="AE38" i="1"/>
  <c r="U38" i="1"/>
  <c r="T39" i="1"/>
  <c r="W38" i="1"/>
  <c r="V38" i="1"/>
  <c r="BC72" i="1" l="1"/>
  <c r="BD72" i="1" s="1"/>
  <c r="BB73" i="1"/>
  <c r="BE72" i="1"/>
  <c r="AH37" i="1"/>
  <c r="AO37" i="1"/>
  <c r="AL37" i="1"/>
  <c r="AM37" i="1"/>
  <c r="AI37" i="1"/>
  <c r="AJ37" i="1"/>
  <c r="AK37" i="1"/>
  <c r="AE404" i="1"/>
  <c r="AB404" i="1" s="1"/>
  <c r="AN405" i="1"/>
  <c r="AM405" i="1"/>
  <c r="AI405" i="1"/>
  <c r="AK405" i="1"/>
  <c r="AH405" i="1"/>
  <c r="AO405" i="1"/>
  <c r="AJ405" i="1"/>
  <c r="AF405" i="1"/>
  <c r="AG405" i="1"/>
  <c r="AL405" i="1"/>
  <c r="AC405" i="1"/>
  <c r="AA405" i="1"/>
  <c r="Z406" i="1"/>
  <c r="AD405" i="1"/>
  <c r="BA39" i="1"/>
  <c r="AZ39" i="1"/>
  <c r="AY39" i="1"/>
  <c r="AW39" i="1"/>
  <c r="AX39" i="1"/>
  <c r="AT39" i="1"/>
  <c r="AR39" i="1"/>
  <c r="AQ39" i="1"/>
  <c r="AV39" i="1"/>
  <c r="AS39" i="1"/>
  <c r="AP39" i="1"/>
  <c r="AU39" i="1"/>
  <c r="AA33" i="1"/>
  <c r="AA34" i="1" s="1"/>
  <c r="AA35" i="1" s="1"/>
  <c r="AA36" i="1" s="1"/>
  <c r="S37" i="1"/>
  <c r="AG38" i="1"/>
  <c r="AD38" i="1" s="1"/>
  <c r="AN38" i="1" s="1"/>
  <c r="Y37" i="1"/>
  <c r="X38" i="1"/>
  <c r="Z38" i="1" s="1"/>
  <c r="Z37" i="1"/>
  <c r="V39" i="1"/>
  <c r="U39" i="1"/>
  <c r="W39" i="1"/>
  <c r="T40" i="1"/>
  <c r="AC39" i="1"/>
  <c r="AF39" i="1"/>
  <c r="AB40" i="1"/>
  <c r="AE39" i="1"/>
  <c r="BC73" i="1" l="1"/>
  <c r="BD73" i="1" s="1"/>
  <c r="BB74" i="1"/>
  <c r="BE73" i="1"/>
  <c r="AH38" i="1"/>
  <c r="AO38" i="1"/>
  <c r="AJ38" i="1"/>
  <c r="AL38" i="1"/>
  <c r="AK38" i="1"/>
  <c r="AM38" i="1"/>
  <c r="AI38" i="1"/>
  <c r="AE405" i="1"/>
  <c r="AB405" i="1" s="1"/>
  <c r="AF406" i="1"/>
  <c r="AM406" i="1"/>
  <c r="AN406" i="1"/>
  <c r="AG406" i="1"/>
  <c r="AH406" i="1"/>
  <c r="AJ406" i="1"/>
  <c r="AI406" i="1"/>
  <c r="AD406" i="1"/>
  <c r="AC406" i="1"/>
  <c r="AO406" i="1"/>
  <c r="AL406" i="1"/>
  <c r="AA406" i="1"/>
  <c r="AK406" i="1"/>
  <c r="Z407" i="1"/>
  <c r="AR40" i="1"/>
  <c r="AQ40" i="1"/>
  <c r="AP40" i="1"/>
  <c r="AV40" i="1"/>
  <c r="AU40" i="1"/>
  <c r="AT40" i="1"/>
  <c r="AS40" i="1"/>
  <c r="BA40" i="1"/>
  <c r="AY40" i="1"/>
  <c r="AZ40" i="1"/>
  <c r="AW40" i="1"/>
  <c r="AX40" i="1"/>
  <c r="AA37" i="1"/>
  <c r="AA38" i="1" s="1"/>
  <c r="Y38" i="1"/>
  <c r="AG39" i="1"/>
  <c r="AD39" i="1" s="1"/>
  <c r="AN39" i="1" s="1"/>
  <c r="S38" i="1"/>
  <c r="X39" i="1"/>
  <c r="Y39" i="1" s="1"/>
  <c r="T41" i="1"/>
  <c r="W40" i="1"/>
  <c r="V40" i="1"/>
  <c r="U40" i="1"/>
  <c r="AB41" i="1"/>
  <c r="AE40" i="1"/>
  <c r="AC40" i="1"/>
  <c r="AF40" i="1"/>
  <c r="BC74" i="1" l="1"/>
  <c r="BD74" i="1" s="1"/>
  <c r="BB75" i="1"/>
  <c r="BE74" i="1"/>
  <c r="AH39" i="1"/>
  <c r="AO39" i="1"/>
  <c r="AJ39" i="1"/>
  <c r="AK39" i="1"/>
  <c r="AI39" i="1"/>
  <c r="AL39" i="1"/>
  <c r="AM39" i="1"/>
  <c r="AE406" i="1"/>
  <c r="AB406" i="1" s="1"/>
  <c r="AG407" i="1"/>
  <c r="AJ407" i="1"/>
  <c r="AK407" i="1"/>
  <c r="AI407" i="1"/>
  <c r="AH407" i="1"/>
  <c r="AF407" i="1"/>
  <c r="AN407" i="1"/>
  <c r="AL407" i="1"/>
  <c r="AD407" i="1"/>
  <c r="AM407" i="1"/>
  <c r="Z408" i="1"/>
  <c r="AC407" i="1"/>
  <c r="AO407" i="1"/>
  <c r="AA407" i="1"/>
  <c r="AX41" i="1"/>
  <c r="AW41" i="1"/>
  <c r="AV41" i="1"/>
  <c r="AU41" i="1"/>
  <c r="AS41" i="1"/>
  <c r="AR41" i="1"/>
  <c r="AQ41" i="1"/>
  <c r="AZ41" i="1"/>
  <c r="AY41" i="1"/>
  <c r="BA41" i="1"/>
  <c r="AP41" i="1"/>
  <c r="AT41" i="1"/>
  <c r="AG40" i="1"/>
  <c r="AD40" i="1" s="1"/>
  <c r="AN40" i="1" s="1"/>
  <c r="S39" i="1"/>
  <c r="X40" i="1"/>
  <c r="Z40" i="1" s="1"/>
  <c r="Z39" i="1"/>
  <c r="AA39" i="1" s="1"/>
  <c r="T42" i="1"/>
  <c r="W41" i="1"/>
  <c r="V41" i="1"/>
  <c r="U41" i="1"/>
  <c r="AF41" i="1"/>
  <c r="AB42" i="1"/>
  <c r="AE41" i="1"/>
  <c r="AC41" i="1"/>
  <c r="BB76" i="1" l="1"/>
  <c r="BC75" i="1"/>
  <c r="BD75" i="1" s="1"/>
  <c r="BE75" i="1"/>
  <c r="AH40" i="1"/>
  <c r="AO40" i="1"/>
  <c r="AM40" i="1"/>
  <c r="AJ40" i="1"/>
  <c r="AL40" i="1"/>
  <c r="AI40" i="1"/>
  <c r="AK40" i="1"/>
  <c r="AE407" i="1"/>
  <c r="AB407" i="1" s="1"/>
  <c r="AH408" i="1"/>
  <c r="AK408" i="1"/>
  <c r="AM408" i="1"/>
  <c r="AI408" i="1"/>
  <c r="AN408" i="1"/>
  <c r="AO408" i="1"/>
  <c r="AF408" i="1"/>
  <c r="AA408" i="1"/>
  <c r="Z409" i="1"/>
  <c r="AJ408" i="1"/>
  <c r="AG408" i="1"/>
  <c r="AD408" i="1"/>
  <c r="AL408" i="1"/>
  <c r="AC408" i="1"/>
  <c r="AG41" i="1"/>
  <c r="AD41" i="1" s="1"/>
  <c r="AN41" i="1" s="1"/>
  <c r="BA42" i="1"/>
  <c r="AY42" i="1"/>
  <c r="AX42" i="1"/>
  <c r="AW42" i="1"/>
  <c r="AQ42" i="1"/>
  <c r="AP42" i="1"/>
  <c r="AZ42" i="1"/>
  <c r="AV42" i="1"/>
  <c r="AU42" i="1"/>
  <c r="AT42" i="1"/>
  <c r="AS42" i="1"/>
  <c r="AR42" i="1"/>
  <c r="AA40" i="1"/>
  <c r="S40" i="1"/>
  <c r="Y40" i="1"/>
  <c r="X41" i="1"/>
  <c r="Z41" i="1" s="1"/>
  <c r="U42" i="1"/>
  <c r="T43" i="1"/>
  <c r="W42" i="1"/>
  <c r="V42" i="1"/>
  <c r="AC42" i="1"/>
  <c r="AF42" i="1"/>
  <c r="AB43" i="1"/>
  <c r="AE42" i="1"/>
  <c r="BC76" i="1" l="1"/>
  <c r="BD76" i="1" s="1"/>
  <c r="BB77" i="1"/>
  <c r="BE76" i="1"/>
  <c r="AH41" i="1"/>
  <c r="AO41" i="1"/>
  <c r="AK41" i="1"/>
  <c r="AI41" i="1"/>
  <c r="AJ41" i="1"/>
  <c r="AM41" i="1"/>
  <c r="AL41" i="1"/>
  <c r="AK409" i="1"/>
  <c r="AH409" i="1"/>
  <c r="AI409" i="1"/>
  <c r="AF409" i="1"/>
  <c r="AJ409" i="1"/>
  <c r="AN409" i="1"/>
  <c r="AO409" i="1"/>
  <c r="Z410" i="1"/>
  <c r="AL409" i="1"/>
  <c r="AC409" i="1"/>
  <c r="AG409" i="1"/>
  <c r="AA409" i="1"/>
  <c r="AM409" i="1"/>
  <c r="AD409" i="1"/>
  <c r="AE408" i="1"/>
  <c r="AB408" i="1" s="1"/>
  <c r="AS43" i="1"/>
  <c r="AR43" i="1"/>
  <c r="AY43" i="1"/>
  <c r="AU43" i="1"/>
  <c r="BA43" i="1"/>
  <c r="AZ43" i="1"/>
  <c r="AX43" i="1"/>
  <c r="AW43" i="1"/>
  <c r="AV43" i="1"/>
  <c r="AT43" i="1"/>
  <c r="AP43" i="1"/>
  <c r="AQ43" i="1"/>
  <c r="AA41" i="1"/>
  <c r="AG42" i="1"/>
  <c r="AD42" i="1" s="1"/>
  <c r="AN42" i="1" s="1"/>
  <c r="X42" i="1"/>
  <c r="Z42" i="1" s="1"/>
  <c r="Y41" i="1"/>
  <c r="S41" i="1"/>
  <c r="AC43" i="1"/>
  <c r="AF43" i="1"/>
  <c r="AE43" i="1"/>
  <c r="AB44" i="1"/>
  <c r="V43" i="1"/>
  <c r="U43" i="1"/>
  <c r="W43" i="1"/>
  <c r="T44" i="1"/>
  <c r="BB78" i="1" l="1"/>
  <c r="BC77" i="1"/>
  <c r="BD77" i="1" s="1"/>
  <c r="BE77" i="1"/>
  <c r="AH42" i="1"/>
  <c r="AO42" i="1"/>
  <c r="AJ42" i="1"/>
  <c r="AK42" i="1"/>
  <c r="AM42" i="1"/>
  <c r="AI42" i="1"/>
  <c r="AL42" i="1"/>
  <c r="AE409" i="1"/>
  <c r="AB409" i="1" s="1"/>
  <c r="AL410" i="1"/>
  <c r="AH410" i="1"/>
  <c r="AM410" i="1"/>
  <c r="AO410" i="1"/>
  <c r="AI410" i="1"/>
  <c r="AF410" i="1"/>
  <c r="AA410" i="1"/>
  <c r="AC410" i="1"/>
  <c r="AN410" i="1"/>
  <c r="AJ410" i="1"/>
  <c r="AK410" i="1"/>
  <c r="AD410" i="1"/>
  <c r="AG410" i="1"/>
  <c r="Z411" i="1"/>
  <c r="AW44" i="1"/>
  <c r="AV44" i="1"/>
  <c r="AP44" i="1"/>
  <c r="AQ44" i="1"/>
  <c r="BA44" i="1"/>
  <c r="AY44" i="1"/>
  <c r="AU44" i="1"/>
  <c r="AR44" i="1"/>
  <c r="AS44" i="1"/>
  <c r="AX44" i="1"/>
  <c r="AZ44" i="1"/>
  <c r="AT44" i="1"/>
  <c r="AA42" i="1"/>
  <c r="Y42" i="1"/>
  <c r="AG43" i="1"/>
  <c r="AD43" i="1" s="1"/>
  <c r="AN43" i="1" s="1"/>
  <c r="S42" i="1"/>
  <c r="X43" i="1"/>
  <c r="Z43" i="1" s="1"/>
  <c r="AE44" i="1"/>
  <c r="AB45" i="1"/>
  <c r="AC44" i="1"/>
  <c r="AF44" i="1"/>
  <c r="W44" i="1"/>
  <c r="T45" i="1"/>
  <c r="V44" i="1"/>
  <c r="U44" i="1"/>
  <c r="BB79" i="1" l="1"/>
  <c r="BC78" i="1"/>
  <c r="BD78" i="1" s="1"/>
  <c r="BE78" i="1"/>
  <c r="AH43" i="1"/>
  <c r="AO43" i="1"/>
  <c r="AL43" i="1"/>
  <c r="AI43" i="1"/>
  <c r="AM43" i="1"/>
  <c r="AJ43" i="1"/>
  <c r="AK43" i="1"/>
  <c r="AE410" i="1"/>
  <c r="AB410" i="1" s="1"/>
  <c r="AO411" i="1"/>
  <c r="AM411" i="1"/>
  <c r="AJ411" i="1"/>
  <c r="AN411" i="1"/>
  <c r="AF411" i="1"/>
  <c r="AH411" i="1"/>
  <c r="AA411" i="1"/>
  <c r="AC411" i="1"/>
  <c r="AL411" i="1"/>
  <c r="AG411" i="1"/>
  <c r="AI411" i="1"/>
  <c r="Z412" i="1"/>
  <c r="AK411" i="1"/>
  <c r="AD411" i="1"/>
  <c r="BA45" i="1"/>
  <c r="AZ45" i="1"/>
  <c r="AV45" i="1"/>
  <c r="AU45" i="1"/>
  <c r="AT45" i="1"/>
  <c r="AS45" i="1"/>
  <c r="AQ45" i="1"/>
  <c r="AP45" i="1"/>
  <c r="AY45" i="1"/>
  <c r="AX45" i="1"/>
  <c r="AW45" i="1"/>
  <c r="AR45" i="1"/>
  <c r="AA43" i="1"/>
  <c r="AG44" i="1"/>
  <c r="AD44" i="1" s="1"/>
  <c r="AN44" i="1" s="1"/>
  <c r="Y43" i="1"/>
  <c r="S43" i="1"/>
  <c r="X44" i="1"/>
  <c r="Z44" i="1" s="1"/>
  <c r="AC45" i="1"/>
  <c r="AF45" i="1"/>
  <c r="AE45" i="1"/>
  <c r="AB46" i="1"/>
  <c r="U45" i="1"/>
  <c r="W45" i="1"/>
  <c r="T46" i="1"/>
  <c r="V45" i="1"/>
  <c r="BC79" i="1" l="1"/>
  <c r="BD79" i="1" s="1"/>
  <c r="BB80" i="1"/>
  <c r="BE79" i="1"/>
  <c r="AH44" i="1"/>
  <c r="AO44" i="1"/>
  <c r="AM44" i="1"/>
  <c r="AI44" i="1"/>
  <c r="AK44" i="1"/>
  <c r="AJ44" i="1"/>
  <c r="AL44" i="1"/>
  <c r="AE411" i="1"/>
  <c r="AB411" i="1" s="1"/>
  <c r="AF412" i="1"/>
  <c r="AN412" i="1"/>
  <c r="AO412" i="1"/>
  <c r="AM412" i="1"/>
  <c r="AG412" i="1"/>
  <c r="AI412" i="1"/>
  <c r="AJ412" i="1"/>
  <c r="AD412" i="1"/>
  <c r="AH412" i="1"/>
  <c r="AL412" i="1"/>
  <c r="AA412" i="1"/>
  <c r="AK412" i="1"/>
  <c r="Z413" i="1"/>
  <c r="AC412" i="1"/>
  <c r="BA46" i="1"/>
  <c r="AZ46" i="1"/>
  <c r="AY46" i="1"/>
  <c r="AW46" i="1"/>
  <c r="AV46" i="1"/>
  <c r="AU46" i="1"/>
  <c r="AS46" i="1"/>
  <c r="AR46" i="1"/>
  <c r="AQ46" i="1"/>
  <c r="AP46" i="1"/>
  <c r="AT46" i="1"/>
  <c r="AX46" i="1"/>
  <c r="AA44" i="1"/>
  <c r="AG45" i="1"/>
  <c r="AD45" i="1" s="1"/>
  <c r="AN45" i="1" s="1"/>
  <c r="Y44" i="1"/>
  <c r="X45" i="1"/>
  <c r="Z45" i="1" s="1"/>
  <c r="S44" i="1"/>
  <c r="AB47" i="1"/>
  <c r="AE46" i="1"/>
  <c r="AC46" i="1"/>
  <c r="AF46" i="1"/>
  <c r="T47" i="1"/>
  <c r="W46" i="1"/>
  <c r="V46" i="1"/>
  <c r="U46" i="1"/>
  <c r="BC80" i="1" l="1"/>
  <c r="BD80" i="1" s="1"/>
  <c r="BB81" i="1"/>
  <c r="BE80" i="1"/>
  <c r="AH45" i="1"/>
  <c r="AO45" i="1"/>
  <c r="AI45" i="1"/>
  <c r="AK45" i="1"/>
  <c r="AJ45" i="1"/>
  <c r="AL45" i="1"/>
  <c r="AM45" i="1"/>
  <c r="AE412" i="1"/>
  <c r="AB412" i="1" s="1"/>
  <c r="AA45" i="1"/>
  <c r="AF413" i="1"/>
  <c r="AH413" i="1"/>
  <c r="AI413" i="1"/>
  <c r="AG413" i="1"/>
  <c r="AK413" i="1"/>
  <c r="AM413" i="1"/>
  <c r="AN413" i="1"/>
  <c r="AO413" i="1"/>
  <c r="AA413" i="1"/>
  <c r="AL413" i="1"/>
  <c r="AJ413" i="1"/>
  <c r="Z414" i="1"/>
  <c r="AD413" i="1"/>
  <c r="AC413" i="1"/>
  <c r="BA47" i="1"/>
  <c r="AY47" i="1"/>
  <c r="AX47" i="1"/>
  <c r="AW47" i="1"/>
  <c r="AT47" i="1"/>
  <c r="AV47" i="1"/>
  <c r="AU47" i="1"/>
  <c r="AS47" i="1"/>
  <c r="AR47" i="1"/>
  <c r="AQ47" i="1"/>
  <c r="AP47" i="1"/>
  <c r="AZ47" i="1"/>
  <c r="AG46" i="1"/>
  <c r="AD46" i="1" s="1"/>
  <c r="AN46" i="1" s="1"/>
  <c r="Y45" i="1"/>
  <c r="X46" i="1"/>
  <c r="Z46" i="1" s="1"/>
  <c r="W47" i="1"/>
  <c r="T48" i="1"/>
  <c r="V47" i="1"/>
  <c r="U47" i="1"/>
  <c r="AF47" i="1"/>
  <c r="AE47" i="1"/>
  <c r="AB48" i="1"/>
  <c r="AC47" i="1"/>
  <c r="BB82" i="1" l="1"/>
  <c r="BC81" i="1"/>
  <c r="BD81" i="1" s="1"/>
  <c r="BE81" i="1"/>
  <c r="AH46" i="1"/>
  <c r="AO46" i="1"/>
  <c r="AJ46" i="1"/>
  <c r="AL46" i="1"/>
  <c r="AI46" i="1"/>
  <c r="AM46" i="1"/>
  <c r="AK46" i="1"/>
  <c r="AA46" i="1"/>
  <c r="AE413" i="1"/>
  <c r="AB413" i="1" s="1"/>
  <c r="AI414" i="1"/>
  <c r="AM414" i="1"/>
  <c r="AN414" i="1"/>
  <c r="AF414" i="1"/>
  <c r="AO414" i="1"/>
  <c r="AJ414" i="1"/>
  <c r="AG414" i="1"/>
  <c r="AD414" i="1"/>
  <c r="AL414" i="1"/>
  <c r="AK414" i="1"/>
  <c r="AA414" i="1"/>
  <c r="AC414" i="1"/>
  <c r="AH414" i="1"/>
  <c r="Z415" i="1"/>
  <c r="AP48" i="1"/>
  <c r="AW48" i="1"/>
  <c r="AR48" i="1"/>
  <c r="AQ48" i="1"/>
  <c r="AS48" i="1"/>
  <c r="BA48" i="1"/>
  <c r="AZ48" i="1"/>
  <c r="AY48" i="1"/>
  <c r="AV48" i="1"/>
  <c r="AX48" i="1"/>
  <c r="AT48" i="1"/>
  <c r="AU48" i="1"/>
  <c r="AG47" i="1"/>
  <c r="AD47" i="1" s="1"/>
  <c r="AN47" i="1" s="1"/>
  <c r="Y46" i="1"/>
  <c r="X47" i="1"/>
  <c r="Z47" i="1" s="1"/>
  <c r="T49" i="1"/>
  <c r="V48" i="1"/>
  <c r="U48" i="1"/>
  <c r="W48" i="1"/>
  <c r="AB49" i="1"/>
  <c r="AC48" i="1"/>
  <c r="AF48" i="1"/>
  <c r="AE48" i="1"/>
  <c r="BC82" i="1" l="1"/>
  <c r="BD82" i="1" s="1"/>
  <c r="BB83" i="1"/>
  <c r="BE82" i="1"/>
  <c r="AH47" i="1"/>
  <c r="AO47" i="1"/>
  <c r="AJ47" i="1"/>
  <c r="AI47" i="1"/>
  <c r="AK47" i="1"/>
  <c r="AM47" i="1"/>
  <c r="AL47" i="1"/>
  <c r="AA47" i="1"/>
  <c r="AJ415" i="1"/>
  <c r="AL415" i="1"/>
  <c r="AM415" i="1"/>
  <c r="AK415" i="1"/>
  <c r="AF415" i="1"/>
  <c r="AI415" i="1"/>
  <c r="AH415" i="1"/>
  <c r="Z416" i="1"/>
  <c r="AD415" i="1"/>
  <c r="AN415" i="1"/>
  <c r="AO415" i="1"/>
  <c r="AC415" i="1"/>
  <c r="AG415" i="1"/>
  <c r="AA415" i="1"/>
  <c r="AE414" i="1"/>
  <c r="AB414" i="1" s="1"/>
  <c r="AG48" i="1"/>
  <c r="AD48" i="1" s="1"/>
  <c r="AN48" i="1" s="1"/>
  <c r="AS49" i="1"/>
  <c r="AR49" i="1"/>
  <c r="AV49" i="1"/>
  <c r="AU49" i="1"/>
  <c r="AT49" i="1"/>
  <c r="AQ49" i="1"/>
  <c r="BA49" i="1"/>
  <c r="AP49" i="1"/>
  <c r="AZ49" i="1"/>
  <c r="AY49" i="1"/>
  <c r="AX49" i="1"/>
  <c r="AW49" i="1"/>
  <c r="Y47" i="1"/>
  <c r="X48" i="1"/>
  <c r="Z48" i="1" s="1"/>
  <c r="AF49" i="1"/>
  <c r="AE49" i="1"/>
  <c r="AB50" i="1"/>
  <c r="AC49" i="1"/>
  <c r="W49" i="1"/>
  <c r="T50" i="1"/>
  <c r="V49" i="1"/>
  <c r="U49" i="1"/>
  <c r="BB84" i="1" l="1"/>
  <c r="BC83" i="1"/>
  <c r="BD83" i="1" s="1"/>
  <c r="BE83" i="1"/>
  <c r="AH48" i="1"/>
  <c r="AO48" i="1"/>
  <c r="AM48" i="1"/>
  <c r="AK48" i="1"/>
  <c r="AI48" i="1"/>
  <c r="AL48" i="1"/>
  <c r="AJ48" i="1"/>
  <c r="AA48" i="1"/>
  <c r="AE415" i="1"/>
  <c r="AB415" i="1" s="1"/>
  <c r="AM416" i="1"/>
  <c r="AK416" i="1"/>
  <c r="AL416" i="1"/>
  <c r="AN416" i="1"/>
  <c r="AJ416" i="1"/>
  <c r="AH416" i="1"/>
  <c r="AI416" i="1"/>
  <c r="Z417" i="1"/>
  <c r="AG416" i="1"/>
  <c r="AA416" i="1"/>
  <c r="AC416" i="1"/>
  <c r="AO416" i="1"/>
  <c r="AD416" i="1"/>
  <c r="AF416" i="1"/>
  <c r="AG49" i="1"/>
  <c r="AD49" i="1" s="1"/>
  <c r="AN49" i="1" s="1"/>
  <c r="AW50" i="1"/>
  <c r="AV50" i="1"/>
  <c r="AZ50" i="1"/>
  <c r="BA50" i="1"/>
  <c r="AY50" i="1"/>
  <c r="AU50" i="1"/>
  <c r="AT50" i="1"/>
  <c r="AS50" i="1"/>
  <c r="AQ50" i="1"/>
  <c r="AP50" i="1"/>
  <c r="AX50" i="1"/>
  <c r="AR50" i="1"/>
  <c r="Y48" i="1"/>
  <c r="X49" i="1"/>
  <c r="Z49" i="1" s="1"/>
  <c r="AB51" i="1"/>
  <c r="AC50" i="1"/>
  <c r="AF50" i="1"/>
  <c r="AE50" i="1"/>
  <c r="T51" i="1"/>
  <c r="V50" i="1"/>
  <c r="U50" i="1"/>
  <c r="W50" i="1"/>
  <c r="BC84" i="1" l="1"/>
  <c r="BD84" i="1" s="1"/>
  <c r="BB85" i="1"/>
  <c r="BE84" i="1"/>
  <c r="AH49" i="1"/>
  <c r="AO49" i="1"/>
  <c r="AK49" i="1"/>
  <c r="AI49" i="1"/>
  <c r="AJ49" i="1"/>
  <c r="AM49" i="1"/>
  <c r="AL49" i="1"/>
  <c r="AA49" i="1"/>
  <c r="AE416" i="1"/>
  <c r="AB416" i="1" s="1"/>
  <c r="AN417" i="1"/>
  <c r="AG417" i="1"/>
  <c r="AI417" i="1"/>
  <c r="AJ417" i="1"/>
  <c r="AO417" i="1"/>
  <c r="AH417" i="1"/>
  <c r="AL417" i="1"/>
  <c r="AK417" i="1"/>
  <c r="Z418" i="1"/>
  <c r="AA417" i="1"/>
  <c r="AF417" i="1"/>
  <c r="AM417" i="1"/>
  <c r="AC417" i="1"/>
  <c r="AD417" i="1"/>
  <c r="BA51" i="1"/>
  <c r="AZ51" i="1"/>
  <c r="AY51" i="1"/>
  <c r="AT51" i="1"/>
  <c r="AS51" i="1"/>
  <c r="AR51" i="1"/>
  <c r="AQ51" i="1"/>
  <c r="AP51" i="1"/>
  <c r="AU51" i="1"/>
  <c r="AW51" i="1"/>
  <c r="AX51" i="1"/>
  <c r="AV51" i="1"/>
  <c r="AG50" i="1"/>
  <c r="AD50" i="1" s="1"/>
  <c r="AN50" i="1" s="1"/>
  <c r="X50" i="1"/>
  <c r="Z50" i="1" s="1"/>
  <c r="Y49" i="1"/>
  <c r="W51" i="1"/>
  <c r="T52" i="1"/>
  <c r="V51" i="1"/>
  <c r="U51" i="1"/>
  <c r="AF51" i="1"/>
  <c r="AE51" i="1"/>
  <c r="AB52" i="1"/>
  <c r="AC51" i="1"/>
  <c r="BB86" i="1" l="1"/>
  <c r="BC85" i="1"/>
  <c r="BD85" i="1" s="1"/>
  <c r="BE85" i="1"/>
  <c r="AH50" i="1"/>
  <c r="AO50" i="1"/>
  <c r="AK50" i="1"/>
  <c r="AJ50" i="1"/>
  <c r="AM50" i="1"/>
  <c r="AL50" i="1"/>
  <c r="AI50" i="1"/>
  <c r="AA50" i="1"/>
  <c r="AE417" i="1"/>
  <c r="AB417" i="1" s="1"/>
  <c r="AF418" i="1"/>
  <c r="AK418" i="1"/>
  <c r="AG418" i="1"/>
  <c r="AN418" i="1"/>
  <c r="AJ418" i="1"/>
  <c r="AO418" i="1"/>
  <c r="AA418" i="1"/>
  <c r="AH418" i="1"/>
  <c r="AI418" i="1"/>
  <c r="AM418" i="1"/>
  <c r="Z419" i="1"/>
  <c r="AL418" i="1"/>
  <c r="AC418" i="1"/>
  <c r="AD418" i="1"/>
  <c r="AX52" i="1"/>
  <c r="AW52" i="1"/>
  <c r="BA52" i="1"/>
  <c r="AZ52" i="1"/>
  <c r="AY52" i="1"/>
  <c r="AV52" i="1"/>
  <c r="AU52" i="1"/>
  <c r="AP52" i="1"/>
  <c r="AT52" i="1"/>
  <c r="AS52" i="1"/>
  <c r="AR52" i="1"/>
  <c r="AQ52" i="1"/>
  <c r="AG51" i="1"/>
  <c r="AD51" i="1" s="1"/>
  <c r="AN51" i="1" s="1"/>
  <c r="Y50" i="1"/>
  <c r="X51" i="1"/>
  <c r="Z51" i="1" s="1"/>
  <c r="AC52" i="1"/>
  <c r="AF52" i="1"/>
  <c r="AB53" i="1"/>
  <c r="AE52" i="1"/>
  <c r="V52" i="1"/>
  <c r="U52" i="1"/>
  <c r="T53" i="1"/>
  <c r="W52" i="1"/>
  <c r="BC86" i="1" l="1"/>
  <c r="BD86" i="1" s="1"/>
  <c r="BB87" i="1"/>
  <c r="BE86" i="1"/>
  <c r="AA51" i="1"/>
  <c r="AH51" i="1"/>
  <c r="AO51" i="1"/>
  <c r="AI51" i="1"/>
  <c r="AL51" i="1"/>
  <c r="AJ51" i="1"/>
  <c r="AM51" i="1"/>
  <c r="AK51" i="1"/>
  <c r="AE418" i="1"/>
  <c r="AB418" i="1" s="1"/>
  <c r="AG419" i="1"/>
  <c r="AK419" i="1"/>
  <c r="AL419" i="1"/>
  <c r="AM419" i="1"/>
  <c r="AJ419" i="1"/>
  <c r="AI419" i="1"/>
  <c r="AN419" i="1"/>
  <c r="Z420" i="1"/>
  <c r="AH419" i="1"/>
  <c r="AF419" i="1"/>
  <c r="AA419" i="1"/>
  <c r="AD419" i="1"/>
  <c r="AO419" i="1"/>
  <c r="AC419" i="1"/>
  <c r="AT53" i="1"/>
  <c r="AS53" i="1"/>
  <c r="AR53" i="1"/>
  <c r="AQ53" i="1"/>
  <c r="AV53" i="1"/>
  <c r="AU53" i="1"/>
  <c r="AP53" i="1"/>
  <c r="AY53" i="1"/>
  <c r="AX53" i="1"/>
  <c r="AW53" i="1"/>
  <c r="AZ53" i="1"/>
  <c r="BA53" i="1"/>
  <c r="AG52" i="1"/>
  <c r="AD52" i="1" s="1"/>
  <c r="AN52" i="1" s="1"/>
  <c r="Y51" i="1"/>
  <c r="X52" i="1"/>
  <c r="Z52" i="1" s="1"/>
  <c r="AE53" i="1"/>
  <c r="AB54" i="1"/>
  <c r="AC53" i="1"/>
  <c r="AF53" i="1"/>
  <c r="W53" i="1"/>
  <c r="T54" i="1"/>
  <c r="V53" i="1"/>
  <c r="U53" i="1"/>
  <c r="BB88" i="1" l="1"/>
  <c r="BC87" i="1"/>
  <c r="BD87" i="1" s="1"/>
  <c r="BE87" i="1"/>
  <c r="AA52" i="1"/>
  <c r="AH52" i="1"/>
  <c r="AO52" i="1"/>
  <c r="AK52" i="1"/>
  <c r="AJ52" i="1"/>
  <c r="AI52" i="1"/>
  <c r="AM52" i="1"/>
  <c r="AL52" i="1"/>
  <c r="AE419" i="1"/>
  <c r="AB419" i="1" s="1"/>
  <c r="AH420" i="1"/>
  <c r="AJ420" i="1"/>
  <c r="AK420" i="1"/>
  <c r="AI420" i="1"/>
  <c r="AO420" i="1"/>
  <c r="AG420" i="1"/>
  <c r="AM420" i="1"/>
  <c r="AC420" i="1"/>
  <c r="AN420" i="1"/>
  <c r="AF420" i="1"/>
  <c r="AD420" i="1"/>
  <c r="AL420" i="1"/>
  <c r="AA420" i="1"/>
  <c r="Z421" i="1"/>
  <c r="AG53" i="1"/>
  <c r="AD53" i="1" s="1"/>
  <c r="AN53" i="1" s="1"/>
  <c r="AZ54" i="1"/>
  <c r="AY54" i="1"/>
  <c r="AX54" i="1"/>
  <c r="AW54" i="1"/>
  <c r="AU54" i="1"/>
  <c r="AT54" i="1"/>
  <c r="AS54" i="1"/>
  <c r="AR54" i="1"/>
  <c r="BA54" i="1"/>
  <c r="AV54" i="1"/>
  <c r="AQ54" i="1"/>
  <c r="AP54" i="1"/>
  <c r="Y52" i="1"/>
  <c r="X53" i="1"/>
  <c r="Z53" i="1" s="1"/>
  <c r="AA53" i="1" s="1"/>
  <c r="AC54" i="1"/>
  <c r="AF54" i="1"/>
  <c r="AE54" i="1"/>
  <c r="AB55" i="1"/>
  <c r="U54" i="1"/>
  <c r="W54" i="1"/>
  <c r="V54" i="1"/>
  <c r="T55" i="1"/>
  <c r="BB89" i="1" l="1"/>
  <c r="BC88" i="1"/>
  <c r="BD88" i="1" s="1"/>
  <c r="BE88" i="1"/>
  <c r="AH53" i="1"/>
  <c r="AO53" i="1"/>
  <c r="AK53" i="1"/>
  <c r="AM53" i="1"/>
  <c r="AL53" i="1"/>
  <c r="AJ53" i="1"/>
  <c r="AI53" i="1"/>
  <c r="AE420" i="1"/>
  <c r="AB420" i="1" s="1"/>
  <c r="AK421" i="1"/>
  <c r="AF421" i="1"/>
  <c r="AH421" i="1"/>
  <c r="AJ421" i="1"/>
  <c r="AG421" i="1"/>
  <c r="AL421" i="1"/>
  <c r="AN421" i="1"/>
  <c r="AI421" i="1"/>
  <c r="Z422" i="1"/>
  <c r="AA421" i="1"/>
  <c r="AM421" i="1"/>
  <c r="AC421" i="1"/>
  <c r="AO421" i="1"/>
  <c r="AD421" i="1"/>
  <c r="AG54" i="1"/>
  <c r="AD54" i="1" s="1"/>
  <c r="AN54" i="1" s="1"/>
  <c r="AS55" i="1"/>
  <c r="AR55" i="1"/>
  <c r="BA55" i="1"/>
  <c r="AZ55" i="1"/>
  <c r="AY55" i="1"/>
  <c r="AQ55" i="1"/>
  <c r="AU55" i="1"/>
  <c r="AP55" i="1"/>
  <c r="AV55" i="1"/>
  <c r="AX55" i="1"/>
  <c r="AW55" i="1"/>
  <c r="AT55" i="1"/>
  <c r="Y53" i="1"/>
  <c r="X54" i="1"/>
  <c r="Z54" i="1" s="1"/>
  <c r="AA54" i="1" s="1"/>
  <c r="W55" i="1"/>
  <c r="T56" i="1"/>
  <c r="V55" i="1"/>
  <c r="U55" i="1"/>
  <c r="AE55" i="1"/>
  <c r="AB56" i="1"/>
  <c r="AC55" i="1"/>
  <c r="AF55" i="1"/>
  <c r="BB90" i="1" l="1"/>
  <c r="BC89" i="1"/>
  <c r="BD89" i="1" s="1"/>
  <c r="BE89" i="1"/>
  <c r="AH54" i="1"/>
  <c r="AO54" i="1"/>
  <c r="AJ54" i="1"/>
  <c r="AI54" i="1"/>
  <c r="AK54" i="1"/>
  <c r="AL54" i="1"/>
  <c r="AM54" i="1"/>
  <c r="AE421" i="1"/>
  <c r="AB421" i="1" s="1"/>
  <c r="AL422" i="1"/>
  <c r="AN422" i="1"/>
  <c r="AM422" i="1"/>
  <c r="AO422" i="1"/>
  <c r="AJ422" i="1"/>
  <c r="AH422" i="1"/>
  <c r="AI422" i="1"/>
  <c r="AG422" i="1"/>
  <c r="AA422" i="1"/>
  <c r="AK422" i="1"/>
  <c r="AC422" i="1"/>
  <c r="AD422" i="1"/>
  <c r="AF422" i="1"/>
  <c r="Z423" i="1"/>
  <c r="AG55" i="1"/>
  <c r="AD55" i="1" s="1"/>
  <c r="AN55" i="1" s="1"/>
  <c r="AW56" i="1"/>
  <c r="AV56" i="1"/>
  <c r="AY56" i="1"/>
  <c r="AS56" i="1"/>
  <c r="AR56" i="1"/>
  <c r="BA56" i="1"/>
  <c r="AZ56" i="1"/>
  <c r="AX56" i="1"/>
  <c r="AU56" i="1"/>
  <c r="AT56" i="1"/>
  <c r="AQ56" i="1"/>
  <c r="AP56" i="1"/>
  <c r="Y54" i="1"/>
  <c r="X55" i="1"/>
  <c r="Z55" i="1" s="1"/>
  <c r="AA55" i="1" s="1"/>
  <c r="U56" i="1"/>
  <c r="T57" i="1"/>
  <c r="W56" i="1"/>
  <c r="V56" i="1"/>
  <c r="AC56" i="1"/>
  <c r="AF56" i="1"/>
  <c r="AB57" i="1"/>
  <c r="AE56" i="1"/>
  <c r="BC90" i="1" l="1"/>
  <c r="BD90" i="1" s="1"/>
  <c r="BB91" i="1"/>
  <c r="BE90" i="1"/>
  <c r="AH55" i="1"/>
  <c r="AO55" i="1"/>
  <c r="AI55" i="1"/>
  <c r="AJ55" i="1"/>
  <c r="AM55" i="1"/>
  <c r="AL55" i="1"/>
  <c r="AK55" i="1"/>
  <c r="AE422" i="1"/>
  <c r="AB422" i="1" s="1"/>
  <c r="AO423" i="1"/>
  <c r="AG423" i="1"/>
  <c r="AH423" i="1"/>
  <c r="AI423" i="1"/>
  <c r="AF423" i="1"/>
  <c r="AM423" i="1"/>
  <c r="AK423" i="1"/>
  <c r="AL423" i="1"/>
  <c r="AD423" i="1"/>
  <c r="AN423" i="1"/>
  <c r="AC423" i="1"/>
  <c r="AJ423" i="1"/>
  <c r="Z424" i="1"/>
  <c r="AA423" i="1"/>
  <c r="AG56" i="1"/>
  <c r="AD56" i="1" s="1"/>
  <c r="AN56" i="1" s="1"/>
  <c r="BA57" i="1"/>
  <c r="AZ57" i="1"/>
  <c r="AR57" i="1"/>
  <c r="AP57" i="1"/>
  <c r="AQ57" i="1"/>
  <c r="AT57" i="1"/>
  <c r="AY57" i="1"/>
  <c r="AV57" i="1"/>
  <c r="AW57" i="1"/>
  <c r="AS57" i="1"/>
  <c r="AX57" i="1"/>
  <c r="AU57" i="1"/>
  <c r="Y55" i="1"/>
  <c r="X56" i="1"/>
  <c r="Z56" i="1" s="1"/>
  <c r="AA56" i="1" s="1"/>
  <c r="V57" i="1"/>
  <c r="U57" i="1"/>
  <c r="T58" i="1"/>
  <c r="W57" i="1"/>
  <c r="AC57" i="1"/>
  <c r="AB58" i="1"/>
  <c r="AF57" i="1"/>
  <c r="AE57" i="1"/>
  <c r="BC91" i="1" l="1"/>
  <c r="BD91" i="1" s="1"/>
  <c r="BB92" i="1"/>
  <c r="BE91" i="1"/>
  <c r="AH56" i="1"/>
  <c r="AO56" i="1"/>
  <c r="AK56" i="1"/>
  <c r="AI56" i="1"/>
  <c r="AJ56" i="1"/>
  <c r="AL56" i="1"/>
  <c r="AM56" i="1"/>
  <c r="AG424" i="1"/>
  <c r="AK424" i="1"/>
  <c r="AL424" i="1"/>
  <c r="AM424" i="1"/>
  <c r="AJ424" i="1"/>
  <c r="AI424" i="1"/>
  <c r="AF424" i="1"/>
  <c r="AH424" i="1"/>
  <c r="AC424" i="1"/>
  <c r="AN424" i="1"/>
  <c r="AA424" i="1"/>
  <c r="Z425" i="1"/>
  <c r="AO424" i="1"/>
  <c r="AD424" i="1"/>
  <c r="AE423" i="1"/>
  <c r="AB423" i="1" s="1"/>
  <c r="AX58" i="1"/>
  <c r="AW58" i="1"/>
  <c r="AV58" i="1"/>
  <c r="AU58" i="1"/>
  <c r="AS58" i="1"/>
  <c r="AR58" i="1"/>
  <c r="AQ58" i="1"/>
  <c r="BA58" i="1"/>
  <c r="AZ58" i="1"/>
  <c r="AY58" i="1"/>
  <c r="AT58" i="1"/>
  <c r="AP58" i="1"/>
  <c r="AG57" i="1"/>
  <c r="AD57" i="1" s="1"/>
  <c r="AN57" i="1" s="1"/>
  <c r="X57" i="1"/>
  <c r="Z57" i="1" s="1"/>
  <c r="AA57" i="1" s="1"/>
  <c r="Y56" i="1"/>
  <c r="V58" i="1"/>
  <c r="U58" i="1"/>
  <c r="T59" i="1"/>
  <c r="W58" i="1"/>
  <c r="AC58" i="1"/>
  <c r="AF58" i="1"/>
  <c r="AB59" i="1"/>
  <c r="AE58" i="1"/>
  <c r="BC92" i="1" l="1"/>
  <c r="BD92" i="1" s="1"/>
  <c r="BB93" i="1"/>
  <c r="BE92" i="1"/>
  <c r="AH57" i="1"/>
  <c r="AO57" i="1"/>
  <c r="AL57" i="1"/>
  <c r="AK57" i="1"/>
  <c r="AM57" i="1"/>
  <c r="AJ57" i="1"/>
  <c r="AI57" i="1"/>
  <c r="AE424" i="1"/>
  <c r="AB424" i="1" s="1"/>
  <c r="AF425" i="1"/>
  <c r="AH425" i="1"/>
  <c r="AI425" i="1"/>
  <c r="AG425" i="1"/>
  <c r="AL425" i="1"/>
  <c r="AN425" i="1"/>
  <c r="AO425" i="1"/>
  <c r="Z426" i="1"/>
  <c r="AC425" i="1"/>
  <c r="AM425" i="1"/>
  <c r="AJ425" i="1"/>
  <c r="AA425" i="1"/>
  <c r="AK425" i="1"/>
  <c r="AD425" i="1"/>
  <c r="AG58" i="1"/>
  <c r="AD58" i="1" s="1"/>
  <c r="AN58" i="1" s="1"/>
  <c r="BA59" i="1"/>
  <c r="AY59" i="1"/>
  <c r="AX59" i="1"/>
  <c r="AW59" i="1"/>
  <c r="AZ59" i="1"/>
  <c r="AV59" i="1"/>
  <c r="AU59" i="1"/>
  <c r="AT59" i="1"/>
  <c r="AS59" i="1"/>
  <c r="AR59" i="1"/>
  <c r="AQ59" i="1"/>
  <c r="AP59" i="1"/>
  <c r="Y57" i="1"/>
  <c r="X58" i="1"/>
  <c r="Z58" i="1" s="1"/>
  <c r="AA58" i="1" s="1"/>
  <c r="AE59" i="1"/>
  <c r="AB60" i="1"/>
  <c r="AC59" i="1"/>
  <c r="AF59" i="1"/>
  <c r="W59" i="1"/>
  <c r="T60" i="1"/>
  <c r="V59" i="1"/>
  <c r="U59" i="1"/>
  <c r="BB94" i="1" l="1"/>
  <c r="BC93" i="1"/>
  <c r="BD93" i="1" s="1"/>
  <c r="BE93" i="1"/>
  <c r="AH58" i="1"/>
  <c r="AO58" i="1"/>
  <c r="AI58" i="1"/>
  <c r="AK58" i="1"/>
  <c r="AJ58" i="1"/>
  <c r="AM58" i="1"/>
  <c r="AL58" i="1"/>
  <c r="AE425" i="1"/>
  <c r="AB425" i="1" s="1"/>
  <c r="AI426" i="1"/>
  <c r="AH426" i="1"/>
  <c r="AJ426" i="1"/>
  <c r="AK426" i="1"/>
  <c r="AL426" i="1"/>
  <c r="AM426" i="1"/>
  <c r="AF426" i="1"/>
  <c r="AO426" i="1"/>
  <c r="AA426" i="1"/>
  <c r="AN426" i="1"/>
  <c r="AD426" i="1"/>
  <c r="AG426" i="1"/>
  <c r="Z427" i="1"/>
  <c r="AC426" i="1"/>
  <c r="AY60" i="1"/>
  <c r="AT60" i="1"/>
  <c r="AX60" i="1"/>
  <c r="AW60" i="1"/>
  <c r="AV60" i="1"/>
  <c r="AU60" i="1"/>
  <c r="AS60" i="1"/>
  <c r="AR60" i="1"/>
  <c r="AQ60" i="1"/>
  <c r="AP60" i="1"/>
  <c r="BA60" i="1"/>
  <c r="AZ60" i="1"/>
  <c r="AG59" i="1"/>
  <c r="AD59" i="1" s="1"/>
  <c r="AN59" i="1" s="1"/>
  <c r="X59" i="1"/>
  <c r="Z59" i="1" s="1"/>
  <c r="AA59" i="1" s="1"/>
  <c r="Y58" i="1"/>
  <c r="U60" i="1"/>
  <c r="W60" i="1"/>
  <c r="T61" i="1"/>
  <c r="V60" i="1"/>
  <c r="AC60" i="1"/>
  <c r="AF60" i="1"/>
  <c r="AE60" i="1"/>
  <c r="AB61" i="1"/>
  <c r="BB95" i="1" l="1"/>
  <c r="BC94" i="1"/>
  <c r="BD94" i="1" s="1"/>
  <c r="BE94" i="1"/>
  <c r="AH59" i="1"/>
  <c r="AO59" i="1"/>
  <c r="AI59" i="1"/>
  <c r="AK59" i="1"/>
  <c r="AM59" i="1"/>
  <c r="AJ59" i="1"/>
  <c r="AL59" i="1"/>
  <c r="AE426" i="1"/>
  <c r="AB426" i="1" s="1"/>
  <c r="AJ427" i="1"/>
  <c r="AL427" i="1"/>
  <c r="AM427" i="1"/>
  <c r="AK427" i="1"/>
  <c r="AF427" i="1"/>
  <c r="AH427" i="1"/>
  <c r="AN427" i="1"/>
  <c r="Z428" i="1"/>
  <c r="AD427" i="1"/>
  <c r="AG427" i="1"/>
  <c r="AO427" i="1"/>
  <c r="AA427" i="1"/>
  <c r="AI427" i="1"/>
  <c r="AC427" i="1"/>
  <c r="AS61" i="1"/>
  <c r="AR61" i="1"/>
  <c r="AP61" i="1"/>
  <c r="BA61" i="1"/>
  <c r="AQ61" i="1"/>
  <c r="AX61" i="1"/>
  <c r="AV61" i="1"/>
  <c r="AU61" i="1"/>
  <c r="AW61" i="1"/>
  <c r="AT61" i="1"/>
  <c r="AZ61" i="1"/>
  <c r="AY61" i="1"/>
  <c r="Y59" i="1"/>
  <c r="AG60" i="1"/>
  <c r="AD60" i="1" s="1"/>
  <c r="AN60" i="1" s="1"/>
  <c r="X60" i="1"/>
  <c r="Z60" i="1" s="1"/>
  <c r="AA60" i="1" s="1"/>
  <c r="AE61" i="1"/>
  <c r="AB62" i="1"/>
  <c r="AC61" i="1"/>
  <c r="AF61" i="1"/>
  <c r="W61" i="1"/>
  <c r="T62" i="1"/>
  <c r="V61" i="1"/>
  <c r="U61" i="1"/>
  <c r="BB96" i="1" l="1"/>
  <c r="BC95" i="1"/>
  <c r="BD95" i="1" s="1"/>
  <c r="BE95" i="1"/>
  <c r="AH60" i="1"/>
  <c r="AO60" i="1"/>
  <c r="AK60" i="1"/>
  <c r="AI60" i="1"/>
  <c r="AM60" i="1"/>
  <c r="AJ60" i="1"/>
  <c r="AL60" i="1"/>
  <c r="AE427" i="1"/>
  <c r="AB427" i="1" s="1"/>
  <c r="AM428" i="1"/>
  <c r="AK428" i="1"/>
  <c r="AN428" i="1"/>
  <c r="AO428" i="1"/>
  <c r="AF428" i="1"/>
  <c r="AL428" i="1"/>
  <c r="AH428" i="1"/>
  <c r="AJ428" i="1"/>
  <c r="Z429" i="1"/>
  <c r="AC428" i="1"/>
  <c r="AI428" i="1"/>
  <c r="AA428" i="1"/>
  <c r="AG428" i="1"/>
  <c r="AD428" i="1"/>
  <c r="AW62" i="1"/>
  <c r="AV62" i="1"/>
  <c r="AX62" i="1"/>
  <c r="AU62" i="1"/>
  <c r="AT62" i="1"/>
  <c r="AS62" i="1"/>
  <c r="AR62" i="1"/>
  <c r="AQ62" i="1"/>
  <c r="AP62" i="1"/>
  <c r="BA62" i="1"/>
  <c r="AZ62" i="1"/>
  <c r="AY62" i="1"/>
  <c r="AG61" i="1"/>
  <c r="AD61" i="1" s="1"/>
  <c r="AN61" i="1" s="1"/>
  <c r="Y60" i="1"/>
  <c r="X61" i="1"/>
  <c r="Z61" i="1" s="1"/>
  <c r="AA61" i="1" s="1"/>
  <c r="U62" i="1"/>
  <c r="T63" i="1"/>
  <c r="W62" i="1"/>
  <c r="V62" i="1"/>
  <c r="AC62" i="1"/>
  <c r="AB63" i="1"/>
  <c r="AF62" i="1"/>
  <c r="AE62" i="1"/>
  <c r="BC96" i="1" l="1"/>
  <c r="BD96" i="1" s="1"/>
  <c r="BB97" i="1"/>
  <c r="BE96" i="1"/>
  <c r="AH61" i="1"/>
  <c r="AO61" i="1"/>
  <c r="AI61" i="1"/>
  <c r="AM61" i="1"/>
  <c r="AK61" i="1"/>
  <c r="AL61" i="1"/>
  <c r="AJ61" i="1"/>
  <c r="AE428" i="1"/>
  <c r="AB428" i="1" s="1"/>
  <c r="AN429" i="1"/>
  <c r="AH429" i="1"/>
  <c r="AO429" i="1"/>
  <c r="AG429" i="1"/>
  <c r="AI429" i="1"/>
  <c r="AL429" i="1"/>
  <c r="Z430" i="1"/>
  <c r="AF429" i="1"/>
  <c r="AJ429" i="1"/>
  <c r="AM429" i="1"/>
  <c r="AA429" i="1"/>
  <c r="AC429" i="1"/>
  <c r="AK429" i="1"/>
  <c r="AD429" i="1"/>
  <c r="AG62" i="1"/>
  <c r="AD62" i="1" s="1"/>
  <c r="AN62" i="1" s="1"/>
  <c r="BA63" i="1"/>
  <c r="AZ63" i="1"/>
  <c r="AY63" i="1"/>
  <c r="AX63" i="1"/>
  <c r="AW63" i="1"/>
  <c r="AV63" i="1"/>
  <c r="AU63" i="1"/>
  <c r="AR63" i="1"/>
  <c r="AQ63" i="1"/>
  <c r="AP63" i="1"/>
  <c r="AT63" i="1"/>
  <c r="AS63" i="1"/>
  <c r="Y61" i="1"/>
  <c r="X62" i="1"/>
  <c r="Z62" i="1" s="1"/>
  <c r="AA62" i="1" s="1"/>
  <c r="AC63" i="1"/>
  <c r="AB64" i="1"/>
  <c r="AF63" i="1"/>
  <c r="AE63" i="1"/>
  <c r="U63" i="1"/>
  <c r="T64" i="1"/>
  <c r="W63" i="1"/>
  <c r="V63" i="1"/>
  <c r="BB98" i="1" l="1"/>
  <c r="BC97" i="1"/>
  <c r="BD97" i="1" s="1"/>
  <c r="BE97" i="1"/>
  <c r="AH62" i="1"/>
  <c r="AO62" i="1"/>
  <c r="AI62" i="1"/>
  <c r="AK62" i="1"/>
  <c r="AJ62" i="1"/>
  <c r="AM62" i="1"/>
  <c r="AL62" i="1"/>
  <c r="AE429" i="1"/>
  <c r="AB429" i="1" s="1"/>
  <c r="AF430" i="1"/>
  <c r="AK430" i="1"/>
  <c r="AG430" i="1"/>
  <c r="AN430" i="1"/>
  <c r="AJ430" i="1"/>
  <c r="AM430" i="1"/>
  <c r="Z431" i="1"/>
  <c r="AI430" i="1"/>
  <c r="AO430" i="1"/>
  <c r="AH430" i="1"/>
  <c r="AL430" i="1"/>
  <c r="AA430" i="1"/>
  <c r="AD430" i="1"/>
  <c r="AC430" i="1"/>
  <c r="AG63" i="1"/>
  <c r="AD63" i="1" s="1"/>
  <c r="AN63" i="1" s="1"/>
  <c r="BA64" i="1"/>
  <c r="AV64" i="1"/>
  <c r="AU64" i="1"/>
  <c r="AT64" i="1"/>
  <c r="AS64" i="1"/>
  <c r="AR64" i="1"/>
  <c r="AQ64" i="1"/>
  <c r="AP64" i="1"/>
  <c r="AY64" i="1"/>
  <c r="AX64" i="1"/>
  <c r="AZ64" i="1"/>
  <c r="AW64" i="1"/>
  <c r="Y62" i="1"/>
  <c r="X63" i="1"/>
  <c r="Z63" i="1" s="1"/>
  <c r="AA63" i="1" s="1"/>
  <c r="U64" i="1"/>
  <c r="T65" i="1"/>
  <c r="W64" i="1"/>
  <c r="V64" i="1"/>
  <c r="AC64" i="1"/>
  <c r="AB65" i="1"/>
  <c r="AF64" i="1"/>
  <c r="AE64" i="1"/>
  <c r="BC98" i="1" l="1"/>
  <c r="BD98" i="1" s="1"/>
  <c r="BB99" i="1"/>
  <c r="BE98" i="1"/>
  <c r="AH63" i="1"/>
  <c r="AO63" i="1"/>
  <c r="AJ63" i="1"/>
  <c r="AK63" i="1"/>
  <c r="AM63" i="1"/>
  <c r="AL63" i="1"/>
  <c r="AI63" i="1"/>
  <c r="AE430" i="1"/>
  <c r="AB430" i="1" s="1"/>
  <c r="AG431" i="1"/>
  <c r="AL431" i="1"/>
  <c r="AM431" i="1"/>
  <c r="AN431" i="1"/>
  <c r="AK431" i="1"/>
  <c r="AF431" i="1"/>
  <c r="AI431" i="1"/>
  <c r="AO431" i="1"/>
  <c r="Z432" i="1"/>
  <c r="AC431" i="1"/>
  <c r="AH431" i="1"/>
  <c r="AJ431" i="1"/>
  <c r="AA431" i="1"/>
  <c r="AD431" i="1"/>
  <c r="AG64" i="1"/>
  <c r="AD64" i="1" s="1"/>
  <c r="AN64" i="1" s="1"/>
  <c r="AP65" i="1"/>
  <c r="BA65" i="1"/>
  <c r="AZ65" i="1"/>
  <c r="AS65" i="1"/>
  <c r="AW65" i="1"/>
  <c r="AX65" i="1"/>
  <c r="AR65" i="1"/>
  <c r="AY65" i="1"/>
  <c r="AU65" i="1"/>
  <c r="AT65" i="1"/>
  <c r="AQ65" i="1"/>
  <c r="AV65" i="1"/>
  <c r="Y63" i="1"/>
  <c r="X64" i="1"/>
  <c r="Z64" i="1" s="1"/>
  <c r="AA64" i="1" s="1"/>
  <c r="U65" i="1"/>
  <c r="T66" i="1"/>
  <c r="W65" i="1"/>
  <c r="V65" i="1"/>
  <c r="AC65" i="1"/>
  <c r="AB66" i="1"/>
  <c r="AF65" i="1"/>
  <c r="AE65" i="1"/>
  <c r="BC99" i="1" l="1"/>
  <c r="BD99" i="1" s="1"/>
  <c r="BB100" i="1"/>
  <c r="BE99" i="1"/>
  <c r="AH64" i="1"/>
  <c r="AO64" i="1"/>
  <c r="AL64" i="1"/>
  <c r="AK64" i="1"/>
  <c r="AI64" i="1"/>
  <c r="AJ64" i="1"/>
  <c r="AM64" i="1"/>
  <c r="AE431" i="1"/>
  <c r="AB431" i="1" s="1"/>
  <c r="AH432" i="1"/>
  <c r="AJ432" i="1"/>
  <c r="AI432" i="1"/>
  <c r="AG432" i="1"/>
  <c r="AL432" i="1"/>
  <c r="AN432" i="1"/>
  <c r="AD432" i="1"/>
  <c r="AK432" i="1"/>
  <c r="AF432" i="1"/>
  <c r="AA432" i="1"/>
  <c r="AM432" i="1"/>
  <c r="AC432" i="1"/>
  <c r="AO432" i="1"/>
  <c r="Z433" i="1"/>
  <c r="AG65" i="1"/>
  <c r="AD65" i="1" s="1"/>
  <c r="AN65" i="1" s="1"/>
  <c r="AV66" i="1"/>
  <c r="AU66" i="1"/>
  <c r="AT66" i="1"/>
  <c r="AS66" i="1"/>
  <c r="AR66" i="1"/>
  <c r="AQ66" i="1"/>
  <c r="AP66" i="1"/>
  <c r="AZ66" i="1"/>
  <c r="AY66" i="1"/>
  <c r="AX66" i="1"/>
  <c r="AW66" i="1"/>
  <c r="BA66" i="1"/>
  <c r="Y64" i="1"/>
  <c r="X65" i="1"/>
  <c r="Z65" i="1" s="1"/>
  <c r="AA65" i="1" s="1"/>
  <c r="U66" i="1"/>
  <c r="T67" i="1"/>
  <c r="W66" i="1"/>
  <c r="V66" i="1"/>
  <c r="AC66" i="1"/>
  <c r="AB67" i="1"/>
  <c r="AF66" i="1"/>
  <c r="AE66" i="1"/>
  <c r="BB101" i="1" l="1"/>
  <c r="BC100" i="1"/>
  <c r="BD100" i="1" s="1"/>
  <c r="BE100" i="1"/>
  <c r="AH65" i="1"/>
  <c r="AO65" i="1"/>
  <c r="AI65" i="1"/>
  <c r="AM65" i="1"/>
  <c r="AL65" i="1"/>
  <c r="AK65" i="1"/>
  <c r="AJ65" i="1"/>
  <c r="AE432" i="1"/>
  <c r="AB432" i="1" s="1"/>
  <c r="AK433" i="1"/>
  <c r="AJ433" i="1"/>
  <c r="AH433" i="1"/>
  <c r="AL433" i="1"/>
  <c r="AO433" i="1"/>
  <c r="AF433" i="1"/>
  <c r="AC433" i="1"/>
  <c r="AA433" i="1"/>
  <c r="AI433" i="1"/>
  <c r="AM433" i="1"/>
  <c r="Z434" i="1"/>
  <c r="AN433" i="1"/>
  <c r="AD433" i="1"/>
  <c r="AG433" i="1"/>
  <c r="AG66" i="1"/>
  <c r="AD66" i="1" s="1"/>
  <c r="AN66" i="1" s="1"/>
  <c r="AS67" i="1"/>
  <c r="AR67" i="1"/>
  <c r="BA67" i="1"/>
  <c r="AZ67" i="1"/>
  <c r="AY67" i="1"/>
  <c r="AX67" i="1"/>
  <c r="AW67" i="1"/>
  <c r="AV67" i="1"/>
  <c r="AT67" i="1"/>
  <c r="AP67" i="1"/>
  <c r="AU67" i="1"/>
  <c r="AQ67" i="1"/>
  <c r="Y65" i="1"/>
  <c r="X66" i="1"/>
  <c r="Z66" i="1" s="1"/>
  <c r="AA66" i="1" s="1"/>
  <c r="U67" i="1"/>
  <c r="T68" i="1"/>
  <c r="W67" i="1"/>
  <c r="V67" i="1"/>
  <c r="AC67" i="1"/>
  <c r="AB68" i="1"/>
  <c r="AF67" i="1"/>
  <c r="AE67" i="1"/>
  <c r="BB102" i="1" l="1"/>
  <c r="BC101" i="1"/>
  <c r="BD101" i="1" s="1"/>
  <c r="BE101" i="1"/>
  <c r="AH66" i="1"/>
  <c r="AO66" i="1"/>
  <c r="AK66" i="1"/>
  <c r="AL66" i="1"/>
  <c r="AM66" i="1"/>
  <c r="AJ66" i="1"/>
  <c r="AI66" i="1"/>
  <c r="AE433" i="1"/>
  <c r="AB433" i="1" s="1"/>
  <c r="AL434" i="1"/>
  <c r="AM434" i="1"/>
  <c r="AN434" i="1"/>
  <c r="AH434" i="1"/>
  <c r="AG434" i="1"/>
  <c r="AC434" i="1"/>
  <c r="AA434" i="1"/>
  <c r="AO434" i="1"/>
  <c r="AJ434" i="1"/>
  <c r="AI434" i="1"/>
  <c r="AD434" i="1"/>
  <c r="AK434" i="1"/>
  <c r="Z435" i="1"/>
  <c r="AG67" i="1"/>
  <c r="AD67" i="1" s="1"/>
  <c r="AN67" i="1" s="1"/>
  <c r="AW68" i="1"/>
  <c r="AV68" i="1"/>
  <c r="AR68" i="1"/>
  <c r="AX68" i="1"/>
  <c r="AU68" i="1"/>
  <c r="AT68" i="1"/>
  <c r="AS68" i="1"/>
  <c r="AP68" i="1"/>
  <c r="AQ68" i="1"/>
  <c r="AZ68" i="1"/>
  <c r="AY68" i="1"/>
  <c r="BA68" i="1"/>
  <c r="Y66" i="1"/>
  <c r="X67" i="1"/>
  <c r="Z67" i="1" s="1"/>
  <c r="AA67" i="1" s="1"/>
  <c r="AC68" i="1"/>
  <c r="AB69" i="1"/>
  <c r="AF68" i="1"/>
  <c r="AE68" i="1"/>
  <c r="U68" i="1"/>
  <c r="T69" i="1"/>
  <c r="W68" i="1"/>
  <c r="V68" i="1"/>
  <c r="BC102" i="1" l="1"/>
  <c r="BD102" i="1" s="1"/>
  <c r="BB103" i="1"/>
  <c r="BE102" i="1"/>
  <c r="AH67" i="1"/>
  <c r="AO67" i="1"/>
  <c r="AK67" i="1"/>
  <c r="AL67" i="1"/>
  <c r="AM67" i="1"/>
  <c r="AJ67" i="1"/>
  <c r="AI67" i="1"/>
  <c r="AE434" i="1"/>
  <c r="AB434" i="1" s="1"/>
  <c r="AF434" i="1" s="1"/>
  <c r="AG435" i="1"/>
  <c r="AM435" i="1"/>
  <c r="AI435" i="1"/>
  <c r="AJ435" i="1"/>
  <c r="AD435" i="1"/>
  <c r="AL435" i="1"/>
  <c r="AN435" i="1"/>
  <c r="AH435" i="1"/>
  <c r="AA435" i="1"/>
  <c r="AK435" i="1"/>
  <c r="AC435" i="1"/>
  <c r="AO435" i="1"/>
  <c r="Z436" i="1"/>
  <c r="BA69" i="1"/>
  <c r="AZ69" i="1"/>
  <c r="AV69" i="1"/>
  <c r="AP69" i="1"/>
  <c r="AW69" i="1"/>
  <c r="AR69" i="1"/>
  <c r="AQ69" i="1"/>
  <c r="AS69" i="1"/>
  <c r="AY69" i="1"/>
  <c r="AX69" i="1"/>
  <c r="AU69" i="1"/>
  <c r="AT69" i="1"/>
  <c r="Y67" i="1"/>
  <c r="AG68" i="1"/>
  <c r="AD68" i="1" s="1"/>
  <c r="AN68" i="1" s="1"/>
  <c r="X68" i="1"/>
  <c r="Z68" i="1" s="1"/>
  <c r="AA68" i="1" s="1"/>
  <c r="U69" i="1"/>
  <c r="T70" i="1"/>
  <c r="W69" i="1"/>
  <c r="V69" i="1"/>
  <c r="AC69" i="1"/>
  <c r="AB70" i="1"/>
  <c r="AF69" i="1"/>
  <c r="AE69" i="1"/>
  <c r="BC103" i="1" l="1"/>
  <c r="BD103" i="1" s="1"/>
  <c r="BB104" i="1"/>
  <c r="BE103" i="1"/>
  <c r="AH68" i="1"/>
  <c r="AO68" i="1"/>
  <c r="AM68" i="1"/>
  <c r="AI68" i="1"/>
  <c r="AK68" i="1"/>
  <c r="AJ68" i="1"/>
  <c r="AL68" i="1"/>
  <c r="AE435" i="1"/>
  <c r="AB435" i="1" s="1"/>
  <c r="AF435" i="1" s="1"/>
  <c r="AL436" i="1"/>
  <c r="AO436" i="1"/>
  <c r="AD436" i="1"/>
  <c r="AH436" i="1"/>
  <c r="AI436" i="1"/>
  <c r="AN436" i="1"/>
  <c r="AA436" i="1"/>
  <c r="AK436" i="1"/>
  <c r="AM436" i="1"/>
  <c r="AC436" i="1"/>
  <c r="Z437" i="1"/>
  <c r="AG436" i="1"/>
  <c r="AJ436" i="1"/>
  <c r="AG69" i="1"/>
  <c r="AD69" i="1" s="1"/>
  <c r="AN69" i="1" s="1"/>
  <c r="AZ70" i="1"/>
  <c r="AW70" i="1"/>
  <c r="AV70" i="1"/>
  <c r="AU70" i="1"/>
  <c r="AT70" i="1"/>
  <c r="AS70" i="1"/>
  <c r="AR70" i="1"/>
  <c r="AQ70" i="1"/>
  <c r="AP70" i="1"/>
  <c r="BA70" i="1"/>
  <c r="AY70" i="1"/>
  <c r="AX70" i="1"/>
  <c r="Y68" i="1"/>
  <c r="X69" i="1"/>
  <c r="Z69" i="1" s="1"/>
  <c r="AA69" i="1" s="1"/>
  <c r="U70" i="1"/>
  <c r="T71" i="1"/>
  <c r="W70" i="1"/>
  <c r="V70" i="1"/>
  <c r="AC70" i="1"/>
  <c r="AB71" i="1"/>
  <c r="AF70" i="1"/>
  <c r="AE70" i="1"/>
  <c r="BE104" i="1" l="1"/>
  <c r="BB105" i="1"/>
  <c r="BC104" i="1"/>
  <c r="BD104" i="1" s="1"/>
  <c r="AH69" i="1"/>
  <c r="AO69" i="1"/>
  <c r="AJ69" i="1"/>
  <c r="AM69" i="1"/>
  <c r="AI69" i="1"/>
  <c r="AL69" i="1"/>
  <c r="AK69" i="1"/>
  <c r="AE436" i="1"/>
  <c r="AB436" i="1" s="1"/>
  <c r="AF436" i="1" s="1"/>
  <c r="AJ437" i="1"/>
  <c r="AD437" i="1"/>
  <c r="AN437" i="1"/>
  <c r="AL437" i="1"/>
  <c r="Z438" i="1"/>
  <c r="AK437" i="1"/>
  <c r="AA437" i="1"/>
  <c r="AC437" i="1"/>
  <c r="AO437" i="1"/>
  <c r="AI437" i="1"/>
  <c r="AG437" i="1"/>
  <c r="AH437" i="1"/>
  <c r="AM437" i="1"/>
  <c r="BA71" i="1"/>
  <c r="AZ71" i="1"/>
  <c r="AY71" i="1"/>
  <c r="AX71" i="1"/>
  <c r="AW71" i="1"/>
  <c r="AU71" i="1"/>
  <c r="AP71" i="1"/>
  <c r="AQ71" i="1"/>
  <c r="AR71" i="1"/>
  <c r="AT71" i="1"/>
  <c r="AS71" i="1"/>
  <c r="AV71" i="1"/>
  <c r="AG70" i="1"/>
  <c r="AD70" i="1" s="1"/>
  <c r="AN70" i="1" s="1"/>
  <c r="Y69" i="1"/>
  <c r="X70" i="1"/>
  <c r="Z70" i="1" s="1"/>
  <c r="AA70" i="1" s="1"/>
  <c r="AC71" i="1"/>
  <c r="AB72" i="1"/>
  <c r="AF71" i="1"/>
  <c r="AE71" i="1"/>
  <c r="U71" i="1"/>
  <c r="T72" i="1"/>
  <c r="W71" i="1"/>
  <c r="V71" i="1"/>
  <c r="BC105" i="1" l="1"/>
  <c r="BD105" i="1" s="1"/>
  <c r="BE105" i="1"/>
  <c r="BB106" i="1"/>
  <c r="AH70" i="1"/>
  <c r="AO70" i="1"/>
  <c r="AM70" i="1"/>
  <c r="AJ70" i="1"/>
  <c r="AI70" i="1"/>
  <c r="AL70" i="1"/>
  <c r="AK70" i="1"/>
  <c r="AE437" i="1"/>
  <c r="AB437" i="1" s="1"/>
  <c r="AF437" i="1" s="1"/>
  <c r="AL438" i="1"/>
  <c r="AM438" i="1"/>
  <c r="Z439" i="1"/>
  <c r="AA438" i="1"/>
  <c r="AD438" i="1"/>
  <c r="AI438" i="1"/>
  <c r="AH438" i="1"/>
  <c r="AG438" i="1"/>
  <c r="AK438" i="1"/>
  <c r="AC438" i="1"/>
  <c r="AO438" i="1"/>
  <c r="AJ438" i="1"/>
  <c r="AN438" i="1"/>
  <c r="AG71" i="1"/>
  <c r="AD71" i="1" s="1"/>
  <c r="AN71" i="1" s="1"/>
  <c r="BA72" i="1"/>
  <c r="AV72" i="1"/>
  <c r="AZ72" i="1"/>
  <c r="AY72" i="1"/>
  <c r="AX72" i="1"/>
  <c r="AW72" i="1"/>
  <c r="AR72" i="1"/>
  <c r="AU72" i="1"/>
  <c r="AT72" i="1"/>
  <c r="AS72" i="1"/>
  <c r="AQ72" i="1"/>
  <c r="AP72" i="1"/>
  <c r="Y70" i="1"/>
  <c r="X71" i="1"/>
  <c r="Z71" i="1" s="1"/>
  <c r="AA71" i="1" s="1"/>
  <c r="U72" i="1"/>
  <c r="T73" i="1"/>
  <c r="W72" i="1"/>
  <c r="V72" i="1"/>
  <c r="AC72" i="1"/>
  <c r="AF72" i="1"/>
  <c r="AB73" i="1"/>
  <c r="AE72" i="1"/>
  <c r="BC106" i="1" l="1"/>
  <c r="BD106" i="1" s="1"/>
  <c r="BE106" i="1"/>
  <c r="BB107" i="1"/>
  <c r="AH71" i="1"/>
  <c r="AO71" i="1"/>
  <c r="AJ71" i="1"/>
  <c r="AL71" i="1"/>
  <c r="AI71" i="1"/>
  <c r="AK71" i="1"/>
  <c r="AM71" i="1"/>
  <c r="AE438" i="1"/>
  <c r="AB438" i="1" s="1"/>
  <c r="AF438" i="1" s="1"/>
  <c r="AI439" i="1"/>
  <c r="AG439" i="1"/>
  <c r="AH439" i="1"/>
  <c r="AL439" i="1"/>
  <c r="AN439" i="1"/>
  <c r="AC439" i="1"/>
  <c r="AK439" i="1"/>
  <c r="Z440" i="1"/>
  <c r="AD439" i="1"/>
  <c r="AJ439" i="1"/>
  <c r="AO439" i="1"/>
  <c r="AA439" i="1"/>
  <c r="AM439" i="1"/>
  <c r="AS73" i="1"/>
  <c r="AR73" i="1"/>
  <c r="AV73" i="1"/>
  <c r="AU73" i="1"/>
  <c r="AT73" i="1"/>
  <c r="AQ73" i="1"/>
  <c r="AP73" i="1"/>
  <c r="BA73" i="1"/>
  <c r="AY73" i="1"/>
  <c r="AX73" i="1"/>
  <c r="AW73" i="1"/>
  <c r="AZ73" i="1"/>
  <c r="AG72" i="1"/>
  <c r="AD72" i="1" s="1"/>
  <c r="AN72" i="1" s="1"/>
  <c r="Y71" i="1"/>
  <c r="X72" i="1"/>
  <c r="Z72" i="1" s="1"/>
  <c r="AA72" i="1" s="1"/>
  <c r="T74" i="1"/>
  <c r="V73" i="1"/>
  <c r="U73" i="1"/>
  <c r="W73" i="1"/>
  <c r="AB74" i="1"/>
  <c r="AC73" i="1"/>
  <c r="AF73" i="1"/>
  <c r="AE73" i="1"/>
  <c r="BE107" i="1" l="1"/>
  <c r="BC107" i="1"/>
  <c r="BD107" i="1" s="1"/>
  <c r="BB108" i="1"/>
  <c r="AH72" i="1"/>
  <c r="AO72" i="1"/>
  <c r="AK72" i="1"/>
  <c r="AI72" i="1"/>
  <c r="AJ72" i="1"/>
  <c r="AL72" i="1"/>
  <c r="AM72" i="1"/>
  <c r="AE439" i="1"/>
  <c r="AB439" i="1" s="1"/>
  <c r="AF439" i="1" s="1"/>
  <c r="AI440" i="1"/>
  <c r="AN440" i="1"/>
  <c r="AH440" i="1"/>
  <c r="AM440" i="1"/>
  <c r="AG440" i="1"/>
  <c r="AJ440" i="1"/>
  <c r="AD440" i="1"/>
  <c r="Z441" i="1"/>
  <c r="AA440" i="1"/>
  <c r="AL440" i="1"/>
  <c r="AC440" i="1"/>
  <c r="AO440" i="1"/>
  <c r="AK440" i="1"/>
  <c r="AG73" i="1"/>
  <c r="AD73" i="1" s="1"/>
  <c r="AN73" i="1" s="1"/>
  <c r="AW74" i="1"/>
  <c r="AV74" i="1"/>
  <c r="AR74" i="1"/>
  <c r="BA74" i="1"/>
  <c r="AZ74" i="1"/>
  <c r="AY74" i="1"/>
  <c r="AX74" i="1"/>
  <c r="AU74" i="1"/>
  <c r="AS74" i="1"/>
  <c r="AP74" i="1"/>
  <c r="AT74" i="1"/>
  <c r="AQ74" i="1"/>
  <c r="Y72" i="1"/>
  <c r="X73" i="1"/>
  <c r="Z73" i="1" s="1"/>
  <c r="AA73" i="1" s="1"/>
  <c r="AF74" i="1"/>
  <c r="AE74" i="1"/>
  <c r="AB75" i="1"/>
  <c r="AC74" i="1"/>
  <c r="W74" i="1"/>
  <c r="T75" i="1"/>
  <c r="V74" i="1"/>
  <c r="U74" i="1"/>
  <c r="BB109" i="1" l="1"/>
  <c r="BC108" i="1"/>
  <c r="BD108" i="1" s="1"/>
  <c r="BE108" i="1"/>
  <c r="AH73" i="1"/>
  <c r="AO73" i="1"/>
  <c r="AM73" i="1"/>
  <c r="AJ73" i="1"/>
  <c r="AK73" i="1"/>
  <c r="AL73" i="1"/>
  <c r="AI73" i="1"/>
  <c r="AE440" i="1"/>
  <c r="AB440" i="1" s="1"/>
  <c r="AF440" i="1" s="1"/>
  <c r="AO441" i="1"/>
  <c r="AG441" i="1"/>
  <c r="AK441" i="1"/>
  <c r="AA441" i="1"/>
  <c r="AH441" i="1"/>
  <c r="AC441" i="1"/>
  <c r="AF441" i="1"/>
  <c r="AI441" i="1"/>
  <c r="AD441" i="1"/>
  <c r="AJ441" i="1"/>
  <c r="Z442" i="1"/>
  <c r="AN441" i="1"/>
  <c r="AM441" i="1"/>
  <c r="AL441" i="1"/>
  <c r="AX75" i="1"/>
  <c r="AW75" i="1"/>
  <c r="AV75" i="1"/>
  <c r="AS75" i="1"/>
  <c r="AQ75" i="1"/>
  <c r="AP75" i="1"/>
  <c r="AY75" i="1"/>
  <c r="AU75" i="1"/>
  <c r="AT75" i="1"/>
  <c r="AZ75" i="1"/>
  <c r="AR75" i="1"/>
  <c r="BA75" i="1"/>
  <c r="Y73" i="1"/>
  <c r="AG74" i="1"/>
  <c r="AD74" i="1" s="1"/>
  <c r="AN74" i="1" s="1"/>
  <c r="X74" i="1"/>
  <c r="Z74" i="1" s="1"/>
  <c r="AA74" i="1" s="1"/>
  <c r="AB76" i="1"/>
  <c r="AC75" i="1"/>
  <c r="AF75" i="1"/>
  <c r="AE75" i="1"/>
  <c r="T76" i="1"/>
  <c r="V75" i="1"/>
  <c r="U75" i="1"/>
  <c r="W75" i="1"/>
  <c r="BE109" i="1" l="1"/>
  <c r="BB110" i="1"/>
  <c r="BC109" i="1"/>
  <c r="BD109" i="1" s="1"/>
  <c r="AH74" i="1"/>
  <c r="AO74" i="1"/>
  <c r="AK74" i="1"/>
  <c r="AJ74" i="1"/>
  <c r="AM74" i="1"/>
  <c r="AL74" i="1"/>
  <c r="AI74" i="1"/>
  <c r="AE441" i="1"/>
  <c r="AB441" i="1" s="1"/>
  <c r="AL442" i="1"/>
  <c r="AJ442" i="1"/>
  <c r="AI442" i="1"/>
  <c r="AC442" i="1"/>
  <c r="AG442" i="1"/>
  <c r="AO442" i="1"/>
  <c r="AK442" i="1"/>
  <c r="AD442" i="1"/>
  <c r="Z443" i="1"/>
  <c r="AN442" i="1"/>
  <c r="AA442" i="1"/>
  <c r="AF442" i="1"/>
  <c r="AM442" i="1"/>
  <c r="AH442" i="1"/>
  <c r="AG75" i="1"/>
  <c r="AD75" i="1" s="1"/>
  <c r="AN75" i="1" s="1"/>
  <c r="BA76" i="1"/>
  <c r="AY76" i="1"/>
  <c r="AT76" i="1"/>
  <c r="AS76" i="1"/>
  <c r="AR76" i="1"/>
  <c r="AQ76" i="1"/>
  <c r="AP76" i="1"/>
  <c r="AX76" i="1"/>
  <c r="AZ76" i="1"/>
  <c r="AW76" i="1"/>
  <c r="AV76" i="1"/>
  <c r="AU76" i="1"/>
  <c r="Y74" i="1"/>
  <c r="X75" i="1"/>
  <c r="Z75" i="1" s="1"/>
  <c r="AA75" i="1" s="1"/>
  <c r="W76" i="1"/>
  <c r="T77" i="1"/>
  <c r="V76" i="1"/>
  <c r="U76" i="1"/>
  <c r="AF76" i="1"/>
  <c r="AE76" i="1"/>
  <c r="AB77" i="1"/>
  <c r="AC76" i="1"/>
  <c r="BC110" i="1" l="1"/>
  <c r="BD110" i="1" s="1"/>
  <c r="BE110" i="1"/>
  <c r="BB111" i="1"/>
  <c r="AH75" i="1"/>
  <c r="AO75" i="1"/>
  <c r="AJ75" i="1"/>
  <c r="AL75" i="1"/>
  <c r="AI75" i="1"/>
  <c r="AK75" i="1"/>
  <c r="AM75" i="1"/>
  <c r="AE442" i="1"/>
  <c r="AB442" i="1" s="1"/>
  <c r="AF443" i="1"/>
  <c r="AM443" i="1"/>
  <c r="AJ443" i="1"/>
  <c r="AI443" i="1"/>
  <c r="AO443" i="1"/>
  <c r="AH443" i="1"/>
  <c r="Z444" i="1"/>
  <c r="AA443" i="1"/>
  <c r="AD443" i="1"/>
  <c r="AL443" i="1"/>
  <c r="AK443" i="1"/>
  <c r="AC443" i="1"/>
  <c r="AG443" i="1"/>
  <c r="AN443" i="1"/>
  <c r="BA77" i="1"/>
  <c r="AZ77" i="1"/>
  <c r="AY77" i="1"/>
  <c r="AX77" i="1"/>
  <c r="AW77" i="1"/>
  <c r="AU77" i="1"/>
  <c r="AQ77" i="1"/>
  <c r="AV77" i="1"/>
  <c r="AT77" i="1"/>
  <c r="AS77" i="1"/>
  <c r="AR77" i="1"/>
  <c r="AP77" i="1"/>
  <c r="AG76" i="1"/>
  <c r="AD76" i="1" s="1"/>
  <c r="AN76" i="1" s="1"/>
  <c r="X76" i="1"/>
  <c r="Z76" i="1" s="1"/>
  <c r="AA76" i="1" s="1"/>
  <c r="Y75" i="1"/>
  <c r="V77" i="1"/>
  <c r="U77" i="1"/>
  <c r="T78" i="1"/>
  <c r="W77" i="1"/>
  <c r="AC77" i="1"/>
  <c r="AF77" i="1"/>
  <c r="AE77" i="1"/>
  <c r="AB78" i="1"/>
  <c r="BE111" i="1" l="1"/>
  <c r="BB112" i="1"/>
  <c r="BC111" i="1"/>
  <c r="BD111" i="1" s="1"/>
  <c r="AH76" i="1"/>
  <c r="AO76" i="1"/>
  <c r="AM76" i="1"/>
  <c r="AK76" i="1"/>
  <c r="AI76" i="1"/>
  <c r="AJ76" i="1"/>
  <c r="AL76" i="1"/>
  <c r="AE443" i="1"/>
  <c r="AB443" i="1" s="1"/>
  <c r="Z445" i="1"/>
  <c r="AF444" i="1"/>
  <c r="AL444" i="1"/>
  <c r="AA444" i="1"/>
  <c r="AG444" i="1"/>
  <c r="AO444" i="1"/>
  <c r="AC444" i="1"/>
  <c r="AH444" i="1"/>
  <c r="AJ444" i="1"/>
  <c r="AN444" i="1"/>
  <c r="AD444" i="1"/>
  <c r="AI444" i="1"/>
  <c r="AM444" i="1"/>
  <c r="AK444" i="1"/>
  <c r="AG77" i="1"/>
  <c r="AD77" i="1" s="1"/>
  <c r="AN77" i="1" s="1"/>
  <c r="AU78" i="1"/>
  <c r="AT78" i="1"/>
  <c r="AP78" i="1"/>
  <c r="AW78" i="1"/>
  <c r="AR78" i="1"/>
  <c r="AQ78" i="1"/>
  <c r="BA78" i="1"/>
  <c r="AZ78" i="1"/>
  <c r="AY78" i="1"/>
  <c r="AX78" i="1"/>
  <c r="AV78" i="1"/>
  <c r="AS78" i="1"/>
  <c r="Y76" i="1"/>
  <c r="X77" i="1"/>
  <c r="Z77" i="1" s="1"/>
  <c r="AA77" i="1" s="1"/>
  <c r="W78" i="1"/>
  <c r="V78" i="1"/>
  <c r="T79" i="1"/>
  <c r="U78" i="1"/>
  <c r="AE78" i="1"/>
  <c r="AB79" i="1"/>
  <c r="AC78" i="1"/>
  <c r="AF78" i="1"/>
  <c r="BB113" i="1" l="1"/>
  <c r="BE112" i="1"/>
  <c r="BC112" i="1"/>
  <c r="BD112" i="1" s="1"/>
  <c r="AH77" i="1"/>
  <c r="AO77" i="1"/>
  <c r="AM77" i="1"/>
  <c r="AL77" i="1"/>
  <c r="AJ77" i="1"/>
  <c r="AI77" i="1"/>
  <c r="AK77" i="1"/>
  <c r="AE444" i="1"/>
  <c r="AB444" i="1" s="1"/>
  <c r="AH445" i="1"/>
  <c r="AJ445" i="1"/>
  <c r="AF445" i="1"/>
  <c r="AO445" i="1"/>
  <c r="AA445" i="1"/>
  <c r="Z446" i="1"/>
  <c r="AK445" i="1"/>
  <c r="AL445" i="1"/>
  <c r="AC445" i="1"/>
  <c r="AI445" i="1"/>
  <c r="AN445" i="1"/>
  <c r="AD445" i="1"/>
  <c r="AM445" i="1"/>
  <c r="AG445" i="1"/>
  <c r="AP79" i="1"/>
  <c r="BA79" i="1"/>
  <c r="AY79" i="1"/>
  <c r="AZ79" i="1"/>
  <c r="AV79" i="1"/>
  <c r="AS79" i="1"/>
  <c r="AX79" i="1"/>
  <c r="AW79" i="1"/>
  <c r="AU79" i="1"/>
  <c r="AT79" i="1"/>
  <c r="AR79" i="1"/>
  <c r="AQ79" i="1"/>
  <c r="AG78" i="1"/>
  <c r="AD78" i="1" s="1"/>
  <c r="AN78" i="1" s="1"/>
  <c r="Y77" i="1"/>
  <c r="X78" i="1"/>
  <c r="Z78" i="1" s="1"/>
  <c r="AA78" i="1" s="1"/>
  <c r="AE79" i="1"/>
  <c r="AB80" i="1"/>
  <c r="AF79" i="1"/>
  <c r="AC79" i="1"/>
  <c r="W79" i="1"/>
  <c r="T80" i="1"/>
  <c r="V79" i="1"/>
  <c r="U79" i="1"/>
  <c r="BB114" i="1" l="1"/>
  <c r="BE113" i="1"/>
  <c r="BC113" i="1"/>
  <c r="BD113" i="1" s="1"/>
  <c r="AH78" i="1"/>
  <c r="AO78" i="1"/>
  <c r="AI78" i="1"/>
  <c r="AL78" i="1"/>
  <c r="AK78" i="1"/>
  <c r="AM78" i="1"/>
  <c r="AJ78" i="1"/>
  <c r="AE445" i="1"/>
  <c r="AB445" i="1" s="1"/>
  <c r="Z447" i="1"/>
  <c r="AK446" i="1"/>
  <c r="AJ446" i="1"/>
  <c r="AA446" i="1"/>
  <c r="AM446" i="1"/>
  <c r="AI446" i="1"/>
  <c r="AD446" i="1"/>
  <c r="AN446" i="1"/>
  <c r="AF446" i="1"/>
  <c r="AG446" i="1"/>
  <c r="AC446" i="1"/>
  <c r="AL446" i="1"/>
  <c r="AO446" i="1"/>
  <c r="AH446" i="1"/>
  <c r="AT80" i="1"/>
  <c r="AS80" i="1"/>
  <c r="AY80" i="1"/>
  <c r="BA80" i="1"/>
  <c r="AX80" i="1"/>
  <c r="AQ80" i="1"/>
  <c r="AP80" i="1"/>
  <c r="AU80" i="1"/>
  <c r="AR80" i="1"/>
  <c r="AW80" i="1"/>
  <c r="AZ80" i="1"/>
  <c r="AV80" i="1"/>
  <c r="AG79" i="1"/>
  <c r="AD79" i="1" s="1"/>
  <c r="AN79" i="1" s="1"/>
  <c r="Y78" i="1"/>
  <c r="X79" i="1"/>
  <c r="Z79" i="1" s="1"/>
  <c r="AA79" i="1" s="1"/>
  <c r="AC80" i="1"/>
  <c r="AB81" i="1"/>
  <c r="AF80" i="1"/>
  <c r="AE80" i="1"/>
  <c r="U80" i="1"/>
  <c r="V80" i="1"/>
  <c r="W80" i="1"/>
  <c r="T81" i="1"/>
  <c r="BC114" i="1" l="1"/>
  <c r="BD114" i="1" s="1"/>
  <c r="BB115" i="1"/>
  <c r="BE114" i="1"/>
  <c r="AH79" i="1"/>
  <c r="AO79" i="1"/>
  <c r="AL79" i="1"/>
  <c r="AJ79" i="1"/>
  <c r="AM79" i="1"/>
  <c r="AI79" i="1"/>
  <c r="AK79" i="1"/>
  <c r="AE446" i="1"/>
  <c r="AB446" i="1" s="1"/>
  <c r="AK447" i="1"/>
  <c r="Z448" i="1"/>
  <c r="AM447" i="1"/>
  <c r="AO447" i="1"/>
  <c r="AG447" i="1"/>
  <c r="AJ447" i="1"/>
  <c r="AA447" i="1"/>
  <c r="AH447" i="1"/>
  <c r="AI447" i="1"/>
  <c r="AC447" i="1"/>
  <c r="AF447" i="1"/>
  <c r="AL447" i="1"/>
  <c r="AD447" i="1"/>
  <c r="AN447" i="1"/>
  <c r="AG80" i="1"/>
  <c r="AD80" i="1" s="1"/>
  <c r="AN80" i="1" s="1"/>
  <c r="AX81" i="1"/>
  <c r="AW81" i="1"/>
  <c r="AR81" i="1"/>
  <c r="AQ81" i="1"/>
  <c r="AP81" i="1"/>
  <c r="AS81" i="1"/>
  <c r="BA81" i="1"/>
  <c r="AU81" i="1"/>
  <c r="AV81" i="1"/>
  <c r="AY81" i="1"/>
  <c r="AZ81" i="1"/>
  <c r="AT81" i="1"/>
  <c r="Y79" i="1"/>
  <c r="X80" i="1"/>
  <c r="Z80" i="1" s="1"/>
  <c r="AA80" i="1" s="1"/>
  <c r="W81" i="1"/>
  <c r="T82" i="1"/>
  <c r="V81" i="1"/>
  <c r="U81" i="1"/>
  <c r="AE81" i="1"/>
  <c r="AB82" i="1"/>
  <c r="AC81" i="1"/>
  <c r="AF81" i="1"/>
  <c r="BE115" i="1" l="1"/>
  <c r="BC115" i="1"/>
  <c r="BD115" i="1" s="1"/>
  <c r="BB116" i="1"/>
  <c r="AH80" i="1"/>
  <c r="AO80" i="1"/>
  <c r="AK80" i="1"/>
  <c r="AM80" i="1"/>
  <c r="AJ80" i="1"/>
  <c r="AL80" i="1"/>
  <c r="AI80" i="1"/>
  <c r="AE447" i="1"/>
  <c r="AB447" i="1" s="1"/>
  <c r="AL448" i="1"/>
  <c r="AF448" i="1"/>
  <c r="AJ448" i="1"/>
  <c r="Z449" i="1"/>
  <c r="AO448" i="1"/>
  <c r="AA448" i="1"/>
  <c r="AI448" i="1"/>
  <c r="AN448" i="1"/>
  <c r="AK448" i="1"/>
  <c r="AC448" i="1"/>
  <c r="AG448" i="1"/>
  <c r="AD448" i="1"/>
  <c r="AM448" i="1"/>
  <c r="AH448" i="1"/>
  <c r="BA82" i="1"/>
  <c r="AS82" i="1"/>
  <c r="AR82" i="1"/>
  <c r="AQ82" i="1"/>
  <c r="AP82" i="1"/>
  <c r="AZ82" i="1"/>
  <c r="AY82" i="1"/>
  <c r="AX82" i="1"/>
  <c r="AW82" i="1"/>
  <c r="AU82" i="1"/>
  <c r="AT82" i="1"/>
  <c r="AV82" i="1"/>
  <c r="Y80" i="1"/>
  <c r="AG81" i="1"/>
  <c r="AD81" i="1" s="1"/>
  <c r="AN81" i="1" s="1"/>
  <c r="X81" i="1"/>
  <c r="Z81" i="1" s="1"/>
  <c r="AA81" i="1" s="1"/>
  <c r="AC82" i="1"/>
  <c r="AB83" i="1"/>
  <c r="AF82" i="1"/>
  <c r="AE82" i="1"/>
  <c r="U82" i="1"/>
  <c r="T83" i="1"/>
  <c r="V82" i="1"/>
  <c r="W82" i="1"/>
  <c r="BC116" i="1" l="1"/>
  <c r="BD116" i="1" s="1"/>
  <c r="BE116" i="1"/>
  <c r="BB117" i="1"/>
  <c r="AH81" i="1"/>
  <c r="AO81" i="1"/>
  <c r="AL81" i="1"/>
  <c r="AJ81" i="1"/>
  <c r="AK81" i="1"/>
  <c r="AI81" i="1"/>
  <c r="AM81" i="1"/>
  <c r="AE448" i="1"/>
  <c r="AB448" i="1" s="1"/>
  <c r="AJ449" i="1"/>
  <c r="AN449" i="1"/>
  <c r="Z450" i="1"/>
  <c r="AI449" i="1"/>
  <c r="AL449" i="1"/>
  <c r="AA449" i="1"/>
  <c r="AK449" i="1"/>
  <c r="AC449" i="1"/>
  <c r="AG449" i="1"/>
  <c r="AO449" i="1"/>
  <c r="AD449" i="1"/>
  <c r="AF449" i="1"/>
  <c r="AH449" i="1"/>
  <c r="AM449" i="1"/>
  <c r="AY83" i="1"/>
  <c r="AW83" i="1"/>
  <c r="AX83" i="1"/>
  <c r="AV83" i="1"/>
  <c r="AT83" i="1"/>
  <c r="AR83" i="1"/>
  <c r="AQ83" i="1"/>
  <c r="AP83" i="1"/>
  <c r="AS83" i="1"/>
  <c r="BA83" i="1"/>
  <c r="AZ83" i="1"/>
  <c r="AU83" i="1"/>
  <c r="Y81" i="1"/>
  <c r="AG82" i="1"/>
  <c r="AD82" i="1" s="1"/>
  <c r="AN82" i="1" s="1"/>
  <c r="X82" i="1"/>
  <c r="Z82" i="1" s="1"/>
  <c r="AA82" i="1" s="1"/>
  <c r="U83" i="1"/>
  <c r="W83" i="1"/>
  <c r="T84" i="1"/>
  <c r="V83" i="1"/>
  <c r="AC83" i="1"/>
  <c r="AB84" i="1"/>
  <c r="AF83" i="1"/>
  <c r="AE83" i="1"/>
  <c r="BB118" i="1" l="1"/>
  <c r="BE117" i="1"/>
  <c r="BC117" i="1"/>
  <c r="BD117" i="1" s="1"/>
  <c r="AH82" i="1"/>
  <c r="AO82" i="1"/>
  <c r="AI82" i="1"/>
  <c r="AM82" i="1"/>
  <c r="AK82" i="1"/>
  <c r="AJ82" i="1"/>
  <c r="AL82" i="1"/>
  <c r="AE449" i="1"/>
  <c r="AB449" i="1" s="1"/>
  <c r="AC450" i="1"/>
  <c r="AF450" i="1"/>
  <c r="AK450" i="1"/>
  <c r="AO450" i="1"/>
  <c r="Z451" i="1"/>
  <c r="AI450" i="1"/>
  <c r="AJ450" i="1"/>
  <c r="AN450" i="1"/>
  <c r="AA450" i="1"/>
  <c r="AL450" i="1"/>
  <c r="AD450" i="1"/>
  <c r="AG450" i="1"/>
  <c r="AH450" i="1"/>
  <c r="AM450" i="1"/>
  <c r="AG83" i="1"/>
  <c r="AD83" i="1" s="1"/>
  <c r="AN83" i="1" s="1"/>
  <c r="AZ84" i="1"/>
  <c r="AX84" i="1"/>
  <c r="AW84" i="1"/>
  <c r="BA84" i="1"/>
  <c r="AY84" i="1"/>
  <c r="AV84" i="1"/>
  <c r="AU84" i="1"/>
  <c r="AT84" i="1"/>
  <c r="AS84" i="1"/>
  <c r="AR84" i="1"/>
  <c r="AP84" i="1"/>
  <c r="AQ84" i="1"/>
  <c r="Y82" i="1"/>
  <c r="X83" i="1"/>
  <c r="Z83" i="1" s="1"/>
  <c r="AA83" i="1" s="1"/>
  <c r="U84" i="1"/>
  <c r="W84" i="1"/>
  <c r="T85" i="1"/>
  <c r="V84" i="1"/>
  <c r="AC84" i="1"/>
  <c r="AB85" i="1"/>
  <c r="AF84" i="1"/>
  <c r="AE84" i="1"/>
  <c r="BC118" i="1" l="1"/>
  <c r="BD118" i="1" s="1"/>
  <c r="BE118" i="1"/>
  <c r="BD119" i="1" s="1"/>
  <c r="N58" i="1" s="1"/>
  <c r="AC7" i="1" s="1"/>
  <c r="AH83" i="1"/>
  <c r="AO83" i="1"/>
  <c r="AL83" i="1"/>
  <c r="AK83" i="1"/>
  <c r="AJ83" i="1"/>
  <c r="AI83" i="1"/>
  <c r="AM83" i="1"/>
  <c r="AE450" i="1"/>
  <c r="AB450" i="1" s="1"/>
  <c r="AF451" i="1"/>
  <c r="AC451" i="1"/>
  <c r="AH451" i="1"/>
  <c r="AN451" i="1"/>
  <c r="AG451" i="1"/>
  <c r="Z452" i="1"/>
  <c r="AJ451" i="1"/>
  <c r="AM451" i="1"/>
  <c r="AO451" i="1"/>
  <c r="AA451" i="1"/>
  <c r="AL451" i="1"/>
  <c r="AI451" i="1"/>
  <c r="AD451" i="1"/>
  <c r="AK451" i="1"/>
  <c r="AP85" i="1"/>
  <c r="BA85" i="1"/>
  <c r="AZ85" i="1"/>
  <c r="AY85" i="1"/>
  <c r="AX85" i="1"/>
  <c r="AW85" i="1"/>
  <c r="AV85" i="1"/>
  <c r="AU85" i="1"/>
  <c r="AT85" i="1"/>
  <c r="AS85" i="1"/>
  <c r="AR85" i="1"/>
  <c r="AQ85" i="1"/>
  <c r="AG84" i="1"/>
  <c r="AD84" i="1" s="1"/>
  <c r="AN84" i="1" s="1"/>
  <c r="Y83" i="1"/>
  <c r="X84" i="1"/>
  <c r="Z84" i="1" s="1"/>
  <c r="AA84" i="1" s="1"/>
  <c r="U85" i="1"/>
  <c r="W85" i="1"/>
  <c r="T86" i="1"/>
  <c r="V85" i="1"/>
  <c r="AC85" i="1"/>
  <c r="AB86" i="1"/>
  <c r="AF85" i="1"/>
  <c r="AE85" i="1"/>
  <c r="AH84" i="1" l="1"/>
  <c r="AO84" i="1"/>
  <c r="AL84" i="1"/>
  <c r="AM84" i="1"/>
  <c r="AK84" i="1"/>
  <c r="AJ84" i="1"/>
  <c r="AI84" i="1"/>
  <c r="AE451" i="1"/>
  <c r="AB451" i="1" s="1"/>
  <c r="AN452" i="1"/>
  <c r="AI452" i="1"/>
  <c r="Z453" i="1"/>
  <c r="AL452" i="1"/>
  <c r="AH452" i="1"/>
  <c r="AD452" i="1"/>
  <c r="AM452" i="1"/>
  <c r="AO452" i="1"/>
  <c r="AG452" i="1"/>
  <c r="AJ452" i="1"/>
  <c r="AC452" i="1"/>
  <c r="AF452" i="1"/>
  <c r="AK452" i="1"/>
  <c r="AA452" i="1"/>
  <c r="AG85" i="1"/>
  <c r="AD85" i="1" s="1"/>
  <c r="AN85" i="1" s="1"/>
  <c r="AT86" i="1"/>
  <c r="AS86" i="1"/>
  <c r="AQ86" i="1"/>
  <c r="AP86" i="1"/>
  <c r="BA86" i="1"/>
  <c r="AZ86" i="1"/>
  <c r="AY86" i="1"/>
  <c r="AX86" i="1"/>
  <c r="AW86" i="1"/>
  <c r="AV86" i="1"/>
  <c r="AU86" i="1"/>
  <c r="Y84" i="1"/>
  <c r="X85" i="1"/>
  <c r="Z85" i="1" s="1"/>
  <c r="AA85" i="1" s="1"/>
  <c r="U86" i="1"/>
  <c r="T87" i="1"/>
  <c r="W86" i="1"/>
  <c r="V86" i="1"/>
  <c r="AC86" i="1"/>
  <c r="AB87" i="1"/>
  <c r="AE86" i="1"/>
  <c r="AF86" i="1"/>
  <c r="AH85" i="1" l="1"/>
  <c r="AO85" i="1"/>
  <c r="AI85" i="1"/>
  <c r="AK85" i="1"/>
  <c r="AL85" i="1"/>
  <c r="AJ85" i="1"/>
  <c r="AM85" i="1"/>
  <c r="AE452" i="1"/>
  <c r="AB452" i="1" s="1"/>
  <c r="AM453" i="1"/>
  <c r="AH453" i="1"/>
  <c r="AF453" i="1"/>
  <c r="AI453" i="1"/>
  <c r="AA453" i="1"/>
  <c r="AO453" i="1"/>
  <c r="AJ453" i="1"/>
  <c r="AK453" i="1"/>
  <c r="AC453" i="1"/>
  <c r="AD453" i="1"/>
  <c r="AN453" i="1"/>
  <c r="AG453" i="1"/>
  <c r="AL453" i="1"/>
  <c r="Z454" i="1"/>
  <c r="AG86" i="1"/>
  <c r="AD86" i="1" s="1"/>
  <c r="AX87" i="1"/>
  <c r="AW87" i="1"/>
  <c r="AY87" i="1"/>
  <c r="AV87" i="1"/>
  <c r="AU87" i="1"/>
  <c r="AT87" i="1"/>
  <c r="AQ87" i="1"/>
  <c r="AP87" i="1"/>
  <c r="BA87" i="1"/>
  <c r="AZ87" i="1"/>
  <c r="AS87" i="1"/>
  <c r="Y85" i="1"/>
  <c r="X86" i="1"/>
  <c r="Z86" i="1" s="1"/>
  <c r="AA86" i="1" s="1"/>
  <c r="V87" i="1"/>
  <c r="U87" i="1"/>
  <c r="T88" i="1"/>
  <c r="W87" i="1"/>
  <c r="AC87" i="1"/>
  <c r="AF87" i="1"/>
  <c r="AB88" i="1"/>
  <c r="AE87" i="1"/>
  <c r="AO86" i="1" l="1"/>
  <c r="AN86" i="1"/>
  <c r="AL86" i="1"/>
  <c r="AI86" i="1"/>
  <c r="AK86" i="1"/>
  <c r="AJ86" i="1"/>
  <c r="AM86" i="1"/>
  <c r="AH86" i="1"/>
  <c r="AR86" i="1"/>
  <c r="AE453" i="1"/>
  <c r="AB453" i="1" s="1"/>
  <c r="Z455" i="1"/>
  <c r="AF454" i="1"/>
  <c r="AH454" i="1"/>
  <c r="AJ454" i="1"/>
  <c r="AA454" i="1"/>
  <c r="AO454" i="1"/>
  <c r="AM454" i="1"/>
  <c r="AC454" i="1"/>
  <c r="AD454" i="1"/>
  <c r="AN454" i="1"/>
  <c r="AI454" i="1"/>
  <c r="AG454" i="1"/>
  <c r="AL454" i="1"/>
  <c r="AK454" i="1"/>
  <c r="AG87" i="1"/>
  <c r="AD87" i="1" s="1"/>
  <c r="BA88" i="1"/>
  <c r="AZ88" i="1"/>
  <c r="AX88" i="1"/>
  <c r="AW88" i="1"/>
  <c r="AV88" i="1"/>
  <c r="AU88" i="1"/>
  <c r="AY88" i="1"/>
  <c r="AT88" i="1"/>
  <c r="AS88" i="1"/>
  <c r="AQ88" i="1"/>
  <c r="AP88" i="1"/>
  <c r="Y86" i="1"/>
  <c r="X87" i="1"/>
  <c r="Z87" i="1" s="1"/>
  <c r="AA87" i="1" s="1"/>
  <c r="AC88" i="1"/>
  <c r="AF88" i="1"/>
  <c r="AE88" i="1"/>
  <c r="AB89" i="1"/>
  <c r="V88" i="1"/>
  <c r="U88" i="1"/>
  <c r="T89" i="1"/>
  <c r="W88" i="1"/>
  <c r="AO87" i="1" l="1"/>
  <c r="AN87" i="1"/>
  <c r="AM87" i="1"/>
  <c r="AK87" i="1"/>
  <c r="AL87" i="1"/>
  <c r="AI87" i="1"/>
  <c r="AJ87" i="1"/>
  <c r="AH87" i="1"/>
  <c r="AR87" i="1"/>
  <c r="AE454" i="1"/>
  <c r="AB454" i="1" s="1"/>
  <c r="AD455" i="1"/>
  <c r="AC455" i="1"/>
  <c r="AG455" i="1"/>
  <c r="AF455" i="1"/>
  <c r="AJ455" i="1"/>
  <c r="Z456" i="1"/>
  <c r="AO455" i="1"/>
  <c r="AL455" i="1"/>
  <c r="AA455" i="1"/>
  <c r="AN455" i="1"/>
  <c r="AI455" i="1"/>
  <c r="AH455" i="1"/>
  <c r="AM455" i="1"/>
  <c r="AK455" i="1"/>
  <c r="AG88" i="1"/>
  <c r="AD88" i="1" s="1"/>
  <c r="BA89" i="1"/>
  <c r="AZ89" i="1"/>
  <c r="AQ89" i="1"/>
  <c r="AP89" i="1"/>
  <c r="AY89" i="1"/>
  <c r="AX89" i="1"/>
  <c r="AW89" i="1"/>
  <c r="AV89" i="1"/>
  <c r="AU89" i="1"/>
  <c r="AT89" i="1"/>
  <c r="AS89" i="1"/>
  <c r="Y87" i="1"/>
  <c r="X88" i="1"/>
  <c r="Z88" i="1" s="1"/>
  <c r="AA88" i="1" s="1"/>
  <c r="V89" i="1"/>
  <c r="U89" i="1"/>
  <c r="W89" i="1"/>
  <c r="T90" i="1"/>
  <c r="AE89" i="1"/>
  <c r="AC89" i="1"/>
  <c r="AB90" i="1"/>
  <c r="AF89" i="1"/>
  <c r="AO88" i="1" l="1"/>
  <c r="AN88" i="1"/>
  <c r="AL88" i="1"/>
  <c r="AK88" i="1"/>
  <c r="AM88" i="1"/>
  <c r="AJ88" i="1"/>
  <c r="AI88" i="1"/>
  <c r="AH88" i="1"/>
  <c r="AR88" i="1"/>
  <c r="AE455" i="1"/>
  <c r="AB455" i="1" s="1"/>
  <c r="AM456" i="1"/>
  <c r="AC456" i="1"/>
  <c r="AI456" i="1"/>
  <c r="AL456" i="1"/>
  <c r="AN456" i="1"/>
  <c r="AD456" i="1"/>
  <c r="AF456" i="1"/>
  <c r="AH456" i="1"/>
  <c r="AK456" i="1"/>
  <c r="AG456" i="1"/>
  <c r="AA456" i="1"/>
  <c r="Z457" i="1"/>
  <c r="AJ456" i="1"/>
  <c r="AO456" i="1"/>
  <c r="AG89" i="1"/>
  <c r="AD89" i="1" s="1"/>
  <c r="AQ90" i="1"/>
  <c r="AP90" i="1"/>
  <c r="AY90" i="1"/>
  <c r="AX90" i="1"/>
  <c r="AW90" i="1"/>
  <c r="AV90" i="1"/>
  <c r="AU90" i="1"/>
  <c r="AT90" i="1"/>
  <c r="AS90" i="1"/>
  <c r="BA90" i="1"/>
  <c r="AZ90" i="1"/>
  <c r="Y88" i="1"/>
  <c r="X89" i="1"/>
  <c r="Z89" i="1" s="1"/>
  <c r="AA89" i="1" s="1"/>
  <c r="AE90" i="1"/>
  <c r="AC90" i="1"/>
  <c r="AF90" i="1"/>
  <c r="AB91" i="1"/>
  <c r="W90" i="1"/>
  <c r="V90" i="1"/>
  <c r="U90" i="1"/>
  <c r="T91" i="1"/>
  <c r="AO89" i="1" l="1"/>
  <c r="AN89" i="1"/>
  <c r="AI89" i="1"/>
  <c r="AM89" i="1"/>
  <c r="AJ89" i="1"/>
  <c r="AL89" i="1"/>
  <c r="AK89" i="1"/>
  <c r="AH89" i="1"/>
  <c r="AR89" i="1"/>
  <c r="AE456" i="1"/>
  <c r="AB456" i="1" s="1"/>
  <c r="AC457" i="1"/>
  <c r="Z458" i="1"/>
  <c r="AK457" i="1"/>
  <c r="AL457" i="1"/>
  <c r="AO457" i="1"/>
  <c r="AA457" i="1"/>
  <c r="AJ457" i="1"/>
  <c r="AM457" i="1"/>
  <c r="AF457" i="1"/>
  <c r="AD457" i="1"/>
  <c r="AH457" i="1"/>
  <c r="AI457" i="1"/>
  <c r="AN457" i="1"/>
  <c r="AG457" i="1"/>
  <c r="AP91" i="1"/>
  <c r="AW91" i="1"/>
  <c r="AV91" i="1"/>
  <c r="AU91" i="1"/>
  <c r="AT91" i="1"/>
  <c r="AS91" i="1"/>
  <c r="AQ91" i="1"/>
  <c r="BA91" i="1"/>
  <c r="AZ91" i="1"/>
  <c r="AY91" i="1"/>
  <c r="AX91" i="1"/>
  <c r="AG90" i="1"/>
  <c r="AD90" i="1" s="1"/>
  <c r="X90" i="1"/>
  <c r="Z90" i="1" s="1"/>
  <c r="AA90" i="1" s="1"/>
  <c r="Y89" i="1"/>
  <c r="W91" i="1"/>
  <c r="V91" i="1"/>
  <c r="U91" i="1"/>
  <c r="T92" i="1"/>
  <c r="AE91" i="1"/>
  <c r="AC91" i="1"/>
  <c r="AB92" i="1"/>
  <c r="AF91" i="1"/>
  <c r="AO90" i="1" l="1"/>
  <c r="AN90" i="1"/>
  <c r="AK90" i="1"/>
  <c r="AM90" i="1"/>
  <c r="AL90" i="1"/>
  <c r="AJ90" i="1"/>
  <c r="AI90" i="1"/>
  <c r="AH90" i="1"/>
  <c r="AR90" i="1"/>
  <c r="AE457" i="1"/>
  <c r="AB457" i="1" s="1"/>
  <c r="AK458" i="1"/>
  <c r="AH458" i="1"/>
  <c r="Z459" i="1"/>
  <c r="AM458" i="1"/>
  <c r="AG458" i="1"/>
  <c r="AD458" i="1"/>
  <c r="AL458" i="1"/>
  <c r="AO458" i="1"/>
  <c r="AI458" i="1"/>
  <c r="AC458" i="1"/>
  <c r="AN458" i="1"/>
  <c r="AJ458" i="1"/>
  <c r="AA458" i="1"/>
  <c r="AF458" i="1"/>
  <c r="AG91" i="1"/>
  <c r="AD91" i="1" s="1"/>
  <c r="AT92" i="1"/>
  <c r="AS92" i="1"/>
  <c r="BA92" i="1"/>
  <c r="AZ92" i="1"/>
  <c r="AY92" i="1"/>
  <c r="AX92" i="1"/>
  <c r="AW92" i="1"/>
  <c r="AV92" i="1"/>
  <c r="AU92" i="1"/>
  <c r="AQ92" i="1"/>
  <c r="AP92" i="1"/>
  <c r="Y90" i="1"/>
  <c r="X91" i="1"/>
  <c r="Z91" i="1" s="1"/>
  <c r="AA91" i="1" s="1"/>
  <c r="W92" i="1"/>
  <c r="T93" i="1"/>
  <c r="V92" i="1"/>
  <c r="U92" i="1"/>
  <c r="AE92" i="1"/>
  <c r="AB93" i="1"/>
  <c r="AC92" i="1"/>
  <c r="AF92" i="1"/>
  <c r="AO91" i="1" l="1"/>
  <c r="AN91" i="1"/>
  <c r="AI91" i="1"/>
  <c r="AL91" i="1"/>
  <c r="AJ91" i="1"/>
  <c r="AM91" i="1"/>
  <c r="AK91" i="1"/>
  <c r="AH91" i="1"/>
  <c r="AR91" i="1"/>
  <c r="AE458" i="1"/>
  <c r="AB458" i="1" s="1"/>
  <c r="AA459" i="1"/>
  <c r="AD459" i="1"/>
  <c r="AH459" i="1"/>
  <c r="AN459" i="1"/>
  <c r="AC459" i="1"/>
  <c r="AF459" i="1"/>
  <c r="AK459" i="1"/>
  <c r="Z460" i="1"/>
  <c r="AG459" i="1"/>
  <c r="AJ459" i="1"/>
  <c r="AM459" i="1"/>
  <c r="AO459" i="1"/>
  <c r="AI459" i="1"/>
  <c r="AL459" i="1"/>
  <c r="AX93" i="1"/>
  <c r="AW93" i="1"/>
  <c r="BA93" i="1"/>
  <c r="AP93" i="1"/>
  <c r="AU93" i="1"/>
  <c r="AS93" i="1"/>
  <c r="AV93" i="1"/>
  <c r="AQ93" i="1"/>
  <c r="AT93" i="1"/>
  <c r="AR93" i="1"/>
  <c r="AZ93" i="1"/>
  <c r="AY93" i="1"/>
  <c r="AG92" i="1"/>
  <c r="AD92" i="1" s="1"/>
  <c r="Y91" i="1"/>
  <c r="X92" i="1"/>
  <c r="Z92" i="1" s="1"/>
  <c r="AA92" i="1" s="1"/>
  <c r="U93" i="1"/>
  <c r="T94" i="1"/>
  <c r="W93" i="1"/>
  <c r="V93" i="1"/>
  <c r="AC93" i="1"/>
  <c r="AF93" i="1"/>
  <c r="AB94" i="1"/>
  <c r="AE93" i="1"/>
  <c r="AO92" i="1" l="1"/>
  <c r="AN92" i="1"/>
  <c r="AI92" i="1"/>
  <c r="AK92" i="1"/>
  <c r="AL92" i="1"/>
  <c r="AJ92" i="1"/>
  <c r="AM92" i="1"/>
  <c r="AH92" i="1"/>
  <c r="AR92" i="1"/>
  <c r="AE459" i="1"/>
  <c r="AB459" i="1" s="1"/>
  <c r="AF460" i="1"/>
  <c r="AM460" i="1"/>
  <c r="AA460" i="1"/>
  <c r="AH460" i="1"/>
  <c r="AO460" i="1"/>
  <c r="AJ460" i="1"/>
  <c r="AG460" i="1"/>
  <c r="AL460" i="1"/>
  <c r="AD460" i="1"/>
  <c r="AN460" i="1"/>
  <c r="AI460" i="1"/>
  <c r="Z461" i="1"/>
  <c r="AC460" i="1"/>
  <c r="AK460" i="1"/>
  <c r="AG93" i="1"/>
  <c r="AD93" i="1" s="1"/>
  <c r="AH93" i="1" s="1"/>
  <c r="BA94" i="1"/>
  <c r="AZ94" i="1"/>
  <c r="AY94" i="1"/>
  <c r="AX94" i="1"/>
  <c r="AW94" i="1"/>
  <c r="AV94" i="1"/>
  <c r="AU94" i="1"/>
  <c r="AT94" i="1"/>
  <c r="AS94" i="1"/>
  <c r="AQ94" i="1"/>
  <c r="AR94" i="1"/>
  <c r="AP94" i="1"/>
  <c r="Y92" i="1"/>
  <c r="X93" i="1"/>
  <c r="Z93" i="1" s="1"/>
  <c r="AA93" i="1" s="1"/>
  <c r="T95" i="1"/>
  <c r="V94" i="1"/>
  <c r="U94" i="1"/>
  <c r="W94" i="1"/>
  <c r="AB95" i="1"/>
  <c r="AC94" i="1"/>
  <c r="AF94" i="1"/>
  <c r="AE94" i="1"/>
  <c r="AO93" i="1" l="1"/>
  <c r="AN93" i="1"/>
  <c r="AK93" i="1"/>
  <c r="AM93" i="1"/>
  <c r="AL93" i="1"/>
  <c r="AI93" i="1"/>
  <c r="AJ93" i="1"/>
  <c r="AE460" i="1"/>
  <c r="AB460" i="1" s="1"/>
  <c r="AJ461" i="1"/>
  <c r="Z462" i="1"/>
  <c r="AL461" i="1"/>
  <c r="AF461" i="1"/>
  <c r="AI461" i="1"/>
  <c r="AM461" i="1"/>
  <c r="AC461" i="1"/>
  <c r="AH461" i="1"/>
  <c r="AK461" i="1"/>
  <c r="AA461" i="1"/>
  <c r="AD461" i="1"/>
  <c r="AO461" i="1"/>
  <c r="AG461" i="1"/>
  <c r="AN461" i="1"/>
  <c r="AG94" i="1"/>
  <c r="AD94" i="1" s="1"/>
  <c r="AH94" i="1" s="1"/>
  <c r="AU95" i="1"/>
  <c r="AS95" i="1"/>
  <c r="AT95" i="1"/>
  <c r="AR95" i="1"/>
  <c r="AQ95" i="1"/>
  <c r="AP95" i="1"/>
  <c r="AV95" i="1"/>
  <c r="BA95" i="1"/>
  <c r="AZ95" i="1"/>
  <c r="AY95" i="1"/>
  <c r="AX95" i="1"/>
  <c r="AW95" i="1"/>
  <c r="X94" i="1"/>
  <c r="Z94" i="1" s="1"/>
  <c r="AA94" i="1" s="1"/>
  <c r="Y93" i="1"/>
  <c r="AF95" i="1"/>
  <c r="AE95" i="1"/>
  <c r="AB96" i="1"/>
  <c r="AC95" i="1"/>
  <c r="W95" i="1"/>
  <c r="T96" i="1"/>
  <c r="V95" i="1"/>
  <c r="U95" i="1"/>
  <c r="AO94" i="1" l="1"/>
  <c r="AN94" i="1"/>
  <c r="AL94" i="1"/>
  <c r="AM94" i="1"/>
  <c r="AI94" i="1"/>
  <c r="AJ94" i="1"/>
  <c r="AK94" i="1"/>
  <c r="AE461" i="1"/>
  <c r="AB461" i="1" s="1"/>
  <c r="AK462" i="1"/>
  <c r="AA462" i="1"/>
  <c r="AC462" i="1"/>
  <c r="AM462" i="1"/>
  <c r="AI462" i="1"/>
  <c r="AG462" i="1"/>
  <c r="AL462" i="1"/>
  <c r="AD462" i="1"/>
  <c r="AH462" i="1"/>
  <c r="AJ462" i="1"/>
  <c r="Z463" i="1"/>
  <c r="AF462" i="1"/>
  <c r="AN462" i="1"/>
  <c r="AO462" i="1"/>
  <c r="AG95" i="1"/>
  <c r="AD95" i="1" s="1"/>
  <c r="BA96" i="1"/>
  <c r="AZ96" i="1"/>
  <c r="AY96" i="1"/>
  <c r="AX96" i="1"/>
  <c r="AW96" i="1"/>
  <c r="AV96" i="1"/>
  <c r="AU96" i="1"/>
  <c r="AT96" i="1"/>
  <c r="AS96" i="1"/>
  <c r="AR96" i="1"/>
  <c r="AQ96" i="1"/>
  <c r="AP96" i="1"/>
  <c r="Y94" i="1"/>
  <c r="X95" i="1"/>
  <c r="Z95" i="1" s="1"/>
  <c r="AA95" i="1" s="1"/>
  <c r="AB97" i="1"/>
  <c r="AC96" i="1"/>
  <c r="AF96" i="1"/>
  <c r="AE96" i="1"/>
  <c r="T97" i="1"/>
  <c r="V96" i="1"/>
  <c r="U96" i="1"/>
  <c r="W96" i="1"/>
  <c r="AN95" i="1" l="1"/>
  <c r="AH95" i="1"/>
  <c r="AM95" i="1"/>
  <c r="AO95" i="1"/>
  <c r="AI95" i="1"/>
  <c r="AK95" i="1"/>
  <c r="AL95" i="1"/>
  <c r="AJ95" i="1"/>
  <c r="AE462" i="1"/>
  <c r="AB462" i="1" s="1"/>
  <c r="AO463" i="1"/>
  <c r="AC463" i="1"/>
  <c r="AH463" i="1"/>
  <c r="AD463" i="1"/>
  <c r="AL463" i="1"/>
  <c r="AN463" i="1"/>
  <c r="Z464" i="1"/>
  <c r="AM463" i="1"/>
  <c r="AG463" i="1"/>
  <c r="AA463" i="1"/>
  <c r="AK463" i="1"/>
  <c r="AI463" i="1"/>
  <c r="AJ463" i="1"/>
  <c r="AF463" i="1"/>
  <c r="AG96" i="1"/>
  <c r="AD96" i="1" s="1"/>
  <c r="AH96" i="1" s="1"/>
  <c r="AP97" i="1"/>
  <c r="BA97" i="1"/>
  <c r="AZ97" i="1"/>
  <c r="AY97" i="1"/>
  <c r="AS97" i="1"/>
  <c r="AU97" i="1"/>
  <c r="AT97" i="1"/>
  <c r="AX97" i="1"/>
  <c r="AR97" i="1"/>
  <c r="AQ97" i="1"/>
  <c r="AV97" i="1"/>
  <c r="AW97" i="1"/>
  <c r="Y95" i="1"/>
  <c r="X96" i="1"/>
  <c r="Z96" i="1" s="1"/>
  <c r="AA96" i="1" s="1"/>
  <c r="W97" i="1"/>
  <c r="T98" i="1"/>
  <c r="V97" i="1"/>
  <c r="U97" i="1"/>
  <c r="AF97" i="1"/>
  <c r="AE97" i="1"/>
  <c r="AB98" i="1"/>
  <c r="AC97" i="1"/>
  <c r="AO96" i="1" l="1"/>
  <c r="AN96" i="1"/>
  <c r="AI96" i="1"/>
  <c r="AK96" i="1"/>
  <c r="AM96" i="1"/>
  <c r="AJ96" i="1"/>
  <c r="AL96" i="1"/>
  <c r="AE463" i="1"/>
  <c r="AB463" i="1" s="1"/>
  <c r="AG464" i="1"/>
  <c r="AH464" i="1"/>
  <c r="AD464" i="1"/>
  <c r="AN464" i="1"/>
  <c r="AI464" i="1"/>
  <c r="AM464" i="1"/>
  <c r="AL464" i="1"/>
  <c r="AJ464" i="1"/>
  <c r="Z465" i="1"/>
  <c r="AA464" i="1"/>
  <c r="AO464" i="1"/>
  <c r="AK464" i="1"/>
  <c r="AC464" i="1"/>
  <c r="AF464" i="1"/>
  <c r="AT98" i="1"/>
  <c r="AS98" i="1"/>
  <c r="BA98" i="1"/>
  <c r="AZ98" i="1"/>
  <c r="AY98" i="1"/>
  <c r="AX98" i="1"/>
  <c r="AW98" i="1"/>
  <c r="AV98" i="1"/>
  <c r="AR98" i="1"/>
  <c r="AU98" i="1"/>
  <c r="AQ98" i="1"/>
  <c r="AP98" i="1"/>
  <c r="AG97" i="1"/>
  <c r="AD97" i="1" s="1"/>
  <c r="AH97" i="1" s="1"/>
  <c r="X97" i="1"/>
  <c r="Z97" i="1" s="1"/>
  <c r="AA97" i="1" s="1"/>
  <c r="Y96" i="1"/>
  <c r="T99" i="1"/>
  <c r="V98" i="1"/>
  <c r="U98" i="1"/>
  <c r="W98" i="1"/>
  <c r="AB99" i="1"/>
  <c r="AC98" i="1"/>
  <c r="AF98" i="1"/>
  <c r="AE98" i="1"/>
  <c r="AO97" i="1" l="1"/>
  <c r="AN97" i="1"/>
  <c r="AI97" i="1"/>
  <c r="AM97" i="1"/>
  <c r="AK97" i="1"/>
  <c r="AJ97" i="1"/>
  <c r="AL97" i="1"/>
  <c r="AE464" i="1"/>
  <c r="AB464" i="1" s="1"/>
  <c r="AO465" i="1"/>
  <c r="AJ465" i="1"/>
  <c r="AF465" i="1"/>
  <c r="AA465" i="1"/>
  <c r="AG465" i="1"/>
  <c r="AK465" i="1"/>
  <c r="AC465" i="1"/>
  <c r="Z466" i="1"/>
  <c r="AN465" i="1"/>
  <c r="AI465" i="1"/>
  <c r="AL465" i="1"/>
  <c r="AD465" i="1"/>
  <c r="AH465" i="1"/>
  <c r="AM465" i="1"/>
  <c r="Y97" i="1"/>
  <c r="AX99" i="1"/>
  <c r="AW99" i="1"/>
  <c r="AS99" i="1"/>
  <c r="AR99" i="1"/>
  <c r="AQ99" i="1"/>
  <c r="AP99" i="1"/>
  <c r="AY99" i="1"/>
  <c r="BA99" i="1"/>
  <c r="AZ99" i="1"/>
  <c r="AV99" i="1"/>
  <c r="AU99" i="1"/>
  <c r="AT99" i="1"/>
  <c r="AG98" i="1"/>
  <c r="AD98" i="1" s="1"/>
  <c r="AH98" i="1" s="1"/>
  <c r="X98" i="1"/>
  <c r="Z98" i="1" s="1"/>
  <c r="AA98" i="1" s="1"/>
  <c r="W99" i="1"/>
  <c r="T100" i="1"/>
  <c r="V99" i="1"/>
  <c r="U99" i="1"/>
  <c r="AF99" i="1"/>
  <c r="AE99" i="1"/>
  <c r="AB100" i="1"/>
  <c r="AC99" i="1"/>
  <c r="AO98" i="1" l="1"/>
  <c r="AN98" i="1"/>
  <c r="AI98" i="1"/>
  <c r="AK98" i="1"/>
  <c r="AM98" i="1"/>
  <c r="AL98" i="1"/>
  <c r="AJ98" i="1"/>
  <c r="AE465" i="1"/>
  <c r="AB465" i="1" s="1"/>
  <c r="AG466" i="1"/>
  <c r="AJ466" i="1"/>
  <c r="AC466" i="1"/>
  <c r="AN466" i="1"/>
  <c r="AK466" i="1"/>
  <c r="Z467" i="1"/>
  <c r="AL466" i="1"/>
  <c r="AI466" i="1"/>
  <c r="AA466" i="1"/>
  <c r="AM466" i="1"/>
  <c r="AH466" i="1"/>
  <c r="AD466" i="1"/>
  <c r="AF466" i="1"/>
  <c r="AO466" i="1"/>
  <c r="AG99" i="1"/>
  <c r="AD99" i="1" s="1"/>
  <c r="AH99" i="1" s="1"/>
  <c r="BA100" i="1"/>
  <c r="AY100" i="1"/>
  <c r="AX100" i="1"/>
  <c r="AW100" i="1"/>
  <c r="AV100" i="1"/>
  <c r="AU100" i="1"/>
  <c r="AT100" i="1"/>
  <c r="AS100" i="1"/>
  <c r="AR100" i="1"/>
  <c r="AQ100" i="1"/>
  <c r="AZ100" i="1"/>
  <c r="AP100" i="1"/>
  <c r="Y98" i="1"/>
  <c r="X99" i="1"/>
  <c r="Z99" i="1" s="1"/>
  <c r="AA99" i="1" s="1"/>
  <c r="AB101" i="1"/>
  <c r="AC100" i="1"/>
  <c r="AF100" i="1"/>
  <c r="AE100" i="1"/>
  <c r="T101" i="1"/>
  <c r="V100" i="1"/>
  <c r="U100" i="1"/>
  <c r="W100" i="1"/>
  <c r="AO99" i="1" l="1"/>
  <c r="AN99" i="1"/>
  <c r="AI99" i="1"/>
  <c r="AK99" i="1"/>
  <c r="AM99" i="1"/>
  <c r="AL99" i="1"/>
  <c r="AJ99" i="1"/>
  <c r="AE466" i="1"/>
  <c r="AB466" i="1" s="1"/>
  <c r="AM467" i="1"/>
  <c r="AN467" i="1"/>
  <c r="AJ467" i="1"/>
  <c r="Z468" i="1"/>
  <c r="AA467" i="1"/>
  <c r="AO467" i="1"/>
  <c r="AI467" i="1"/>
  <c r="AC467" i="1"/>
  <c r="AK467" i="1"/>
  <c r="AL467" i="1"/>
  <c r="AD467" i="1"/>
  <c r="AG467" i="1"/>
  <c r="AF467" i="1"/>
  <c r="AH467" i="1"/>
  <c r="BA101" i="1"/>
  <c r="AZ101" i="1"/>
  <c r="AY101" i="1"/>
  <c r="AX101" i="1"/>
  <c r="AW101" i="1"/>
  <c r="AT101" i="1"/>
  <c r="AV101" i="1"/>
  <c r="AR101" i="1"/>
  <c r="AU101" i="1"/>
  <c r="AS101" i="1"/>
  <c r="AQ101" i="1"/>
  <c r="AP101" i="1"/>
  <c r="AG100" i="1"/>
  <c r="AD100" i="1" s="1"/>
  <c r="Y99" i="1"/>
  <c r="X100" i="1"/>
  <c r="Z100" i="1" s="1"/>
  <c r="AA100" i="1" s="1"/>
  <c r="W101" i="1"/>
  <c r="T102" i="1"/>
  <c r="V101" i="1"/>
  <c r="U101" i="1"/>
  <c r="AF101" i="1"/>
  <c r="AE101" i="1"/>
  <c r="AB102" i="1"/>
  <c r="AC101" i="1"/>
  <c r="AI100" i="1" l="1"/>
  <c r="AH100" i="1"/>
  <c r="AO100" i="1"/>
  <c r="AN100" i="1"/>
  <c r="AJ100" i="1"/>
  <c r="AM100" i="1"/>
  <c r="AK100" i="1"/>
  <c r="AL100" i="1"/>
  <c r="AE467" i="1"/>
  <c r="AB467" i="1" s="1"/>
  <c r="AN468" i="1"/>
  <c r="Z469" i="1"/>
  <c r="AG468" i="1"/>
  <c r="AL468" i="1"/>
  <c r="AD468" i="1"/>
  <c r="AJ468" i="1"/>
  <c r="AO468" i="1"/>
  <c r="AA468" i="1"/>
  <c r="AI468" i="1"/>
  <c r="AF468" i="1"/>
  <c r="AM468" i="1"/>
  <c r="AC468" i="1"/>
  <c r="AH468" i="1"/>
  <c r="AK468" i="1"/>
  <c r="BA102" i="1"/>
  <c r="AZ102" i="1"/>
  <c r="AY102" i="1"/>
  <c r="AX102" i="1"/>
  <c r="AW102" i="1"/>
  <c r="AU102" i="1"/>
  <c r="AV102" i="1"/>
  <c r="AT102" i="1"/>
  <c r="AS102" i="1"/>
  <c r="AR102" i="1"/>
  <c r="AQ102" i="1"/>
  <c r="AP102" i="1"/>
  <c r="AG101" i="1"/>
  <c r="AD101" i="1" s="1"/>
  <c r="Y100" i="1"/>
  <c r="X101" i="1"/>
  <c r="Z101" i="1" s="1"/>
  <c r="AA101" i="1" s="1"/>
  <c r="T103" i="1"/>
  <c r="V102" i="1"/>
  <c r="U102" i="1"/>
  <c r="W102" i="1"/>
  <c r="AB103" i="1"/>
  <c r="AC102" i="1"/>
  <c r="AF102" i="1"/>
  <c r="AE102" i="1"/>
  <c r="AI101" i="1" l="1"/>
  <c r="AH101" i="1"/>
  <c r="AO101" i="1"/>
  <c r="AN101" i="1"/>
  <c r="AM101" i="1"/>
  <c r="AJ101" i="1"/>
  <c r="AL101" i="1"/>
  <c r="AK101" i="1"/>
  <c r="AE468" i="1"/>
  <c r="AB468" i="1" s="1"/>
  <c r="AG469" i="1"/>
  <c r="AL469" i="1"/>
  <c r="AO469" i="1"/>
  <c r="AF469" i="1"/>
  <c r="AC469" i="1"/>
  <c r="AJ469" i="1"/>
  <c r="AI469" i="1"/>
  <c r="AD469" i="1"/>
  <c r="AN469" i="1"/>
  <c r="Z470" i="1"/>
  <c r="AK469" i="1"/>
  <c r="AM469" i="1"/>
  <c r="AH469" i="1"/>
  <c r="AA469" i="1"/>
  <c r="AG102" i="1"/>
  <c r="AD102" i="1" s="1"/>
  <c r="AP103" i="1"/>
  <c r="AS103" i="1"/>
  <c r="AR103" i="1"/>
  <c r="AQ103" i="1"/>
  <c r="AU103" i="1"/>
  <c r="AT103" i="1"/>
  <c r="AZ103" i="1"/>
  <c r="AW103" i="1"/>
  <c r="AV103" i="1"/>
  <c r="BA103" i="1"/>
  <c r="AY103" i="1"/>
  <c r="AX103" i="1"/>
  <c r="Y101" i="1"/>
  <c r="X102" i="1"/>
  <c r="Z102" i="1" s="1"/>
  <c r="AA102" i="1" s="1"/>
  <c r="AF103" i="1"/>
  <c r="AE103" i="1"/>
  <c r="AB104" i="1"/>
  <c r="AC103" i="1"/>
  <c r="W103" i="1"/>
  <c r="T104" i="1"/>
  <c r="V103" i="1"/>
  <c r="U103" i="1"/>
  <c r="AI102" i="1" l="1"/>
  <c r="AH102" i="1"/>
  <c r="AO102" i="1"/>
  <c r="AN102" i="1"/>
  <c r="AK102" i="1"/>
  <c r="AJ102" i="1"/>
  <c r="AM102" i="1"/>
  <c r="AL102" i="1"/>
  <c r="AE469" i="1"/>
  <c r="AB469" i="1" s="1"/>
  <c r="AG470" i="1"/>
  <c r="AD470" i="1"/>
  <c r="AO470" i="1"/>
  <c r="AK470" i="1"/>
  <c r="AI470" i="1"/>
  <c r="Z471" i="1"/>
  <c r="AN470" i="1"/>
  <c r="AF470" i="1"/>
  <c r="AA470" i="1"/>
  <c r="AM470" i="1"/>
  <c r="AJ470" i="1"/>
  <c r="AC470" i="1"/>
  <c r="AL470" i="1"/>
  <c r="AH470" i="1"/>
  <c r="AT104" i="1"/>
  <c r="AS104" i="1"/>
  <c r="AY104" i="1"/>
  <c r="AX104" i="1"/>
  <c r="AW104" i="1"/>
  <c r="AV104" i="1"/>
  <c r="AU104" i="1"/>
  <c r="AR104" i="1"/>
  <c r="AQ104" i="1"/>
  <c r="AP104" i="1"/>
  <c r="BA104" i="1"/>
  <c r="AZ104" i="1"/>
  <c r="AG103" i="1"/>
  <c r="AD103" i="1" s="1"/>
  <c r="Y102" i="1"/>
  <c r="X103" i="1"/>
  <c r="Z103" i="1" s="1"/>
  <c r="AA103" i="1" s="1"/>
  <c r="AB105" i="1"/>
  <c r="AC104" i="1"/>
  <c r="AF104" i="1"/>
  <c r="AE104" i="1"/>
  <c r="T105" i="1"/>
  <c r="V104" i="1"/>
  <c r="U104" i="1"/>
  <c r="W104" i="1"/>
  <c r="AI103" i="1" l="1"/>
  <c r="AH103" i="1"/>
  <c r="AO103" i="1"/>
  <c r="AN103" i="1"/>
  <c r="AK103" i="1"/>
  <c r="AM103" i="1"/>
  <c r="AJ103" i="1"/>
  <c r="AL103" i="1"/>
  <c r="AE470" i="1"/>
  <c r="AB470" i="1" s="1"/>
  <c r="AK471" i="1"/>
  <c r="AG471" i="1"/>
  <c r="AL471" i="1"/>
  <c r="AA471" i="1"/>
  <c r="AD471" i="1"/>
  <c r="AO471" i="1"/>
  <c r="AJ471" i="1"/>
  <c r="AF471" i="1"/>
  <c r="AC471" i="1"/>
  <c r="AI471" i="1"/>
  <c r="AN471" i="1"/>
  <c r="Z472" i="1"/>
  <c r="AH471" i="1"/>
  <c r="AM471" i="1"/>
  <c r="AX105" i="1"/>
  <c r="AW105" i="1"/>
  <c r="BA105" i="1"/>
  <c r="AZ105" i="1"/>
  <c r="AY105" i="1"/>
  <c r="AV105" i="1"/>
  <c r="AU105" i="1"/>
  <c r="AP105" i="1"/>
  <c r="AS105" i="1"/>
  <c r="AR105" i="1"/>
  <c r="AT105" i="1"/>
  <c r="AQ105" i="1"/>
  <c r="AG104" i="1"/>
  <c r="AD104" i="1" s="1"/>
  <c r="X104" i="1"/>
  <c r="Z104" i="1" s="1"/>
  <c r="AA104" i="1" s="1"/>
  <c r="Y103" i="1"/>
  <c r="W105" i="1"/>
  <c r="T106" i="1"/>
  <c r="V105" i="1"/>
  <c r="U105" i="1"/>
  <c r="AF105" i="1"/>
  <c r="AE105" i="1"/>
  <c r="AB106" i="1"/>
  <c r="AC105" i="1"/>
  <c r="AI104" i="1" l="1"/>
  <c r="AH104" i="1"/>
  <c r="AN104" i="1"/>
  <c r="AO104" i="1"/>
  <c r="AK104" i="1"/>
  <c r="AJ104" i="1"/>
  <c r="AM104" i="1"/>
  <c r="AL104" i="1"/>
  <c r="AE471" i="1"/>
  <c r="AB471" i="1" s="1"/>
  <c r="AL472" i="1"/>
  <c r="AG472" i="1"/>
  <c r="Z473" i="1"/>
  <c r="AK472" i="1"/>
  <c r="AF472" i="1"/>
  <c r="AM472" i="1"/>
  <c r="AA472" i="1"/>
  <c r="AC472" i="1"/>
  <c r="AJ472" i="1"/>
  <c r="AO472" i="1"/>
  <c r="AN472" i="1"/>
  <c r="AD472" i="1"/>
  <c r="AI472" i="1"/>
  <c r="AH472" i="1"/>
  <c r="BA106" i="1"/>
  <c r="AZ106" i="1"/>
  <c r="AY106" i="1"/>
  <c r="AX106" i="1"/>
  <c r="AV106" i="1"/>
  <c r="AT106" i="1"/>
  <c r="AS106" i="1"/>
  <c r="AR106" i="1"/>
  <c r="AQ106" i="1"/>
  <c r="AP106" i="1"/>
  <c r="AU106" i="1"/>
  <c r="AW106" i="1"/>
  <c r="Y104" i="1"/>
  <c r="AG105" i="1"/>
  <c r="AD105" i="1" s="1"/>
  <c r="X105" i="1"/>
  <c r="Z105" i="1" s="1"/>
  <c r="AA105" i="1" s="1"/>
  <c r="AB107" i="1"/>
  <c r="AC106" i="1"/>
  <c r="AF106" i="1"/>
  <c r="AE106" i="1"/>
  <c r="T107" i="1"/>
  <c r="V106" i="1"/>
  <c r="U106" i="1"/>
  <c r="W106" i="1"/>
  <c r="AI105" i="1" l="1"/>
  <c r="AH105" i="1"/>
  <c r="AN105" i="1"/>
  <c r="AO105" i="1"/>
  <c r="AJ105" i="1"/>
  <c r="AL105" i="1"/>
  <c r="AM105" i="1"/>
  <c r="AK105" i="1"/>
  <c r="AE472" i="1"/>
  <c r="AB472" i="1" s="1"/>
  <c r="AD473" i="1"/>
  <c r="AL473" i="1"/>
  <c r="Z474" i="1"/>
  <c r="AG473" i="1"/>
  <c r="AO473" i="1"/>
  <c r="AK473" i="1"/>
  <c r="AA473" i="1"/>
  <c r="AI473" i="1"/>
  <c r="AM473" i="1"/>
  <c r="AC473" i="1"/>
  <c r="AF473" i="1"/>
  <c r="AH473" i="1"/>
  <c r="AJ473" i="1"/>
  <c r="AN473" i="1"/>
  <c r="AG106" i="1"/>
  <c r="AD106" i="1" s="1"/>
  <c r="AQ107" i="1"/>
  <c r="AP107" i="1"/>
  <c r="AV107" i="1"/>
  <c r="AU107" i="1"/>
  <c r="AT107" i="1"/>
  <c r="AS107" i="1"/>
  <c r="AR107" i="1"/>
  <c r="BA107" i="1"/>
  <c r="AY107" i="1"/>
  <c r="AX107" i="1"/>
  <c r="AZ107" i="1"/>
  <c r="AW107" i="1"/>
  <c r="X106" i="1"/>
  <c r="Z106" i="1" s="1"/>
  <c r="AA106" i="1" s="1"/>
  <c r="Y105" i="1"/>
  <c r="AF107" i="1"/>
  <c r="AE107" i="1"/>
  <c r="AB108" i="1"/>
  <c r="AC107" i="1"/>
  <c r="W107" i="1"/>
  <c r="T108" i="1"/>
  <c r="V107" i="1"/>
  <c r="U107" i="1"/>
  <c r="AI106" i="1" l="1"/>
  <c r="AH106" i="1"/>
  <c r="AN106" i="1"/>
  <c r="AO106" i="1"/>
  <c r="AJ106" i="1"/>
  <c r="AK106" i="1"/>
  <c r="AL106" i="1"/>
  <c r="AM106" i="1"/>
  <c r="AO474" i="1"/>
  <c r="AC474" i="1"/>
  <c r="AD474" i="1"/>
  <c r="AH474" i="1"/>
  <c r="AM474" i="1"/>
  <c r="AA474" i="1"/>
  <c r="AF474" i="1"/>
  <c r="AK474" i="1"/>
  <c r="AN474" i="1"/>
  <c r="AG474" i="1"/>
  <c r="AL474" i="1"/>
  <c r="Z475" i="1"/>
  <c r="AI474" i="1"/>
  <c r="AJ474" i="1"/>
  <c r="AE473" i="1"/>
  <c r="AB473" i="1" s="1"/>
  <c r="AG107" i="1"/>
  <c r="AD107" i="1" s="1"/>
  <c r="AH107" i="1" s="1"/>
  <c r="AW108" i="1"/>
  <c r="AV108" i="1"/>
  <c r="AU108" i="1"/>
  <c r="AT108" i="1"/>
  <c r="AS108" i="1"/>
  <c r="AR108" i="1"/>
  <c r="AQ108" i="1"/>
  <c r="AP108" i="1"/>
  <c r="AZ108" i="1"/>
  <c r="BA108" i="1"/>
  <c r="AY108" i="1"/>
  <c r="AX108" i="1"/>
  <c r="Y106" i="1"/>
  <c r="X107" i="1"/>
  <c r="Z107" i="1" s="1"/>
  <c r="AA107" i="1" s="1"/>
  <c r="AB109" i="1"/>
  <c r="AC108" i="1"/>
  <c r="AF108" i="1"/>
  <c r="AE108" i="1"/>
  <c r="T109" i="1"/>
  <c r="V108" i="1"/>
  <c r="U108" i="1"/>
  <c r="W108" i="1"/>
  <c r="AJ107" i="1" l="1"/>
  <c r="AI107" i="1"/>
  <c r="AO107" i="1"/>
  <c r="AN107" i="1"/>
  <c r="AL107" i="1"/>
  <c r="AM107" i="1"/>
  <c r="AK107" i="1"/>
  <c r="AE474" i="1"/>
  <c r="AB474" i="1" s="1"/>
  <c r="AO475" i="1"/>
  <c r="AG475" i="1"/>
  <c r="Z476" i="1"/>
  <c r="AA475" i="1"/>
  <c r="AJ475" i="1"/>
  <c r="AL475" i="1"/>
  <c r="AF475" i="1"/>
  <c r="AI475" i="1"/>
  <c r="AC475" i="1"/>
  <c r="AM475" i="1"/>
  <c r="AH475" i="1"/>
  <c r="AD475" i="1"/>
  <c r="AK475" i="1"/>
  <c r="AN475" i="1"/>
  <c r="AG108" i="1"/>
  <c r="AD108" i="1" s="1"/>
  <c r="AH108" i="1" s="1"/>
  <c r="AP109" i="1"/>
  <c r="BA109" i="1"/>
  <c r="AZ109" i="1"/>
  <c r="AY109" i="1"/>
  <c r="AX109" i="1"/>
  <c r="AW109" i="1"/>
  <c r="AV109" i="1"/>
  <c r="AU109" i="1"/>
  <c r="AS109" i="1"/>
  <c r="AR109" i="1"/>
  <c r="AQ109" i="1"/>
  <c r="AT109" i="1"/>
  <c r="Y107" i="1"/>
  <c r="X108" i="1"/>
  <c r="Z108" i="1" s="1"/>
  <c r="AA108" i="1" s="1"/>
  <c r="W109" i="1"/>
  <c r="T110" i="1"/>
  <c r="V109" i="1"/>
  <c r="U109" i="1"/>
  <c r="AF109" i="1"/>
  <c r="AE109" i="1"/>
  <c r="AB110" i="1"/>
  <c r="AC109" i="1"/>
  <c r="AJ108" i="1" l="1"/>
  <c r="AI108" i="1"/>
  <c r="AO108" i="1"/>
  <c r="AN108" i="1"/>
  <c r="AL108" i="1"/>
  <c r="AK108" i="1"/>
  <c r="AM108" i="1"/>
  <c r="AE475" i="1"/>
  <c r="AB475" i="1" s="1"/>
  <c r="AD476" i="1"/>
  <c r="AH476" i="1"/>
  <c r="AG476" i="1"/>
  <c r="AK476" i="1"/>
  <c r="Z477" i="1"/>
  <c r="AO476" i="1"/>
  <c r="AJ476" i="1"/>
  <c r="AA476" i="1"/>
  <c r="AC476" i="1"/>
  <c r="AI476" i="1"/>
  <c r="AN476" i="1"/>
  <c r="AL476" i="1"/>
  <c r="AM476" i="1"/>
  <c r="AF476" i="1"/>
  <c r="AT110" i="1"/>
  <c r="AS110" i="1"/>
  <c r="BA110" i="1"/>
  <c r="AY110" i="1"/>
  <c r="AQ110" i="1"/>
  <c r="AP110" i="1"/>
  <c r="AZ110" i="1"/>
  <c r="AX110" i="1"/>
  <c r="AW110" i="1"/>
  <c r="AV110" i="1"/>
  <c r="AU110" i="1"/>
  <c r="AR110" i="1"/>
  <c r="Y108" i="1"/>
  <c r="AG109" i="1"/>
  <c r="AD109" i="1" s="1"/>
  <c r="AH109" i="1" s="1"/>
  <c r="X109" i="1"/>
  <c r="Z109" i="1" s="1"/>
  <c r="AA109" i="1" s="1"/>
  <c r="T111" i="1"/>
  <c r="V110" i="1"/>
  <c r="U110" i="1"/>
  <c r="W110" i="1"/>
  <c r="AB111" i="1"/>
  <c r="AC110" i="1"/>
  <c r="AF110" i="1"/>
  <c r="AE110" i="1"/>
  <c r="AJ109" i="1" l="1"/>
  <c r="AI109" i="1"/>
  <c r="AO109" i="1"/>
  <c r="AN109" i="1"/>
  <c r="AM109" i="1"/>
  <c r="AL109" i="1"/>
  <c r="AK109" i="1"/>
  <c r="AE476" i="1"/>
  <c r="AB476" i="1" s="1"/>
  <c r="AM477" i="1"/>
  <c r="Z478" i="1"/>
  <c r="AN477" i="1"/>
  <c r="AH477" i="1"/>
  <c r="AC477" i="1"/>
  <c r="AO477" i="1"/>
  <c r="AI477" i="1"/>
  <c r="AA477" i="1"/>
  <c r="AD477" i="1"/>
  <c r="AG477" i="1"/>
  <c r="AJ477" i="1"/>
  <c r="AF477" i="1"/>
  <c r="AL477" i="1"/>
  <c r="AK477" i="1"/>
  <c r="AG110" i="1"/>
  <c r="AD110" i="1" s="1"/>
  <c r="AH110" i="1" s="1"/>
  <c r="AX111" i="1"/>
  <c r="AW111" i="1"/>
  <c r="AY111" i="1"/>
  <c r="AV111" i="1"/>
  <c r="AU111" i="1"/>
  <c r="AT111" i="1"/>
  <c r="AS111" i="1"/>
  <c r="AR111" i="1"/>
  <c r="AQ111" i="1"/>
  <c r="AP111" i="1"/>
  <c r="AZ111" i="1"/>
  <c r="BA111" i="1"/>
  <c r="Y109" i="1"/>
  <c r="X110" i="1"/>
  <c r="Z110" i="1" s="1"/>
  <c r="AA110" i="1" s="1"/>
  <c r="AF111" i="1"/>
  <c r="AE111" i="1"/>
  <c r="AB112" i="1"/>
  <c r="AC111" i="1"/>
  <c r="W111" i="1"/>
  <c r="T112" i="1"/>
  <c r="V111" i="1"/>
  <c r="U111" i="1"/>
  <c r="AJ110" i="1" l="1"/>
  <c r="AI110" i="1"/>
  <c r="AO110" i="1"/>
  <c r="AN110" i="1"/>
  <c r="AM110" i="1"/>
  <c r="AL110" i="1"/>
  <c r="AK110" i="1"/>
  <c r="AE477" i="1"/>
  <c r="AB477" i="1" s="1"/>
  <c r="AO478" i="1"/>
  <c r="Z479" i="1"/>
  <c r="AH478" i="1"/>
  <c r="AJ478" i="1"/>
  <c r="AN478" i="1"/>
  <c r="AG478" i="1"/>
  <c r="AK478" i="1"/>
  <c r="AA478" i="1"/>
  <c r="AC478" i="1"/>
  <c r="AD478" i="1"/>
  <c r="AF478" i="1"/>
  <c r="AI478" i="1"/>
  <c r="AL478" i="1"/>
  <c r="AM478" i="1"/>
  <c r="AG111" i="1"/>
  <c r="AD111" i="1" s="1"/>
  <c r="AH111" i="1" s="1"/>
  <c r="BA112" i="1"/>
  <c r="AU112" i="1"/>
  <c r="AT112" i="1"/>
  <c r="AS112" i="1"/>
  <c r="AR112" i="1"/>
  <c r="AQ112" i="1"/>
  <c r="AP112" i="1"/>
  <c r="AY112" i="1"/>
  <c r="AZ112" i="1"/>
  <c r="AX112" i="1"/>
  <c r="AV112" i="1"/>
  <c r="AW112" i="1"/>
  <c r="Y110" i="1"/>
  <c r="X111" i="1"/>
  <c r="Z111" i="1" s="1"/>
  <c r="AA111" i="1" s="1"/>
  <c r="AB113" i="1"/>
  <c r="AC112" i="1"/>
  <c r="AF112" i="1"/>
  <c r="AE112" i="1"/>
  <c r="T113" i="1"/>
  <c r="V112" i="1"/>
  <c r="U112" i="1"/>
  <c r="W112" i="1"/>
  <c r="AJ111" i="1" l="1"/>
  <c r="AI111" i="1"/>
  <c r="AO111" i="1"/>
  <c r="AN111" i="1"/>
  <c r="AL111" i="1"/>
  <c r="AK111" i="1"/>
  <c r="AM111" i="1"/>
  <c r="AE478" i="1"/>
  <c r="AB478" i="1" s="1"/>
  <c r="AH479" i="1"/>
  <c r="AO479" i="1"/>
  <c r="AK479" i="1"/>
  <c r="AF479" i="1"/>
  <c r="Z480" i="1"/>
  <c r="AD479" i="1"/>
  <c r="AN479" i="1"/>
  <c r="AJ479" i="1"/>
  <c r="AA479" i="1"/>
  <c r="AI479" i="1"/>
  <c r="AL479" i="1"/>
  <c r="AC479" i="1"/>
  <c r="AG479" i="1"/>
  <c r="AM479" i="1"/>
  <c r="AG112" i="1"/>
  <c r="AD112" i="1" s="1"/>
  <c r="AH112" i="1" s="1"/>
  <c r="BA113" i="1"/>
  <c r="AZ113" i="1"/>
  <c r="AY113" i="1"/>
  <c r="AX113" i="1"/>
  <c r="AW113" i="1"/>
  <c r="AV113" i="1"/>
  <c r="AU113" i="1"/>
  <c r="AT113" i="1"/>
  <c r="AS113" i="1"/>
  <c r="AR113" i="1"/>
  <c r="AQ113" i="1"/>
  <c r="AP113" i="1"/>
  <c r="X112" i="1"/>
  <c r="Z112" i="1" s="1"/>
  <c r="AA112" i="1" s="1"/>
  <c r="Y111" i="1"/>
  <c r="W113" i="1"/>
  <c r="T114" i="1"/>
  <c r="V113" i="1"/>
  <c r="U113" i="1"/>
  <c r="AF113" i="1"/>
  <c r="AE113" i="1"/>
  <c r="AB114" i="1"/>
  <c r="AC113" i="1"/>
  <c r="AJ112" i="1" l="1"/>
  <c r="AI112" i="1"/>
  <c r="AO112" i="1"/>
  <c r="AN112" i="1"/>
  <c r="AM112" i="1"/>
  <c r="AL112" i="1"/>
  <c r="AK112" i="1"/>
  <c r="AN480" i="1"/>
  <c r="AC480" i="1"/>
  <c r="Z481" i="1"/>
  <c r="AA480" i="1"/>
  <c r="AK480" i="1"/>
  <c r="AL480" i="1"/>
  <c r="AD480" i="1"/>
  <c r="AI480" i="1"/>
  <c r="AF480" i="1"/>
  <c r="AH480" i="1"/>
  <c r="AG480" i="1"/>
  <c r="AJ480" i="1"/>
  <c r="AO480" i="1"/>
  <c r="AM480" i="1"/>
  <c r="AE479" i="1"/>
  <c r="AB479" i="1" s="1"/>
  <c r="AG113" i="1"/>
  <c r="AD113" i="1" s="1"/>
  <c r="AH113" i="1" s="1"/>
  <c r="BA114" i="1"/>
  <c r="AZ114" i="1"/>
  <c r="AY114" i="1"/>
  <c r="AP114" i="1"/>
  <c r="AR114" i="1"/>
  <c r="AQ114" i="1"/>
  <c r="AV114" i="1"/>
  <c r="AS114" i="1"/>
  <c r="AU114" i="1"/>
  <c r="AX114" i="1"/>
  <c r="AT114" i="1"/>
  <c r="AW114" i="1"/>
  <c r="Y112" i="1"/>
  <c r="X113" i="1"/>
  <c r="Z113" i="1" s="1"/>
  <c r="AA113" i="1" s="1"/>
  <c r="AB115" i="1"/>
  <c r="AC114" i="1"/>
  <c r="AF114" i="1"/>
  <c r="AE114" i="1"/>
  <c r="T115" i="1"/>
  <c r="V114" i="1"/>
  <c r="U114" i="1"/>
  <c r="W114" i="1"/>
  <c r="AJ113" i="1" l="1"/>
  <c r="AI113" i="1"/>
  <c r="AO113" i="1"/>
  <c r="AN113" i="1"/>
  <c r="AL113" i="1"/>
  <c r="AM113" i="1"/>
  <c r="AK113" i="1"/>
  <c r="AE480" i="1"/>
  <c r="AB480" i="1" s="1"/>
  <c r="AO481" i="1"/>
  <c r="AI481" i="1"/>
  <c r="AC481" i="1"/>
  <c r="AA481" i="1"/>
  <c r="AM481" i="1"/>
  <c r="AH481" i="1"/>
  <c r="AD481" i="1"/>
  <c r="AN481" i="1"/>
  <c r="AJ481" i="1"/>
  <c r="Z482" i="1"/>
  <c r="AK481" i="1"/>
  <c r="AL481" i="1"/>
  <c r="AF481" i="1"/>
  <c r="AG481" i="1"/>
  <c r="AP115" i="1"/>
  <c r="AY115" i="1"/>
  <c r="AX115" i="1"/>
  <c r="AW115" i="1"/>
  <c r="AV115" i="1"/>
  <c r="AU115" i="1"/>
  <c r="AT115" i="1"/>
  <c r="AS115" i="1"/>
  <c r="AR115" i="1"/>
  <c r="AZ115" i="1"/>
  <c r="BA115" i="1"/>
  <c r="AQ115" i="1"/>
  <c r="AG114" i="1"/>
  <c r="AD114" i="1" s="1"/>
  <c r="AH114" i="1" s="1"/>
  <c r="X114" i="1"/>
  <c r="Z114" i="1" s="1"/>
  <c r="AA114" i="1" s="1"/>
  <c r="Y113" i="1"/>
  <c r="AF115" i="1"/>
  <c r="AE115" i="1"/>
  <c r="AB116" i="1"/>
  <c r="AC115" i="1"/>
  <c r="W115" i="1"/>
  <c r="T116" i="1"/>
  <c r="V115" i="1"/>
  <c r="U115" i="1"/>
  <c r="AJ114" i="1" l="1"/>
  <c r="AI114" i="1"/>
  <c r="AO114" i="1"/>
  <c r="AN114" i="1"/>
  <c r="AK114" i="1"/>
  <c r="AM114" i="1"/>
  <c r="AL114" i="1"/>
  <c r="AE481" i="1"/>
  <c r="AB481" i="1" s="1"/>
  <c r="AK482" i="1"/>
  <c r="Z483" i="1"/>
  <c r="AC482" i="1"/>
  <c r="AM482" i="1"/>
  <c r="AF482" i="1"/>
  <c r="AI482" i="1"/>
  <c r="AD482" i="1"/>
  <c r="AO482" i="1"/>
  <c r="AL482" i="1"/>
  <c r="AH482" i="1"/>
  <c r="AA482" i="1"/>
  <c r="AN482" i="1"/>
  <c r="AG482" i="1"/>
  <c r="AJ482" i="1"/>
  <c r="AG115" i="1"/>
  <c r="AD115" i="1" s="1"/>
  <c r="AH115" i="1" s="1"/>
  <c r="AT116" i="1"/>
  <c r="AS116" i="1"/>
  <c r="AU116" i="1"/>
  <c r="AR116" i="1"/>
  <c r="AQ116" i="1"/>
  <c r="AP116" i="1"/>
  <c r="AW116" i="1"/>
  <c r="AX116" i="1"/>
  <c r="BA116" i="1"/>
  <c r="AZ116" i="1"/>
  <c r="AY116" i="1"/>
  <c r="AV116" i="1"/>
  <c r="Y114" i="1"/>
  <c r="X115" i="1"/>
  <c r="Z115" i="1" s="1"/>
  <c r="AA115" i="1" s="1"/>
  <c r="T117" i="1"/>
  <c r="V116" i="1"/>
  <c r="U116" i="1"/>
  <c r="W116" i="1"/>
  <c r="AB117" i="1"/>
  <c r="AC116" i="1"/>
  <c r="AF116" i="1"/>
  <c r="AE116" i="1"/>
  <c r="AJ115" i="1" l="1"/>
  <c r="AI115" i="1"/>
  <c r="AO115" i="1"/>
  <c r="AN115" i="1"/>
  <c r="AM115" i="1"/>
  <c r="AK115" i="1"/>
  <c r="AL115" i="1"/>
  <c r="AE482" i="1"/>
  <c r="AB482" i="1" s="1"/>
  <c r="AJ483" i="1"/>
  <c r="AF483" i="1"/>
  <c r="AA483" i="1"/>
  <c r="Z484" i="1"/>
  <c r="AL483" i="1"/>
  <c r="AN483" i="1"/>
  <c r="AC483" i="1"/>
  <c r="AH483" i="1"/>
  <c r="AK483" i="1"/>
  <c r="AG483" i="1"/>
  <c r="AO483" i="1"/>
  <c r="AM483" i="1"/>
  <c r="AD483" i="1"/>
  <c r="AI483" i="1"/>
  <c r="AG116" i="1"/>
  <c r="AD116" i="1" s="1"/>
  <c r="AH116" i="1" s="1"/>
  <c r="AX117" i="1"/>
  <c r="AW117" i="1"/>
  <c r="BA117" i="1"/>
  <c r="AZ117" i="1"/>
  <c r="AY117" i="1"/>
  <c r="AV117" i="1"/>
  <c r="AU117" i="1"/>
  <c r="AT117" i="1"/>
  <c r="AS117" i="1"/>
  <c r="AR117" i="1"/>
  <c r="AQ117" i="1"/>
  <c r="AP117" i="1"/>
  <c r="Y115" i="1"/>
  <c r="X116" i="1"/>
  <c r="Z116" i="1" s="1"/>
  <c r="AA116" i="1" s="1"/>
  <c r="AF117" i="1"/>
  <c r="AE117" i="1"/>
  <c r="AB118" i="1"/>
  <c r="AC117" i="1"/>
  <c r="W117" i="1"/>
  <c r="T118" i="1"/>
  <c r="V117" i="1"/>
  <c r="U117" i="1"/>
  <c r="AJ116" i="1" l="1"/>
  <c r="AI116" i="1"/>
  <c r="AO116" i="1"/>
  <c r="AN116" i="1"/>
  <c r="AM116" i="1"/>
  <c r="AK116" i="1"/>
  <c r="AL116" i="1"/>
  <c r="AE483" i="1"/>
  <c r="AB483" i="1" s="1"/>
  <c r="AH484" i="1"/>
  <c r="AN484" i="1"/>
  <c r="AA484" i="1"/>
  <c r="AJ484" i="1"/>
  <c r="AO484" i="1"/>
  <c r="AC484" i="1"/>
  <c r="AL484" i="1"/>
  <c r="AI484" i="1"/>
  <c r="AF484" i="1"/>
  <c r="AD484" i="1"/>
  <c r="AK484" i="1"/>
  <c r="Z485" i="1"/>
  <c r="AG484" i="1"/>
  <c r="AM484" i="1"/>
  <c r="BA118" i="1"/>
  <c r="AZ118" i="1"/>
  <c r="AY118" i="1"/>
  <c r="AX118" i="1"/>
  <c r="AW118" i="1"/>
  <c r="AP118" i="1"/>
  <c r="AU118" i="1"/>
  <c r="AT118" i="1"/>
  <c r="AV118" i="1"/>
  <c r="AS118" i="1"/>
  <c r="AR118" i="1"/>
  <c r="AQ118" i="1"/>
  <c r="AG117" i="1"/>
  <c r="AD117" i="1" s="1"/>
  <c r="AH117" i="1" s="1"/>
  <c r="Y116" i="1"/>
  <c r="X117" i="1"/>
  <c r="Z117" i="1" s="1"/>
  <c r="AA117" i="1" s="1"/>
  <c r="AB119" i="1"/>
  <c r="AC118" i="1"/>
  <c r="AF118" i="1"/>
  <c r="AE118" i="1"/>
  <c r="T119" i="1"/>
  <c r="V118" i="1"/>
  <c r="U118" i="1"/>
  <c r="W118" i="1"/>
  <c r="AJ117" i="1" l="1"/>
  <c r="AI117" i="1"/>
  <c r="AO117" i="1"/>
  <c r="AN117" i="1"/>
  <c r="AL117" i="1"/>
  <c r="AM117" i="1"/>
  <c r="AK117" i="1"/>
  <c r="AE484" i="1"/>
  <c r="AB484" i="1" s="1"/>
  <c r="AL485" i="1"/>
  <c r="AA485" i="1"/>
  <c r="AI485" i="1"/>
  <c r="AJ485" i="1"/>
  <c r="AH485" i="1"/>
  <c r="AO485" i="1"/>
  <c r="Z486" i="1"/>
  <c r="AD485" i="1"/>
  <c r="AN485" i="1"/>
  <c r="AK485" i="1"/>
  <c r="AC485" i="1"/>
  <c r="AF485" i="1"/>
  <c r="AM485" i="1"/>
  <c r="AG485" i="1"/>
  <c r="AZ119" i="1"/>
  <c r="AY119" i="1"/>
  <c r="AX119" i="1"/>
  <c r="AW119" i="1"/>
  <c r="AV119" i="1"/>
  <c r="AU119" i="1"/>
  <c r="AT119" i="1"/>
  <c r="AS119" i="1"/>
  <c r="AQ119" i="1"/>
  <c r="BA119" i="1"/>
  <c r="AR119" i="1"/>
  <c r="AP119" i="1"/>
  <c r="AG118" i="1"/>
  <c r="AD118" i="1" s="1"/>
  <c r="AH118" i="1" s="1"/>
  <c r="Y117" i="1"/>
  <c r="X118" i="1"/>
  <c r="Z118" i="1" s="1"/>
  <c r="AA118" i="1" s="1"/>
  <c r="W119" i="1"/>
  <c r="T120" i="1"/>
  <c r="V119" i="1"/>
  <c r="U119" i="1"/>
  <c r="AF119" i="1"/>
  <c r="AE119" i="1"/>
  <c r="AB120" i="1"/>
  <c r="AC119" i="1"/>
  <c r="AJ118" i="1" l="1"/>
  <c r="AI118" i="1"/>
  <c r="AO118" i="1"/>
  <c r="AN118" i="1"/>
  <c r="AL118" i="1"/>
  <c r="AK118" i="1"/>
  <c r="AM118" i="1"/>
  <c r="AE485" i="1"/>
  <c r="AB485" i="1" s="1"/>
  <c r="AA486" i="1"/>
  <c r="AM486" i="1"/>
  <c r="AC486" i="1"/>
  <c r="AH486" i="1"/>
  <c r="AO486" i="1"/>
  <c r="AD486" i="1"/>
  <c r="AI486" i="1"/>
  <c r="AJ486" i="1"/>
  <c r="AN486" i="1"/>
  <c r="Z487" i="1"/>
  <c r="AG486" i="1"/>
  <c r="AF486" i="1"/>
  <c r="AK486" i="1"/>
  <c r="AL486" i="1"/>
  <c r="AS120" i="1"/>
  <c r="AR120" i="1"/>
  <c r="AQ120" i="1"/>
  <c r="AP120" i="1"/>
  <c r="AV120" i="1"/>
  <c r="AX120" i="1"/>
  <c r="AW120" i="1"/>
  <c r="AU120" i="1"/>
  <c r="BA120" i="1"/>
  <c r="AZ120" i="1"/>
  <c r="AY120" i="1"/>
  <c r="AT120" i="1"/>
  <c r="Y118" i="1"/>
  <c r="AG119" i="1"/>
  <c r="AD119" i="1" s="1"/>
  <c r="AH119" i="1" s="1"/>
  <c r="X119" i="1"/>
  <c r="Z119" i="1" s="1"/>
  <c r="AA119" i="1" s="1"/>
  <c r="AB121" i="1"/>
  <c r="AC120" i="1"/>
  <c r="AF120" i="1"/>
  <c r="AE120" i="1"/>
  <c r="T121" i="1"/>
  <c r="V120" i="1"/>
  <c r="U120" i="1"/>
  <c r="W120" i="1"/>
  <c r="AJ119" i="1" l="1"/>
  <c r="AI119" i="1"/>
  <c r="AO119" i="1"/>
  <c r="AN119" i="1"/>
  <c r="AK119" i="1"/>
  <c r="AL119" i="1"/>
  <c r="AM119" i="1"/>
  <c r="AE486" i="1"/>
  <c r="AB486" i="1" s="1"/>
  <c r="AI487" i="1"/>
  <c r="AC487" i="1"/>
  <c r="AA487" i="1"/>
  <c r="Z488" i="1"/>
  <c r="AG487" i="1"/>
  <c r="AD487" i="1"/>
  <c r="AN487" i="1"/>
  <c r="AM487" i="1"/>
  <c r="AH487" i="1"/>
  <c r="AJ487" i="1"/>
  <c r="AK487" i="1"/>
  <c r="AL487" i="1"/>
  <c r="AO487" i="1"/>
  <c r="AF487" i="1"/>
  <c r="AG120" i="1"/>
  <c r="AD120" i="1" s="1"/>
  <c r="AH120" i="1" s="1"/>
  <c r="AP121" i="1"/>
  <c r="AZ121" i="1"/>
  <c r="AY121" i="1"/>
  <c r="AX121" i="1"/>
  <c r="AW121" i="1"/>
  <c r="AV121" i="1"/>
  <c r="AU121" i="1"/>
  <c r="AT121" i="1"/>
  <c r="AS121" i="1"/>
  <c r="AR121" i="1"/>
  <c r="BA121" i="1"/>
  <c r="AQ121" i="1"/>
  <c r="X120" i="1"/>
  <c r="Z120" i="1" s="1"/>
  <c r="AA120" i="1" s="1"/>
  <c r="Y119" i="1"/>
  <c r="AF121" i="1"/>
  <c r="AE121" i="1"/>
  <c r="AB122" i="1"/>
  <c r="AC121" i="1"/>
  <c r="W121" i="1"/>
  <c r="T122" i="1"/>
  <c r="V121" i="1"/>
  <c r="U121" i="1"/>
  <c r="AJ120" i="1" l="1"/>
  <c r="AI120" i="1"/>
  <c r="AO120" i="1"/>
  <c r="AN120" i="1"/>
  <c r="AK120" i="1"/>
  <c r="AM120" i="1"/>
  <c r="AL120" i="1"/>
  <c r="AE487" i="1"/>
  <c r="AB487" i="1" s="1"/>
  <c r="AK488" i="1"/>
  <c r="AD488" i="1"/>
  <c r="AC488" i="1"/>
  <c r="AF488" i="1"/>
  <c r="AN488" i="1"/>
  <c r="AJ488" i="1"/>
  <c r="Z489" i="1"/>
  <c r="AA488" i="1"/>
  <c r="AO488" i="1"/>
  <c r="AI488" i="1"/>
  <c r="AM488" i="1"/>
  <c r="AH488" i="1"/>
  <c r="AL488" i="1"/>
  <c r="AG488" i="1"/>
  <c r="AT122" i="1"/>
  <c r="AS122" i="1"/>
  <c r="BA122" i="1"/>
  <c r="AZ122" i="1"/>
  <c r="AY122" i="1"/>
  <c r="AU122" i="1"/>
  <c r="AP122" i="1"/>
  <c r="AR122" i="1"/>
  <c r="AV122" i="1"/>
  <c r="AQ122" i="1"/>
  <c r="AX122" i="1"/>
  <c r="AW122" i="1"/>
  <c r="AG121" i="1"/>
  <c r="AD121" i="1" s="1"/>
  <c r="Y120" i="1"/>
  <c r="X121" i="1"/>
  <c r="Z121" i="1" s="1"/>
  <c r="AA121" i="1" s="1"/>
  <c r="T123" i="1"/>
  <c r="V122" i="1"/>
  <c r="U122" i="1"/>
  <c r="W122" i="1"/>
  <c r="AB123" i="1"/>
  <c r="AC122" i="1"/>
  <c r="AF122" i="1"/>
  <c r="AE122" i="1"/>
  <c r="AI121" i="1" l="1"/>
  <c r="AH121" i="1"/>
  <c r="AK121" i="1"/>
  <c r="AJ121" i="1"/>
  <c r="AO121" i="1"/>
  <c r="AN121" i="1"/>
  <c r="AL121" i="1"/>
  <c r="AM121" i="1"/>
  <c r="AE488" i="1"/>
  <c r="AB488" i="1" s="1"/>
  <c r="AK489" i="1"/>
  <c r="AC489" i="1"/>
  <c r="AI489" i="1"/>
  <c r="Z490" i="1"/>
  <c r="AN489" i="1"/>
  <c r="AM489" i="1"/>
  <c r="AA489" i="1"/>
  <c r="AD489" i="1"/>
  <c r="AO489" i="1"/>
  <c r="AH489" i="1"/>
  <c r="AG489" i="1"/>
  <c r="AJ489" i="1"/>
  <c r="AF489" i="1"/>
  <c r="AL489" i="1"/>
  <c r="AX123" i="1"/>
  <c r="AW123" i="1"/>
  <c r="AQ123" i="1"/>
  <c r="BA123" i="1"/>
  <c r="AZ123" i="1"/>
  <c r="AY123" i="1"/>
  <c r="AU123" i="1"/>
  <c r="AV123" i="1"/>
  <c r="AT123" i="1"/>
  <c r="AS123" i="1"/>
  <c r="AR123" i="1"/>
  <c r="AP123" i="1"/>
  <c r="Y121" i="1"/>
  <c r="AG122" i="1"/>
  <c r="AD122" i="1" s="1"/>
  <c r="X122" i="1"/>
  <c r="Z122" i="1" s="1"/>
  <c r="AA122" i="1" s="1"/>
  <c r="AF123" i="1"/>
  <c r="AE123" i="1"/>
  <c r="AB124" i="1"/>
  <c r="AC123" i="1"/>
  <c r="W123" i="1"/>
  <c r="T124" i="1"/>
  <c r="V123" i="1"/>
  <c r="U123" i="1"/>
  <c r="AI122" i="1" l="1"/>
  <c r="AH122" i="1"/>
  <c r="AK122" i="1"/>
  <c r="AJ122" i="1"/>
  <c r="AO122" i="1"/>
  <c r="AN122" i="1"/>
  <c r="AM122" i="1"/>
  <c r="AL122" i="1"/>
  <c r="AE489" i="1"/>
  <c r="AB489" i="1" s="1"/>
  <c r="AO490" i="1"/>
  <c r="Z491" i="1"/>
  <c r="AN490" i="1"/>
  <c r="AM490" i="1"/>
  <c r="AC490" i="1"/>
  <c r="AA490" i="1"/>
  <c r="AG490" i="1"/>
  <c r="AI490" i="1"/>
  <c r="AD490" i="1"/>
  <c r="AF490" i="1"/>
  <c r="AH490" i="1"/>
  <c r="AK490" i="1"/>
  <c r="AL490" i="1"/>
  <c r="AJ490" i="1"/>
  <c r="AG123" i="1"/>
  <c r="AD123" i="1" s="1"/>
  <c r="BA124" i="1"/>
  <c r="AU124" i="1"/>
  <c r="AT124" i="1"/>
  <c r="AS124" i="1"/>
  <c r="AR124" i="1"/>
  <c r="AQ124" i="1"/>
  <c r="AP124" i="1"/>
  <c r="AV124" i="1"/>
  <c r="AW124" i="1"/>
  <c r="AY124" i="1"/>
  <c r="AZ124" i="1"/>
  <c r="AX124" i="1"/>
  <c r="Y122" i="1"/>
  <c r="X123" i="1"/>
  <c r="Z123" i="1" s="1"/>
  <c r="AA123" i="1" s="1"/>
  <c r="T125" i="1"/>
  <c r="V124" i="1"/>
  <c r="U124" i="1"/>
  <c r="W124" i="1"/>
  <c r="AB125" i="1"/>
  <c r="AC124" i="1"/>
  <c r="AF124" i="1"/>
  <c r="AE124" i="1"/>
  <c r="AI123" i="1" l="1"/>
  <c r="AH123" i="1"/>
  <c r="AK123" i="1"/>
  <c r="AJ123" i="1"/>
  <c r="AO123" i="1"/>
  <c r="AN123" i="1"/>
  <c r="AM123" i="1"/>
  <c r="AL123" i="1"/>
  <c r="AE490" i="1"/>
  <c r="AB490" i="1" s="1"/>
  <c r="AH491" i="1"/>
  <c r="Z492" i="1"/>
  <c r="AI491" i="1"/>
  <c r="AJ491" i="1"/>
  <c r="AM491" i="1"/>
  <c r="AD491" i="1"/>
  <c r="AA491" i="1"/>
  <c r="AO491" i="1"/>
  <c r="AF491" i="1"/>
  <c r="AC491" i="1"/>
  <c r="AG491" i="1"/>
  <c r="AK491" i="1"/>
  <c r="AN491" i="1"/>
  <c r="AL491" i="1"/>
  <c r="AG124" i="1"/>
  <c r="AD124" i="1" s="1"/>
  <c r="AY125" i="1"/>
  <c r="AX125" i="1"/>
  <c r="BA125" i="1"/>
  <c r="AZ125" i="1"/>
  <c r="AW125" i="1"/>
  <c r="AV125" i="1"/>
  <c r="AU125" i="1"/>
  <c r="AT125" i="1"/>
  <c r="AS125" i="1"/>
  <c r="AR125" i="1"/>
  <c r="AQ125" i="1"/>
  <c r="AP125" i="1"/>
  <c r="Y123" i="1"/>
  <c r="X124" i="1"/>
  <c r="Z124" i="1" s="1"/>
  <c r="AA124" i="1" s="1"/>
  <c r="AF125" i="1"/>
  <c r="AE125" i="1"/>
  <c r="AB126" i="1"/>
  <c r="AC125" i="1"/>
  <c r="W125" i="1"/>
  <c r="T126" i="1"/>
  <c r="V125" i="1"/>
  <c r="U125" i="1"/>
  <c r="AI124" i="1" l="1"/>
  <c r="AH124" i="1"/>
  <c r="AK124" i="1"/>
  <c r="AJ124" i="1"/>
  <c r="AO124" i="1"/>
  <c r="AN124" i="1"/>
  <c r="AM124" i="1"/>
  <c r="AL124" i="1"/>
  <c r="AO492" i="1"/>
  <c r="AC492" i="1"/>
  <c r="AJ492" i="1"/>
  <c r="AL492" i="1"/>
  <c r="AA492" i="1"/>
  <c r="AD492" i="1"/>
  <c r="AK492" i="1"/>
  <c r="AM492" i="1"/>
  <c r="AH492" i="1"/>
  <c r="AF492" i="1"/>
  <c r="AN492" i="1"/>
  <c r="Z493" i="1"/>
  <c r="AI492" i="1"/>
  <c r="AG492" i="1"/>
  <c r="AE491" i="1"/>
  <c r="AB491" i="1" s="1"/>
  <c r="AG125" i="1"/>
  <c r="AD125" i="1" s="1"/>
  <c r="BA126" i="1"/>
  <c r="AU126" i="1"/>
  <c r="AT126" i="1"/>
  <c r="AS126" i="1"/>
  <c r="AR126" i="1"/>
  <c r="AQ126" i="1"/>
  <c r="AP126" i="1"/>
  <c r="AZ126" i="1"/>
  <c r="AV126" i="1"/>
  <c r="AY126" i="1"/>
  <c r="AX126" i="1"/>
  <c r="AW126" i="1"/>
  <c r="Y124" i="1"/>
  <c r="X125" i="1"/>
  <c r="Z125" i="1" s="1"/>
  <c r="AA125" i="1" s="1"/>
  <c r="AB127" i="1"/>
  <c r="AC126" i="1"/>
  <c r="AF126" i="1"/>
  <c r="AE126" i="1"/>
  <c r="T127" i="1"/>
  <c r="V126" i="1"/>
  <c r="U126" i="1"/>
  <c r="W126" i="1"/>
  <c r="AI125" i="1" l="1"/>
  <c r="AH125" i="1"/>
  <c r="AK125" i="1"/>
  <c r="AJ125" i="1"/>
  <c r="AO125" i="1"/>
  <c r="AN125" i="1"/>
  <c r="AM125" i="1"/>
  <c r="AL125" i="1"/>
  <c r="AE492" i="1"/>
  <c r="AB492" i="1" s="1"/>
  <c r="AC493" i="1"/>
  <c r="AL493" i="1"/>
  <c r="AF493" i="1"/>
  <c r="AD493" i="1"/>
  <c r="AN493" i="1"/>
  <c r="AO493" i="1"/>
  <c r="AG493" i="1"/>
  <c r="AA493" i="1"/>
  <c r="Z494" i="1"/>
  <c r="AK493" i="1"/>
  <c r="AM493" i="1"/>
  <c r="AJ493" i="1"/>
  <c r="AI493" i="1"/>
  <c r="AH493" i="1"/>
  <c r="AP127" i="1"/>
  <c r="AS127" i="1"/>
  <c r="AR127" i="1"/>
  <c r="AQ127" i="1"/>
  <c r="AT127" i="1"/>
  <c r="AV127" i="1"/>
  <c r="BA127" i="1"/>
  <c r="AZ127" i="1"/>
  <c r="AX127" i="1"/>
  <c r="AU127" i="1"/>
  <c r="AY127" i="1"/>
  <c r="AW127" i="1"/>
  <c r="AG126" i="1"/>
  <c r="AD126" i="1" s="1"/>
  <c r="Y125" i="1"/>
  <c r="X126" i="1"/>
  <c r="Z126" i="1" s="1"/>
  <c r="AA126" i="1" s="1"/>
  <c r="W127" i="1"/>
  <c r="T128" i="1"/>
  <c r="V127" i="1"/>
  <c r="U127" i="1"/>
  <c r="AF127" i="1"/>
  <c r="AE127" i="1"/>
  <c r="AB128" i="1"/>
  <c r="AC127" i="1"/>
  <c r="AI126" i="1" l="1"/>
  <c r="AH126" i="1"/>
  <c r="AK126" i="1"/>
  <c r="AJ126" i="1"/>
  <c r="AO126" i="1"/>
  <c r="AN126" i="1"/>
  <c r="AL126" i="1"/>
  <c r="AM126" i="1"/>
  <c r="AE493" i="1"/>
  <c r="AB493" i="1" s="1"/>
  <c r="AK494" i="1"/>
  <c r="AA494" i="1"/>
  <c r="Z495" i="1"/>
  <c r="AL494" i="1"/>
  <c r="AM494" i="1"/>
  <c r="AF494" i="1"/>
  <c r="AH494" i="1"/>
  <c r="AD494" i="1"/>
  <c r="AC494" i="1"/>
  <c r="AO494" i="1"/>
  <c r="AI494" i="1"/>
  <c r="AN494" i="1"/>
  <c r="AJ494" i="1"/>
  <c r="AG494" i="1"/>
  <c r="AG127" i="1"/>
  <c r="AD127" i="1" s="1"/>
  <c r="AT128" i="1"/>
  <c r="AS128" i="1"/>
  <c r="AP128" i="1"/>
  <c r="BA128" i="1"/>
  <c r="AZ128" i="1"/>
  <c r="AY128" i="1"/>
  <c r="AX128" i="1"/>
  <c r="AW128" i="1"/>
  <c r="AV128" i="1"/>
  <c r="AU128" i="1"/>
  <c r="AR128" i="1"/>
  <c r="AQ128" i="1"/>
  <c r="Y126" i="1"/>
  <c r="X127" i="1"/>
  <c r="Z127" i="1" s="1"/>
  <c r="AA127" i="1" s="1"/>
  <c r="T129" i="1"/>
  <c r="V128" i="1"/>
  <c r="U128" i="1"/>
  <c r="W128" i="1"/>
  <c r="AB129" i="1"/>
  <c r="AC128" i="1"/>
  <c r="AF128" i="1"/>
  <c r="AE128" i="1"/>
  <c r="AI127" i="1" l="1"/>
  <c r="AH127" i="1"/>
  <c r="AK127" i="1"/>
  <c r="AJ127" i="1"/>
  <c r="AO127" i="1"/>
  <c r="AN127" i="1"/>
  <c r="AL127" i="1"/>
  <c r="AM127" i="1"/>
  <c r="AE494" i="1"/>
  <c r="AB494" i="1" s="1"/>
  <c r="AH495" i="1"/>
  <c r="AD495" i="1"/>
  <c r="AF495" i="1"/>
  <c r="AA495" i="1"/>
  <c r="AL495" i="1"/>
  <c r="AG495" i="1"/>
  <c r="AC495" i="1"/>
  <c r="AI495" i="1"/>
  <c r="AM495" i="1"/>
  <c r="Z496" i="1"/>
  <c r="AO495" i="1"/>
  <c r="AJ495" i="1"/>
  <c r="AN495" i="1"/>
  <c r="AK495" i="1"/>
  <c r="AX129" i="1"/>
  <c r="AW129" i="1"/>
  <c r="AT129" i="1"/>
  <c r="AQ129" i="1"/>
  <c r="AP129" i="1"/>
  <c r="AS129" i="1"/>
  <c r="AV129" i="1"/>
  <c r="BA129" i="1"/>
  <c r="AZ129" i="1"/>
  <c r="AY129" i="1"/>
  <c r="AU129" i="1"/>
  <c r="AR129" i="1"/>
  <c r="AG128" i="1"/>
  <c r="AD128" i="1" s="1"/>
  <c r="Y127" i="1"/>
  <c r="X128" i="1"/>
  <c r="Z128" i="1" s="1"/>
  <c r="AA128" i="1" s="1"/>
  <c r="AF129" i="1"/>
  <c r="AE129" i="1"/>
  <c r="AB130" i="1"/>
  <c r="AC129" i="1"/>
  <c r="W129" i="1"/>
  <c r="T130" i="1"/>
  <c r="V129" i="1"/>
  <c r="U129" i="1"/>
  <c r="AI128" i="1" l="1"/>
  <c r="AH128" i="1"/>
  <c r="AK128" i="1"/>
  <c r="AJ128" i="1"/>
  <c r="AN128" i="1"/>
  <c r="AL128" i="1"/>
  <c r="AM128" i="1"/>
  <c r="AO128" i="1"/>
  <c r="AE495" i="1"/>
  <c r="AB495" i="1" s="1"/>
  <c r="AJ496" i="1"/>
  <c r="AD496" i="1"/>
  <c r="AO496" i="1"/>
  <c r="AA496" i="1"/>
  <c r="AN496" i="1"/>
  <c r="AF496" i="1"/>
  <c r="AL496" i="1"/>
  <c r="Z497" i="1"/>
  <c r="AC496" i="1"/>
  <c r="AG496" i="1"/>
  <c r="AK496" i="1"/>
  <c r="AM496" i="1"/>
  <c r="AH496" i="1"/>
  <c r="AI496" i="1"/>
  <c r="BA130" i="1"/>
  <c r="AX130" i="1"/>
  <c r="AU130" i="1"/>
  <c r="AT130" i="1"/>
  <c r="AQ130" i="1"/>
  <c r="AP130" i="1"/>
  <c r="AZ130" i="1"/>
  <c r="AW130" i="1"/>
  <c r="AR130" i="1"/>
  <c r="AY130" i="1"/>
  <c r="AV130" i="1"/>
  <c r="AS130" i="1"/>
  <c r="AG129" i="1"/>
  <c r="AD129" i="1" s="1"/>
  <c r="Y128" i="1"/>
  <c r="X129" i="1"/>
  <c r="Z129" i="1" s="1"/>
  <c r="AA129" i="1" s="1"/>
  <c r="T131" i="1"/>
  <c r="V130" i="1"/>
  <c r="U130" i="1"/>
  <c r="W130" i="1"/>
  <c r="AB131" i="1"/>
  <c r="AC130" i="1"/>
  <c r="AF130" i="1"/>
  <c r="AE130" i="1"/>
  <c r="AI129" i="1" l="1"/>
  <c r="AH129" i="1"/>
  <c r="AK129" i="1"/>
  <c r="AJ129" i="1"/>
  <c r="AN129" i="1"/>
  <c r="AL129" i="1"/>
  <c r="AM129" i="1"/>
  <c r="AO129" i="1"/>
  <c r="AE496" i="1"/>
  <c r="AB496" i="1" s="1"/>
  <c r="AN497" i="1"/>
  <c r="AO497" i="1"/>
  <c r="AA497" i="1"/>
  <c r="AG497" i="1"/>
  <c r="AI497" i="1"/>
  <c r="AC497" i="1"/>
  <c r="AL497" i="1"/>
  <c r="Z498" i="1"/>
  <c r="AJ497" i="1"/>
  <c r="AM497" i="1"/>
  <c r="AD497" i="1"/>
  <c r="AF497" i="1"/>
  <c r="AH497" i="1"/>
  <c r="AK497" i="1"/>
  <c r="AG130" i="1"/>
  <c r="AD130" i="1" s="1"/>
  <c r="AY131" i="1"/>
  <c r="AX131" i="1"/>
  <c r="BA131" i="1"/>
  <c r="AZ131" i="1"/>
  <c r="AW131" i="1"/>
  <c r="AV131" i="1"/>
  <c r="AU131" i="1"/>
  <c r="AT131" i="1"/>
  <c r="AS131" i="1"/>
  <c r="AR131" i="1"/>
  <c r="AP131" i="1"/>
  <c r="AQ131" i="1"/>
  <c r="Y129" i="1"/>
  <c r="X130" i="1"/>
  <c r="Z130" i="1" s="1"/>
  <c r="AA130" i="1" s="1"/>
  <c r="AF131" i="1"/>
  <c r="AE131" i="1"/>
  <c r="AB132" i="1"/>
  <c r="AC131" i="1"/>
  <c r="W131" i="1"/>
  <c r="T132" i="1"/>
  <c r="V131" i="1"/>
  <c r="U131" i="1"/>
  <c r="AI130" i="1" l="1"/>
  <c r="AH130" i="1"/>
  <c r="AK130" i="1"/>
  <c r="AJ130" i="1"/>
  <c r="AN130" i="1"/>
  <c r="AL130" i="1"/>
  <c r="AM130" i="1"/>
  <c r="AO130" i="1"/>
  <c r="AE497" i="1"/>
  <c r="AB497" i="1" s="1"/>
  <c r="AG498" i="1"/>
  <c r="AF498" i="1"/>
  <c r="AC498" i="1"/>
  <c r="AH498" i="1"/>
  <c r="AK498" i="1"/>
  <c r="AD498" i="1"/>
  <c r="AL498" i="1"/>
  <c r="AM498" i="1"/>
  <c r="AA498" i="1"/>
  <c r="Z499" i="1"/>
  <c r="AJ498" i="1"/>
  <c r="AO498" i="1"/>
  <c r="AI498" i="1"/>
  <c r="AN498" i="1"/>
  <c r="BA132" i="1"/>
  <c r="AZ132" i="1"/>
  <c r="AX132" i="1"/>
  <c r="AW132" i="1"/>
  <c r="AV132" i="1"/>
  <c r="AY132" i="1"/>
  <c r="AU132" i="1"/>
  <c r="AT132" i="1"/>
  <c r="AS132" i="1"/>
  <c r="AR132" i="1"/>
  <c r="AQ132" i="1"/>
  <c r="AP132" i="1"/>
  <c r="AG131" i="1"/>
  <c r="AD131" i="1" s="1"/>
  <c r="Y130" i="1"/>
  <c r="X131" i="1"/>
  <c r="Z131" i="1" s="1"/>
  <c r="AA131" i="1" s="1"/>
  <c r="AB133" i="1"/>
  <c r="AC132" i="1"/>
  <c r="AF132" i="1"/>
  <c r="AE132" i="1"/>
  <c r="T133" i="1"/>
  <c r="V132" i="1"/>
  <c r="U132" i="1"/>
  <c r="W132" i="1"/>
  <c r="AI131" i="1" l="1"/>
  <c r="AH131" i="1"/>
  <c r="AK131" i="1"/>
  <c r="AJ131" i="1"/>
  <c r="AN131" i="1"/>
  <c r="AL131" i="1"/>
  <c r="AM131" i="1"/>
  <c r="AO131" i="1"/>
  <c r="AE498" i="1"/>
  <c r="AB498" i="1" s="1"/>
  <c r="AO499" i="1"/>
  <c r="AJ499" i="1"/>
  <c r="AH499" i="1"/>
  <c r="AN499" i="1"/>
  <c r="AC499" i="1"/>
  <c r="AL499" i="1"/>
  <c r="AA499" i="1"/>
  <c r="AG499" i="1"/>
  <c r="Z500" i="1"/>
  <c r="AK499" i="1"/>
  <c r="AM499" i="1"/>
  <c r="AI499" i="1"/>
  <c r="AD499" i="1"/>
  <c r="AF499" i="1"/>
  <c r="AP133" i="1"/>
  <c r="AT133" i="1"/>
  <c r="AS133" i="1"/>
  <c r="AR133" i="1"/>
  <c r="AQ133" i="1"/>
  <c r="BA133" i="1"/>
  <c r="AZ133" i="1"/>
  <c r="AY133" i="1"/>
  <c r="AX133" i="1"/>
  <c r="AW133" i="1"/>
  <c r="AV133" i="1"/>
  <c r="AU133" i="1"/>
  <c r="AG132" i="1"/>
  <c r="AD132" i="1" s="1"/>
  <c r="Y131" i="1"/>
  <c r="X132" i="1"/>
  <c r="Z132" i="1" s="1"/>
  <c r="AA132" i="1" s="1"/>
  <c r="W133" i="1"/>
  <c r="T134" i="1"/>
  <c r="V133" i="1"/>
  <c r="U133" i="1"/>
  <c r="AF133" i="1"/>
  <c r="AE133" i="1"/>
  <c r="AB134" i="1"/>
  <c r="AC133" i="1"/>
  <c r="AI132" i="1" l="1"/>
  <c r="AH132" i="1"/>
  <c r="AK132" i="1"/>
  <c r="AJ132" i="1"/>
  <c r="AN132" i="1"/>
  <c r="AL132" i="1"/>
  <c r="AM132" i="1"/>
  <c r="AO132" i="1"/>
  <c r="AE499" i="1"/>
  <c r="AB499" i="1" s="1"/>
  <c r="AM500" i="1"/>
  <c r="AI500" i="1"/>
  <c r="AN500" i="1"/>
  <c r="Z501" i="1"/>
  <c r="AG500" i="1"/>
  <c r="AC500" i="1"/>
  <c r="AD500" i="1"/>
  <c r="AJ500" i="1"/>
  <c r="AF500" i="1"/>
  <c r="AK500" i="1"/>
  <c r="AH500" i="1"/>
  <c r="AA500" i="1"/>
  <c r="AO500" i="1"/>
  <c r="AL500" i="1"/>
  <c r="AG133" i="1"/>
  <c r="AD133" i="1" s="1"/>
  <c r="AT134" i="1"/>
  <c r="AS134" i="1"/>
  <c r="AP134" i="1"/>
  <c r="BA134" i="1"/>
  <c r="AZ134" i="1"/>
  <c r="AY134" i="1"/>
  <c r="AX134" i="1"/>
  <c r="AW134" i="1"/>
  <c r="AV134" i="1"/>
  <c r="AU134" i="1"/>
  <c r="AR134" i="1"/>
  <c r="AQ134" i="1"/>
  <c r="Y132" i="1"/>
  <c r="X133" i="1"/>
  <c r="Z133" i="1" s="1"/>
  <c r="AA133" i="1" s="1"/>
  <c r="AB135" i="1"/>
  <c r="AC134" i="1"/>
  <c r="AF134" i="1"/>
  <c r="AE134" i="1"/>
  <c r="T135" i="1"/>
  <c r="V134" i="1"/>
  <c r="U134" i="1"/>
  <c r="W134" i="1"/>
  <c r="AI133" i="1" l="1"/>
  <c r="AH133" i="1"/>
  <c r="AK133" i="1"/>
  <c r="AJ133" i="1"/>
  <c r="AN133" i="1"/>
  <c r="AL133" i="1"/>
  <c r="AM133" i="1"/>
  <c r="AO133" i="1"/>
  <c r="AE500" i="1"/>
  <c r="AB500" i="1" s="1"/>
  <c r="AC501" i="1"/>
  <c r="AI501" i="1"/>
  <c r="AG501" i="1"/>
  <c r="AA501" i="1"/>
  <c r="AD501" i="1"/>
  <c r="AH501" i="1"/>
  <c r="AJ501" i="1"/>
  <c r="Z502" i="1"/>
  <c r="AN501" i="1"/>
  <c r="AF501" i="1"/>
  <c r="AM501" i="1"/>
  <c r="AK501" i="1"/>
  <c r="AO501" i="1"/>
  <c r="AL501" i="1"/>
  <c r="AG134" i="1"/>
  <c r="AD134" i="1" s="1"/>
  <c r="AX135" i="1"/>
  <c r="AW135" i="1"/>
  <c r="AT135" i="1"/>
  <c r="AR135" i="1"/>
  <c r="AQ135" i="1"/>
  <c r="AP135" i="1"/>
  <c r="BA135" i="1"/>
  <c r="AZ135" i="1"/>
  <c r="AY135" i="1"/>
  <c r="AU135" i="1"/>
  <c r="AV135" i="1"/>
  <c r="AS135" i="1"/>
  <c r="Y133" i="1"/>
  <c r="X134" i="1"/>
  <c r="Z134" i="1" s="1"/>
  <c r="AA134" i="1" s="1"/>
  <c r="AF135" i="1"/>
  <c r="AE135" i="1"/>
  <c r="AB136" i="1"/>
  <c r="AC135" i="1"/>
  <c r="W135" i="1"/>
  <c r="T136" i="1"/>
  <c r="V135" i="1"/>
  <c r="U135" i="1"/>
  <c r="AI134" i="1" l="1"/>
  <c r="AH134" i="1"/>
  <c r="AK134" i="1"/>
  <c r="AJ134" i="1"/>
  <c r="AN134" i="1"/>
  <c r="AL134" i="1"/>
  <c r="AM134" i="1"/>
  <c r="AO134" i="1"/>
  <c r="AE501" i="1"/>
  <c r="AB501" i="1" s="1"/>
  <c r="AD502" i="1"/>
  <c r="AF502" i="1"/>
  <c r="AN502" i="1"/>
  <c r="Z503" i="1"/>
  <c r="AG502" i="1"/>
  <c r="AJ502" i="1"/>
  <c r="AM502" i="1"/>
  <c r="AA502" i="1"/>
  <c r="AO502" i="1"/>
  <c r="AI502" i="1"/>
  <c r="AL502" i="1"/>
  <c r="AC502" i="1"/>
  <c r="AH502" i="1"/>
  <c r="AK502" i="1"/>
  <c r="AG135" i="1"/>
  <c r="AD135" i="1" s="1"/>
  <c r="BA136" i="1"/>
  <c r="AX136" i="1"/>
  <c r="AV136" i="1"/>
  <c r="AU136" i="1"/>
  <c r="AT136" i="1"/>
  <c r="AW136" i="1"/>
  <c r="AS136" i="1"/>
  <c r="AR136" i="1"/>
  <c r="AQ136" i="1"/>
  <c r="AP136" i="1"/>
  <c r="AY136" i="1"/>
  <c r="AZ136" i="1"/>
  <c r="X135" i="1"/>
  <c r="Z135" i="1" s="1"/>
  <c r="AA135" i="1" s="1"/>
  <c r="Y134" i="1"/>
  <c r="AB137" i="1"/>
  <c r="AC136" i="1"/>
  <c r="AF136" i="1"/>
  <c r="AE136" i="1"/>
  <c r="T137" i="1"/>
  <c r="V136" i="1"/>
  <c r="U136" i="1"/>
  <c r="W136" i="1"/>
  <c r="AI135" i="1" l="1"/>
  <c r="AH135" i="1"/>
  <c r="AK135" i="1"/>
  <c r="AJ135" i="1"/>
  <c r="AM135" i="1"/>
  <c r="AL135" i="1"/>
  <c r="AO135" i="1"/>
  <c r="AN135" i="1"/>
  <c r="AE502" i="1"/>
  <c r="AB502" i="1" s="1"/>
  <c r="AI503" i="1"/>
  <c r="AN503" i="1"/>
  <c r="AH503" i="1"/>
  <c r="AM503" i="1"/>
  <c r="Z504" i="1"/>
  <c r="AC503" i="1"/>
  <c r="AD503" i="1"/>
  <c r="AG503" i="1"/>
  <c r="AK503" i="1"/>
  <c r="AF503" i="1"/>
  <c r="AA503" i="1"/>
  <c r="AJ503" i="1"/>
  <c r="AO503" i="1"/>
  <c r="AL503" i="1"/>
  <c r="AZ137" i="1"/>
  <c r="AY137" i="1"/>
  <c r="AX137" i="1"/>
  <c r="BA137" i="1"/>
  <c r="AW137" i="1"/>
  <c r="AV137" i="1"/>
  <c r="AS137" i="1"/>
  <c r="AR137" i="1"/>
  <c r="AQ137" i="1"/>
  <c r="AU137" i="1"/>
  <c r="AT137" i="1"/>
  <c r="AP137" i="1"/>
  <c r="AG136" i="1"/>
  <c r="AD136" i="1" s="1"/>
  <c r="Y135" i="1"/>
  <c r="X136" i="1"/>
  <c r="Z136" i="1" s="1"/>
  <c r="AA136" i="1" s="1"/>
  <c r="W137" i="1"/>
  <c r="T138" i="1"/>
  <c r="V137" i="1"/>
  <c r="U137" i="1"/>
  <c r="AF137" i="1"/>
  <c r="AE137" i="1"/>
  <c r="AB138" i="1"/>
  <c r="AC137" i="1"/>
  <c r="AI136" i="1" l="1"/>
  <c r="AH136" i="1"/>
  <c r="AK136" i="1"/>
  <c r="AJ136" i="1"/>
  <c r="AM136" i="1"/>
  <c r="AL136" i="1"/>
  <c r="AO136" i="1"/>
  <c r="AN136" i="1"/>
  <c r="AE503" i="1"/>
  <c r="AB503" i="1" s="1"/>
  <c r="AF504" i="1"/>
  <c r="AA504" i="1"/>
  <c r="Z505" i="1"/>
  <c r="AM504" i="1"/>
  <c r="AO504" i="1"/>
  <c r="AD504" i="1"/>
  <c r="AG504" i="1"/>
  <c r="AC504" i="1"/>
  <c r="AI504" i="1"/>
  <c r="AL504" i="1"/>
  <c r="AH504" i="1"/>
  <c r="AK504" i="1"/>
  <c r="AJ504" i="1"/>
  <c r="AN504" i="1"/>
  <c r="AR138" i="1"/>
  <c r="AQ138" i="1"/>
  <c r="AP138" i="1"/>
  <c r="BA138" i="1"/>
  <c r="AZ138" i="1"/>
  <c r="AY138" i="1"/>
  <c r="AX138" i="1"/>
  <c r="AW138" i="1"/>
  <c r="AV138" i="1"/>
  <c r="AU138" i="1"/>
  <c r="AS138" i="1"/>
  <c r="AT138" i="1"/>
  <c r="Y136" i="1"/>
  <c r="AG137" i="1"/>
  <c r="AD137" i="1" s="1"/>
  <c r="X137" i="1"/>
  <c r="Z137" i="1" s="1"/>
  <c r="AA137" i="1" s="1"/>
  <c r="T139" i="1"/>
  <c r="V138" i="1"/>
  <c r="U138" i="1"/>
  <c r="W138" i="1"/>
  <c r="AB139" i="1"/>
  <c r="AC138" i="1"/>
  <c r="AF138" i="1"/>
  <c r="AE138" i="1"/>
  <c r="AI137" i="1" l="1"/>
  <c r="AH137" i="1"/>
  <c r="AK137" i="1"/>
  <c r="AJ137" i="1"/>
  <c r="AM137" i="1"/>
  <c r="AL137" i="1"/>
  <c r="AO137" i="1"/>
  <c r="AN137" i="1"/>
  <c r="AE504" i="1"/>
  <c r="AB504" i="1" s="1"/>
  <c r="AF505" i="1"/>
  <c r="AO505" i="1"/>
  <c r="AH505" i="1"/>
  <c r="AL505" i="1"/>
  <c r="AK505" i="1"/>
  <c r="AJ505" i="1"/>
  <c r="AA505" i="1"/>
  <c r="Z506" i="1"/>
  <c r="AI505" i="1"/>
  <c r="AC505" i="1"/>
  <c r="AN505" i="1"/>
  <c r="AD505" i="1"/>
  <c r="AG505" i="1"/>
  <c r="AM505" i="1"/>
  <c r="AG138" i="1"/>
  <c r="AD138" i="1" s="1"/>
  <c r="AP139" i="1"/>
  <c r="BA139" i="1"/>
  <c r="AZ139" i="1"/>
  <c r="AY139" i="1"/>
  <c r="AX139" i="1"/>
  <c r="AW139" i="1"/>
  <c r="AV139" i="1"/>
  <c r="AU139" i="1"/>
  <c r="AQ139" i="1"/>
  <c r="AT139" i="1"/>
  <c r="AS139" i="1"/>
  <c r="AR139" i="1"/>
  <c r="Y137" i="1"/>
  <c r="X138" i="1"/>
  <c r="Z138" i="1" s="1"/>
  <c r="AA138" i="1" s="1"/>
  <c r="AF139" i="1"/>
  <c r="AE139" i="1"/>
  <c r="AB140" i="1"/>
  <c r="AC139" i="1"/>
  <c r="W139" i="1"/>
  <c r="T140" i="1"/>
  <c r="V139" i="1"/>
  <c r="U139" i="1"/>
  <c r="AI138" i="1" l="1"/>
  <c r="AH138" i="1"/>
  <c r="AK138" i="1"/>
  <c r="AJ138" i="1"/>
  <c r="AM138" i="1"/>
  <c r="AL138" i="1"/>
  <c r="AO138" i="1"/>
  <c r="AN138" i="1"/>
  <c r="AE505" i="1"/>
  <c r="AB505" i="1" s="1"/>
  <c r="AF506" i="1"/>
  <c r="AD506" i="1"/>
  <c r="AG506" i="1"/>
  <c r="Z507" i="1"/>
  <c r="AM506" i="1"/>
  <c r="AO506" i="1"/>
  <c r="AJ506" i="1"/>
  <c r="AA506" i="1"/>
  <c r="AC506" i="1"/>
  <c r="AH506" i="1"/>
  <c r="AK506" i="1"/>
  <c r="AL506" i="1"/>
  <c r="AN506" i="1"/>
  <c r="AI506" i="1"/>
  <c r="AG139" i="1"/>
  <c r="AD139" i="1" s="1"/>
  <c r="AT140" i="1"/>
  <c r="AS140" i="1"/>
  <c r="AR140" i="1"/>
  <c r="AQ140" i="1"/>
  <c r="AP140" i="1"/>
  <c r="AU140" i="1"/>
  <c r="AW140" i="1"/>
  <c r="BA140" i="1"/>
  <c r="AV140" i="1"/>
  <c r="AZ140" i="1"/>
  <c r="AY140" i="1"/>
  <c r="AX140" i="1"/>
  <c r="Y138" i="1"/>
  <c r="X139" i="1"/>
  <c r="Z139" i="1" s="1"/>
  <c r="AA139" i="1" s="1"/>
  <c r="AB141" i="1"/>
  <c r="AC140" i="1"/>
  <c r="AF140" i="1"/>
  <c r="AE140" i="1"/>
  <c r="T141" i="1"/>
  <c r="V140" i="1"/>
  <c r="U140" i="1"/>
  <c r="W140" i="1"/>
  <c r="AI139" i="1" l="1"/>
  <c r="AH139" i="1"/>
  <c r="AK139" i="1"/>
  <c r="AJ139" i="1"/>
  <c r="AM139" i="1"/>
  <c r="AL139" i="1"/>
  <c r="AO139" i="1"/>
  <c r="AN139" i="1"/>
  <c r="AE506" i="1"/>
  <c r="AB506" i="1" s="1"/>
  <c r="AI507" i="1"/>
  <c r="AF507" i="1"/>
  <c r="AG507" i="1"/>
  <c r="AA507" i="1"/>
  <c r="AC507" i="1"/>
  <c r="AD507" i="1"/>
  <c r="Z508" i="1"/>
  <c r="AJ507" i="1"/>
  <c r="AM507" i="1"/>
  <c r="AN507" i="1"/>
  <c r="AO507" i="1"/>
  <c r="AL507" i="1"/>
  <c r="AK507" i="1"/>
  <c r="AH507" i="1"/>
  <c r="AG140" i="1"/>
  <c r="AD140" i="1" s="1"/>
  <c r="AX141" i="1"/>
  <c r="AW141" i="1"/>
  <c r="AV141" i="1"/>
  <c r="AU141" i="1"/>
  <c r="AT141" i="1"/>
  <c r="AS141" i="1"/>
  <c r="AR141" i="1"/>
  <c r="AQ141" i="1"/>
  <c r="AP141" i="1"/>
  <c r="BA141" i="1"/>
  <c r="AZ141" i="1"/>
  <c r="AY141" i="1"/>
  <c r="Y139" i="1"/>
  <c r="X140" i="1"/>
  <c r="Z140" i="1" s="1"/>
  <c r="AA140" i="1" s="1"/>
  <c r="W141" i="1"/>
  <c r="T142" i="1"/>
  <c r="V141" i="1"/>
  <c r="U141" i="1"/>
  <c r="AF141" i="1"/>
  <c r="AE141" i="1"/>
  <c r="AB142" i="1"/>
  <c r="AC141" i="1"/>
  <c r="AI140" i="1" l="1"/>
  <c r="AH140" i="1"/>
  <c r="AK140" i="1"/>
  <c r="AJ140" i="1"/>
  <c r="AM140" i="1"/>
  <c r="AL140" i="1"/>
  <c r="AO140" i="1"/>
  <c r="AN140" i="1"/>
  <c r="AE507" i="1"/>
  <c r="AB507" i="1" s="1"/>
  <c r="AG508" i="1"/>
  <c r="Z509" i="1"/>
  <c r="AA508" i="1"/>
  <c r="AI508" i="1"/>
  <c r="AC508" i="1"/>
  <c r="AN508" i="1"/>
  <c r="AH508" i="1"/>
  <c r="AK508" i="1"/>
  <c r="AD508" i="1"/>
  <c r="AO508" i="1"/>
  <c r="AF508" i="1"/>
  <c r="AM508" i="1"/>
  <c r="AL508" i="1"/>
  <c r="AJ508" i="1"/>
  <c r="AG141" i="1"/>
  <c r="AD141" i="1" s="1"/>
  <c r="BA142" i="1"/>
  <c r="AZ142" i="1"/>
  <c r="AY142" i="1"/>
  <c r="AX142" i="1"/>
  <c r="AW142" i="1"/>
  <c r="AV142" i="1"/>
  <c r="AU142" i="1"/>
  <c r="AT142" i="1"/>
  <c r="AP142" i="1"/>
  <c r="AS142" i="1"/>
  <c r="AR142" i="1"/>
  <c r="AQ142" i="1"/>
  <c r="X141" i="1"/>
  <c r="Z141" i="1" s="1"/>
  <c r="AA141" i="1" s="1"/>
  <c r="Y140" i="1"/>
  <c r="AB143" i="1"/>
  <c r="AC142" i="1"/>
  <c r="AF142" i="1"/>
  <c r="AE142" i="1"/>
  <c r="T143" i="1"/>
  <c r="V142" i="1"/>
  <c r="U142" i="1"/>
  <c r="W142" i="1"/>
  <c r="AI141" i="1" l="1"/>
  <c r="AH141" i="1"/>
  <c r="AK141" i="1"/>
  <c r="AJ141" i="1"/>
  <c r="AM141" i="1"/>
  <c r="AL141" i="1"/>
  <c r="AO141" i="1"/>
  <c r="AN141" i="1"/>
  <c r="AE508" i="1"/>
  <c r="AB508" i="1" s="1"/>
  <c r="AO509" i="1"/>
  <c r="AH509" i="1"/>
  <c r="AK509" i="1"/>
  <c r="Z510" i="1"/>
  <c r="AA509" i="1"/>
  <c r="AF509" i="1"/>
  <c r="AI509" i="1"/>
  <c r="AD509" i="1"/>
  <c r="AG509" i="1"/>
  <c r="AJ509" i="1"/>
  <c r="AM509" i="1"/>
  <c r="AC509" i="1"/>
  <c r="AN509" i="1"/>
  <c r="AL509" i="1"/>
  <c r="AG142" i="1"/>
  <c r="AD142" i="1" s="1"/>
  <c r="BA143" i="1"/>
  <c r="AZ143" i="1"/>
  <c r="AY143" i="1"/>
  <c r="AX143" i="1"/>
  <c r="AW143" i="1"/>
  <c r="AV143" i="1"/>
  <c r="AU143" i="1"/>
  <c r="AT143" i="1"/>
  <c r="AS143" i="1"/>
  <c r="AR143" i="1"/>
  <c r="AQ143" i="1"/>
  <c r="AP143" i="1"/>
  <c r="Y141" i="1"/>
  <c r="X142" i="1"/>
  <c r="Z142" i="1" s="1"/>
  <c r="AA142" i="1" s="1"/>
  <c r="W143" i="1"/>
  <c r="T144" i="1"/>
  <c r="V143" i="1"/>
  <c r="U143" i="1"/>
  <c r="AF143" i="1"/>
  <c r="AE143" i="1"/>
  <c r="AB144" i="1"/>
  <c r="AC143" i="1"/>
  <c r="AI142" i="1" l="1"/>
  <c r="AH142" i="1"/>
  <c r="AK142" i="1"/>
  <c r="AJ142" i="1"/>
  <c r="AM142" i="1"/>
  <c r="AL142" i="1"/>
  <c r="AO142" i="1"/>
  <c r="AN142" i="1"/>
  <c r="AE509" i="1"/>
  <c r="AB509" i="1" s="1"/>
  <c r="AF510" i="1"/>
  <c r="AA510" i="1"/>
  <c r="AG510" i="1"/>
  <c r="AC510" i="1"/>
  <c r="AM510" i="1"/>
  <c r="AH510" i="1"/>
  <c r="AK510" i="1"/>
  <c r="AO510" i="1"/>
  <c r="AD510" i="1"/>
  <c r="Z511" i="1"/>
  <c r="AL510" i="1"/>
  <c r="AJ510" i="1"/>
  <c r="AN510" i="1"/>
  <c r="AI510" i="1"/>
  <c r="AG143" i="1"/>
  <c r="AD143" i="1" s="1"/>
  <c r="AZ144" i="1"/>
  <c r="AY144" i="1"/>
  <c r="AX144" i="1"/>
  <c r="AW144" i="1"/>
  <c r="AV144" i="1"/>
  <c r="AU144" i="1"/>
  <c r="AT144" i="1"/>
  <c r="AS144" i="1"/>
  <c r="AQ144" i="1"/>
  <c r="BA144" i="1"/>
  <c r="AP144" i="1"/>
  <c r="AR144" i="1"/>
  <c r="Y142" i="1"/>
  <c r="X143" i="1"/>
  <c r="Z143" i="1" s="1"/>
  <c r="AA143" i="1" s="1"/>
  <c r="T145" i="1"/>
  <c r="V144" i="1"/>
  <c r="U144" i="1"/>
  <c r="W144" i="1"/>
  <c r="AB145" i="1"/>
  <c r="AC144" i="1"/>
  <c r="AF144" i="1"/>
  <c r="AE144" i="1"/>
  <c r="AI143" i="1" l="1"/>
  <c r="AH143" i="1"/>
  <c r="AK143" i="1"/>
  <c r="AJ143" i="1"/>
  <c r="AM143" i="1"/>
  <c r="AL143" i="1"/>
  <c r="AO143" i="1"/>
  <c r="AN143" i="1"/>
  <c r="AE510" i="1"/>
  <c r="AB510" i="1" s="1"/>
  <c r="AH511" i="1"/>
  <c r="AC511" i="1"/>
  <c r="AD511" i="1"/>
  <c r="AO511" i="1"/>
  <c r="AA511" i="1"/>
  <c r="Z512" i="1"/>
  <c r="AJ511" i="1"/>
  <c r="AM511" i="1"/>
  <c r="AG511" i="1"/>
  <c r="AK511" i="1"/>
  <c r="AN511" i="1"/>
  <c r="AL511" i="1"/>
  <c r="AF511" i="1"/>
  <c r="AI511" i="1"/>
  <c r="AP145" i="1"/>
  <c r="AZ145" i="1"/>
  <c r="AY145" i="1"/>
  <c r="AX145" i="1"/>
  <c r="AW145" i="1"/>
  <c r="AV145" i="1"/>
  <c r="AU145" i="1"/>
  <c r="AT145" i="1"/>
  <c r="AS145" i="1"/>
  <c r="AR145" i="1"/>
  <c r="BA145" i="1"/>
  <c r="AQ145" i="1"/>
  <c r="Y143" i="1"/>
  <c r="AG144" i="1"/>
  <c r="AD144" i="1" s="1"/>
  <c r="X144" i="1"/>
  <c r="Z144" i="1" s="1"/>
  <c r="AA144" i="1" s="1"/>
  <c r="AF145" i="1"/>
  <c r="AE145" i="1"/>
  <c r="AB146" i="1"/>
  <c r="AC145" i="1"/>
  <c r="W145" i="1"/>
  <c r="T146" i="1"/>
  <c r="V145" i="1"/>
  <c r="U145" i="1"/>
  <c r="AI144" i="1" l="1"/>
  <c r="AH144" i="1"/>
  <c r="AK144" i="1"/>
  <c r="AJ144" i="1"/>
  <c r="AM144" i="1"/>
  <c r="AL144" i="1"/>
  <c r="AO144" i="1"/>
  <c r="AN144" i="1"/>
  <c r="AE511" i="1"/>
  <c r="AB511" i="1" s="1"/>
  <c r="AJ512" i="1"/>
  <c r="AD512" i="1"/>
  <c r="AL512" i="1"/>
  <c r="AF512" i="1"/>
  <c r="AC512" i="1"/>
  <c r="AA512" i="1"/>
  <c r="AK512" i="1"/>
  <c r="Z513" i="1"/>
  <c r="AG512" i="1"/>
  <c r="AO512" i="1"/>
  <c r="AI512" i="1"/>
  <c r="AM512" i="1"/>
  <c r="AN512" i="1"/>
  <c r="AH512" i="1"/>
  <c r="AG145" i="1"/>
  <c r="AD145" i="1" s="1"/>
  <c r="AT146" i="1"/>
  <c r="AS146" i="1"/>
  <c r="AR146" i="1"/>
  <c r="AQ146" i="1"/>
  <c r="AP146" i="1"/>
  <c r="AX146" i="1"/>
  <c r="AW146" i="1"/>
  <c r="AZ146" i="1"/>
  <c r="AV146" i="1"/>
  <c r="BA146" i="1"/>
  <c r="AU146" i="1"/>
  <c r="AY146" i="1"/>
  <c r="Y144" i="1"/>
  <c r="X145" i="1"/>
  <c r="Z145" i="1" s="1"/>
  <c r="AA145" i="1" s="1"/>
  <c r="AB147" i="1"/>
  <c r="AC146" i="1"/>
  <c r="AF146" i="1"/>
  <c r="AE146" i="1"/>
  <c r="T147" i="1"/>
  <c r="V146" i="1"/>
  <c r="U146" i="1"/>
  <c r="W146" i="1"/>
  <c r="AI145" i="1" l="1"/>
  <c r="AH145" i="1"/>
  <c r="AK145" i="1"/>
  <c r="AJ145" i="1"/>
  <c r="AM145" i="1"/>
  <c r="AL145" i="1"/>
  <c r="AO145" i="1"/>
  <c r="AN145" i="1"/>
  <c r="AE512" i="1"/>
  <c r="AB512" i="1" s="1"/>
  <c r="AM513" i="1"/>
  <c r="AA513" i="1"/>
  <c r="AC513" i="1"/>
  <c r="AF513" i="1"/>
  <c r="AO513" i="1"/>
  <c r="AL513" i="1"/>
  <c r="AD513" i="1"/>
  <c r="AJ513" i="1"/>
  <c r="AG513" i="1"/>
  <c r="Z514" i="1"/>
  <c r="AN513" i="1"/>
  <c r="AI513" i="1"/>
  <c r="AH513" i="1"/>
  <c r="AK513" i="1"/>
  <c r="AX147" i="1"/>
  <c r="AW147" i="1"/>
  <c r="AV147" i="1"/>
  <c r="AU147" i="1"/>
  <c r="AT147" i="1"/>
  <c r="AS147" i="1"/>
  <c r="AR147" i="1"/>
  <c r="AQ147" i="1"/>
  <c r="AP147" i="1"/>
  <c r="BA147" i="1"/>
  <c r="AZ147" i="1"/>
  <c r="AY147" i="1"/>
  <c r="AG146" i="1"/>
  <c r="AD146" i="1" s="1"/>
  <c r="Y145" i="1"/>
  <c r="X146" i="1"/>
  <c r="Z146" i="1" s="1"/>
  <c r="AA146" i="1" s="1"/>
  <c r="W147" i="1"/>
  <c r="T148" i="1"/>
  <c r="V147" i="1"/>
  <c r="U147" i="1"/>
  <c r="AF147" i="1"/>
  <c r="AE147" i="1"/>
  <c r="AB148" i="1"/>
  <c r="AC147" i="1"/>
  <c r="AI146" i="1" l="1"/>
  <c r="AH146" i="1"/>
  <c r="AK146" i="1"/>
  <c r="AJ146" i="1"/>
  <c r="AM146" i="1"/>
  <c r="AL146" i="1"/>
  <c r="AO146" i="1"/>
  <c r="AN146" i="1"/>
  <c r="AE513" i="1"/>
  <c r="AB513" i="1" s="1"/>
  <c r="AD514" i="1"/>
  <c r="AC514" i="1"/>
  <c r="Z515" i="1"/>
  <c r="AH514" i="1"/>
  <c r="AK514" i="1"/>
  <c r="AO514" i="1"/>
  <c r="AA514" i="1"/>
  <c r="AF514" i="1"/>
  <c r="AM514" i="1"/>
  <c r="AN514" i="1"/>
  <c r="AI514" i="1"/>
  <c r="AG514" i="1"/>
  <c r="AJ514" i="1"/>
  <c r="AL514" i="1"/>
  <c r="BA148" i="1"/>
  <c r="AZ148" i="1"/>
  <c r="AY148" i="1"/>
  <c r="AX148" i="1"/>
  <c r="AW148" i="1"/>
  <c r="AV148" i="1"/>
  <c r="AU148" i="1"/>
  <c r="AT148" i="1"/>
  <c r="AP148" i="1"/>
  <c r="AR148" i="1"/>
  <c r="AS148" i="1"/>
  <c r="AQ148" i="1"/>
  <c r="AG147" i="1"/>
  <c r="AD147" i="1" s="1"/>
  <c r="X147" i="1"/>
  <c r="Z147" i="1" s="1"/>
  <c r="AA147" i="1" s="1"/>
  <c r="Y146" i="1"/>
  <c r="AB149" i="1"/>
  <c r="AC148" i="1"/>
  <c r="AF148" i="1"/>
  <c r="AE148" i="1"/>
  <c r="T149" i="1"/>
  <c r="V148" i="1"/>
  <c r="U148" i="1"/>
  <c r="W148" i="1"/>
  <c r="AI147" i="1" l="1"/>
  <c r="AH147" i="1"/>
  <c r="AK147" i="1"/>
  <c r="AJ147" i="1"/>
  <c r="AM147" i="1"/>
  <c r="AL147" i="1"/>
  <c r="AO147" i="1"/>
  <c r="AN147" i="1"/>
  <c r="AE514" i="1"/>
  <c r="AB514" i="1" s="1"/>
  <c r="AA515" i="1"/>
  <c r="AH515" i="1"/>
  <c r="AN515" i="1"/>
  <c r="AC515" i="1"/>
  <c r="AI515" i="1"/>
  <c r="AK515" i="1"/>
  <c r="Z516" i="1"/>
  <c r="AG515" i="1"/>
  <c r="AJ515" i="1"/>
  <c r="AD515" i="1"/>
  <c r="AF515" i="1"/>
  <c r="AL515" i="1"/>
  <c r="AM515" i="1"/>
  <c r="AO515" i="1"/>
  <c r="AG148" i="1"/>
  <c r="AD148" i="1" s="1"/>
  <c r="BA149" i="1"/>
  <c r="AZ149" i="1"/>
  <c r="AY149" i="1"/>
  <c r="AX149" i="1"/>
  <c r="AU149" i="1"/>
  <c r="AT149" i="1"/>
  <c r="AS149" i="1"/>
  <c r="AR149" i="1"/>
  <c r="AQ149" i="1"/>
  <c r="AP149" i="1"/>
  <c r="AW149" i="1"/>
  <c r="AV149" i="1"/>
  <c r="Y147" i="1"/>
  <c r="X148" i="1"/>
  <c r="Z148" i="1" s="1"/>
  <c r="AA148" i="1" s="1"/>
  <c r="AF149" i="1"/>
  <c r="AE149" i="1"/>
  <c r="AB150" i="1"/>
  <c r="AC149" i="1"/>
  <c r="W149" i="1"/>
  <c r="T150" i="1"/>
  <c r="V149" i="1"/>
  <c r="U149" i="1"/>
  <c r="AI148" i="1" l="1"/>
  <c r="AH148" i="1"/>
  <c r="AK148" i="1"/>
  <c r="AJ148" i="1"/>
  <c r="AM148" i="1"/>
  <c r="AL148" i="1"/>
  <c r="AO148" i="1"/>
  <c r="AN148" i="1"/>
  <c r="AE515" i="1"/>
  <c r="AB515" i="1" s="1"/>
  <c r="AO516" i="1"/>
  <c r="AC516" i="1"/>
  <c r="AF516" i="1"/>
  <c r="AA516" i="1"/>
  <c r="AD516" i="1"/>
  <c r="AM516" i="1"/>
  <c r="AG516" i="1"/>
  <c r="Z517" i="1"/>
  <c r="AH516" i="1"/>
  <c r="AI516" i="1"/>
  <c r="AL516" i="1"/>
  <c r="AK516" i="1"/>
  <c r="AJ516" i="1"/>
  <c r="AN516" i="1"/>
  <c r="BA150" i="1"/>
  <c r="AZ150" i="1"/>
  <c r="AY150" i="1"/>
  <c r="AX150" i="1"/>
  <c r="AW150" i="1"/>
  <c r="AV150" i="1"/>
  <c r="AU150" i="1"/>
  <c r="AT150" i="1"/>
  <c r="AS150" i="1"/>
  <c r="AQ150" i="1"/>
  <c r="AR150" i="1"/>
  <c r="AP150" i="1"/>
  <c r="Y148" i="1"/>
  <c r="AG149" i="1"/>
  <c r="AD149" i="1" s="1"/>
  <c r="X149" i="1"/>
  <c r="Z149" i="1" s="1"/>
  <c r="AA149" i="1" s="1"/>
  <c r="AB151" i="1"/>
  <c r="AC150" i="1"/>
  <c r="AF150" i="1"/>
  <c r="AE150" i="1"/>
  <c r="T151" i="1"/>
  <c r="V150" i="1"/>
  <c r="U150" i="1"/>
  <c r="W150" i="1"/>
  <c r="AI149" i="1" l="1"/>
  <c r="AH149" i="1"/>
  <c r="AK149" i="1"/>
  <c r="AJ149" i="1"/>
  <c r="AM149" i="1"/>
  <c r="AL149" i="1"/>
  <c r="AO149" i="1"/>
  <c r="AN149" i="1"/>
  <c r="AE516" i="1"/>
  <c r="AB516" i="1" s="1"/>
  <c r="AH517" i="1"/>
  <c r="Z518" i="1"/>
  <c r="AF517" i="1"/>
  <c r="AL517" i="1"/>
  <c r="AJ517" i="1"/>
  <c r="AM517" i="1"/>
  <c r="AC517" i="1"/>
  <c r="AD517" i="1"/>
  <c r="AA517" i="1"/>
  <c r="AK517" i="1"/>
  <c r="AG517" i="1"/>
  <c r="AN517" i="1"/>
  <c r="AO517" i="1"/>
  <c r="AI517" i="1"/>
  <c r="AG150" i="1"/>
  <c r="AD150" i="1" s="1"/>
  <c r="AP151" i="1"/>
  <c r="AW151" i="1"/>
  <c r="AV151" i="1"/>
  <c r="AU151" i="1"/>
  <c r="AT151" i="1"/>
  <c r="AS151" i="1"/>
  <c r="AR151" i="1"/>
  <c r="AQ151" i="1"/>
  <c r="AX151" i="1"/>
  <c r="AY151" i="1"/>
  <c r="BA151" i="1"/>
  <c r="AZ151" i="1"/>
  <c r="Y149" i="1"/>
  <c r="X150" i="1"/>
  <c r="Z150" i="1" s="1"/>
  <c r="AA150" i="1" s="1"/>
  <c r="W151" i="1"/>
  <c r="T152" i="1"/>
  <c r="V151" i="1"/>
  <c r="U151" i="1"/>
  <c r="AF151" i="1"/>
  <c r="AE151" i="1"/>
  <c r="AB152" i="1"/>
  <c r="AC151" i="1"/>
  <c r="AI150" i="1" l="1"/>
  <c r="AH150" i="1"/>
  <c r="AK150" i="1"/>
  <c r="AJ150" i="1"/>
  <c r="AM150" i="1"/>
  <c r="AL150" i="1"/>
  <c r="AO150" i="1"/>
  <c r="AN150" i="1"/>
  <c r="AE517" i="1"/>
  <c r="AB517" i="1" s="1"/>
  <c r="AK518" i="1"/>
  <c r="AA518" i="1"/>
  <c r="AM518" i="1"/>
  <c r="AI518" i="1"/>
  <c r="Z519" i="1"/>
  <c r="AN518" i="1"/>
  <c r="AF518" i="1"/>
  <c r="AJ518" i="1"/>
  <c r="AD518" i="1"/>
  <c r="AH518" i="1"/>
  <c r="AC518" i="1"/>
  <c r="AL518" i="1"/>
  <c r="AO518" i="1"/>
  <c r="AG518" i="1"/>
  <c r="AT152" i="1"/>
  <c r="AS152" i="1"/>
  <c r="AR152" i="1"/>
  <c r="AQ152" i="1"/>
  <c r="AP152" i="1"/>
  <c r="AX152" i="1"/>
  <c r="BA152" i="1"/>
  <c r="AZ152" i="1"/>
  <c r="AY152" i="1"/>
  <c r="AW152" i="1"/>
  <c r="AV152" i="1"/>
  <c r="AU152" i="1"/>
  <c r="Y150" i="1"/>
  <c r="AG151" i="1"/>
  <c r="AD151" i="1" s="1"/>
  <c r="X151" i="1"/>
  <c r="Z151" i="1" s="1"/>
  <c r="AA151" i="1" s="1"/>
  <c r="T153" i="1"/>
  <c r="V152" i="1"/>
  <c r="U152" i="1"/>
  <c r="W152" i="1"/>
  <c r="AB153" i="1"/>
  <c r="AC152" i="1"/>
  <c r="AF152" i="1"/>
  <c r="AE152" i="1"/>
  <c r="AI151" i="1" l="1"/>
  <c r="AH151" i="1"/>
  <c r="AK151" i="1"/>
  <c r="AJ151" i="1"/>
  <c r="AM151" i="1"/>
  <c r="AL151" i="1"/>
  <c r="AO151" i="1"/>
  <c r="AN151" i="1"/>
  <c r="AE518" i="1"/>
  <c r="AB518" i="1" s="1"/>
  <c r="AM519" i="1"/>
  <c r="AI519" i="1"/>
  <c r="AA519" i="1"/>
  <c r="Z520" i="1"/>
  <c r="AN519" i="1"/>
  <c r="AC519" i="1"/>
  <c r="AL519" i="1"/>
  <c r="AG519" i="1"/>
  <c r="AO519" i="1"/>
  <c r="AH519" i="1"/>
  <c r="AD519" i="1"/>
  <c r="AK519" i="1"/>
  <c r="AF519" i="1"/>
  <c r="AJ519" i="1"/>
  <c r="AG152" i="1"/>
  <c r="AD152" i="1" s="1"/>
  <c r="BA153" i="1"/>
  <c r="AZ153" i="1"/>
  <c r="AY153" i="1"/>
  <c r="AX153" i="1"/>
  <c r="AW153" i="1"/>
  <c r="AV153" i="1"/>
  <c r="AU153" i="1"/>
  <c r="AT153" i="1"/>
  <c r="AS153" i="1"/>
  <c r="AR153" i="1"/>
  <c r="AQ153" i="1"/>
  <c r="AP153" i="1"/>
  <c r="Y151" i="1"/>
  <c r="X152" i="1"/>
  <c r="Z152" i="1" s="1"/>
  <c r="AA152" i="1" s="1"/>
  <c r="AB154" i="1"/>
  <c r="AF153" i="1"/>
  <c r="AE153" i="1"/>
  <c r="AC153" i="1"/>
  <c r="W153" i="1"/>
  <c r="V153" i="1"/>
  <c r="U153" i="1"/>
  <c r="T154" i="1"/>
  <c r="AI152" i="1" l="1"/>
  <c r="AH152" i="1"/>
  <c r="AK152" i="1"/>
  <c r="AJ152" i="1"/>
  <c r="AM152" i="1"/>
  <c r="AL152" i="1"/>
  <c r="AO152" i="1"/>
  <c r="AN152" i="1"/>
  <c r="AE519" i="1"/>
  <c r="AB519" i="1" s="1"/>
  <c r="AG520" i="1"/>
  <c r="AA520" i="1"/>
  <c r="AJ520" i="1"/>
  <c r="AH520" i="1"/>
  <c r="AN520" i="1"/>
  <c r="AC520" i="1"/>
  <c r="AD520" i="1"/>
  <c r="AI520" i="1"/>
  <c r="AK520" i="1"/>
  <c r="AM520" i="1"/>
  <c r="AO520" i="1"/>
  <c r="AF520" i="1"/>
  <c r="Z521" i="1"/>
  <c r="AL520" i="1"/>
  <c r="AW154" i="1"/>
  <c r="BA154" i="1"/>
  <c r="AZ154" i="1"/>
  <c r="AY154" i="1"/>
  <c r="AX154" i="1"/>
  <c r="AR154" i="1"/>
  <c r="AQ154" i="1"/>
  <c r="AP154" i="1"/>
  <c r="AS154" i="1"/>
  <c r="AV154" i="1"/>
  <c r="AU154" i="1"/>
  <c r="AT154" i="1"/>
  <c r="AG153" i="1"/>
  <c r="AD153" i="1" s="1"/>
  <c r="Y152" i="1"/>
  <c r="X153" i="1"/>
  <c r="Z153" i="1" s="1"/>
  <c r="AA153" i="1" s="1"/>
  <c r="W154" i="1"/>
  <c r="T155" i="1"/>
  <c r="V154" i="1"/>
  <c r="U154" i="1"/>
  <c r="AF154" i="1"/>
  <c r="AE154" i="1"/>
  <c r="AB155" i="1"/>
  <c r="AC154" i="1"/>
  <c r="AI153" i="1" l="1"/>
  <c r="AH153" i="1"/>
  <c r="AK153" i="1"/>
  <c r="AJ153" i="1"/>
  <c r="AM153" i="1"/>
  <c r="AL153" i="1"/>
  <c r="AO153" i="1"/>
  <c r="AN153" i="1"/>
  <c r="AE520" i="1"/>
  <c r="AB520" i="1" s="1"/>
  <c r="Z522" i="1"/>
  <c r="AO521" i="1"/>
  <c r="AJ521" i="1"/>
  <c r="AD521" i="1"/>
  <c r="AK521" i="1"/>
  <c r="AN521" i="1"/>
  <c r="AA521" i="1"/>
  <c r="AF521" i="1"/>
  <c r="AI521" i="1"/>
  <c r="AM521" i="1"/>
  <c r="AH521" i="1"/>
  <c r="AL521" i="1"/>
  <c r="AG521" i="1"/>
  <c r="AC521" i="1"/>
  <c r="AG154" i="1"/>
  <c r="AD154" i="1" s="1"/>
  <c r="BA155" i="1"/>
  <c r="AY155" i="1"/>
  <c r="AX155" i="1"/>
  <c r="AW155" i="1"/>
  <c r="AV155" i="1"/>
  <c r="AU155" i="1"/>
  <c r="AT155" i="1"/>
  <c r="AS155" i="1"/>
  <c r="AR155" i="1"/>
  <c r="AQ155" i="1"/>
  <c r="AP155" i="1"/>
  <c r="AZ155" i="1"/>
  <c r="Y153" i="1"/>
  <c r="X154" i="1"/>
  <c r="Z154" i="1" s="1"/>
  <c r="AA154" i="1" s="1"/>
  <c r="AB156" i="1"/>
  <c r="AC155" i="1"/>
  <c r="AF155" i="1"/>
  <c r="AE155" i="1"/>
  <c r="T156" i="1"/>
  <c r="V155" i="1"/>
  <c r="U155" i="1"/>
  <c r="W155" i="1"/>
  <c r="AI154" i="1" l="1"/>
  <c r="AH154" i="1"/>
  <c r="AK154" i="1"/>
  <c r="AJ154" i="1"/>
  <c r="AM154" i="1"/>
  <c r="AL154" i="1"/>
  <c r="AO154" i="1"/>
  <c r="AN154" i="1"/>
  <c r="AE521" i="1"/>
  <c r="AB521" i="1" s="1"/>
  <c r="AH522" i="1"/>
  <c r="AO522" i="1"/>
  <c r="AK522" i="1"/>
  <c r="AN522" i="1"/>
  <c r="AJ522" i="1"/>
  <c r="Z523" i="1"/>
  <c r="AI522" i="1"/>
  <c r="AM522" i="1"/>
  <c r="AD522" i="1"/>
  <c r="AA522" i="1"/>
  <c r="AG522" i="1"/>
  <c r="AC522" i="1"/>
  <c r="AL522" i="1"/>
  <c r="AF522" i="1"/>
  <c r="AG155" i="1"/>
  <c r="AD155" i="1" s="1"/>
  <c r="AW156" i="1"/>
  <c r="AV156" i="1"/>
  <c r="AU156" i="1"/>
  <c r="AT156" i="1"/>
  <c r="AS156" i="1"/>
  <c r="AR156" i="1"/>
  <c r="AQ156" i="1"/>
  <c r="AP156" i="1"/>
  <c r="BA156" i="1"/>
  <c r="AZ156" i="1"/>
  <c r="AY156" i="1"/>
  <c r="AX156" i="1"/>
  <c r="Y154" i="1"/>
  <c r="X155" i="1"/>
  <c r="Z155" i="1" s="1"/>
  <c r="AA155" i="1" s="1"/>
  <c r="W156" i="1"/>
  <c r="T157" i="1"/>
  <c r="V156" i="1"/>
  <c r="U156" i="1"/>
  <c r="AF156" i="1"/>
  <c r="AE156" i="1"/>
  <c r="AB157" i="1"/>
  <c r="AC156" i="1"/>
  <c r="AI155" i="1" l="1"/>
  <c r="AH155" i="1"/>
  <c r="AK155" i="1"/>
  <c r="AJ155" i="1"/>
  <c r="AM155" i="1"/>
  <c r="AL155" i="1"/>
  <c r="AO155" i="1"/>
  <c r="AN155" i="1"/>
  <c r="AE522" i="1"/>
  <c r="AB522" i="1" s="1"/>
  <c r="AO523" i="1"/>
  <c r="AD523" i="1"/>
  <c r="AJ523" i="1"/>
  <c r="AM523" i="1"/>
  <c r="Z524" i="1"/>
  <c r="AK523" i="1"/>
  <c r="AF523" i="1"/>
  <c r="AI523" i="1"/>
  <c r="AA523" i="1"/>
  <c r="AL523" i="1"/>
  <c r="AH523" i="1"/>
  <c r="AG523" i="1"/>
  <c r="AC523" i="1"/>
  <c r="AN523" i="1"/>
  <c r="AG156" i="1"/>
  <c r="AD156" i="1" s="1"/>
  <c r="AS157" i="1"/>
  <c r="AR157" i="1"/>
  <c r="AQ157" i="1"/>
  <c r="BA157" i="1"/>
  <c r="AZ157" i="1"/>
  <c r="AY157" i="1"/>
  <c r="AX157" i="1"/>
  <c r="AW157" i="1"/>
  <c r="AV157" i="1"/>
  <c r="AU157" i="1"/>
  <c r="AT157" i="1"/>
  <c r="AP157" i="1"/>
  <c r="Y155" i="1"/>
  <c r="X156" i="1"/>
  <c r="Z156" i="1" s="1"/>
  <c r="AA156" i="1" s="1"/>
  <c r="T158" i="1"/>
  <c r="V157" i="1"/>
  <c r="U157" i="1"/>
  <c r="W157" i="1"/>
  <c r="AB158" i="1"/>
  <c r="AC157" i="1"/>
  <c r="AF157" i="1"/>
  <c r="AE157" i="1"/>
  <c r="AI156" i="1" l="1"/>
  <c r="AH156" i="1"/>
  <c r="AK156" i="1"/>
  <c r="AJ156" i="1"/>
  <c r="AM156" i="1"/>
  <c r="AL156" i="1"/>
  <c r="AO156" i="1"/>
  <c r="AN156" i="1"/>
  <c r="AE523" i="1"/>
  <c r="AB523" i="1" s="1"/>
  <c r="AL524" i="1"/>
  <c r="AH524" i="1"/>
  <c r="AN524" i="1"/>
  <c r="AF524" i="1"/>
  <c r="AA524" i="1"/>
  <c r="AC524" i="1"/>
  <c r="AJ524" i="1"/>
  <c r="AD524" i="1"/>
  <c r="AG524" i="1"/>
  <c r="AK524" i="1"/>
  <c r="Z525" i="1"/>
  <c r="AM524" i="1"/>
  <c r="AI524" i="1"/>
  <c r="AO524" i="1"/>
  <c r="AG157" i="1"/>
  <c r="AD157" i="1" s="1"/>
  <c r="AW158" i="1"/>
  <c r="AV158" i="1"/>
  <c r="AU158" i="1"/>
  <c r="AT158" i="1"/>
  <c r="AR158" i="1"/>
  <c r="AP158" i="1"/>
  <c r="AY158" i="1"/>
  <c r="AX158" i="1"/>
  <c r="AS158" i="1"/>
  <c r="AQ158" i="1"/>
  <c r="AZ158" i="1"/>
  <c r="BA158" i="1"/>
  <c r="Y156" i="1"/>
  <c r="X157" i="1"/>
  <c r="Z157" i="1" s="1"/>
  <c r="AA157" i="1" s="1"/>
  <c r="AF158" i="1"/>
  <c r="AE158" i="1"/>
  <c r="AB159" i="1"/>
  <c r="AC158" i="1"/>
  <c r="W158" i="1"/>
  <c r="T159" i="1"/>
  <c r="V158" i="1"/>
  <c r="U158" i="1"/>
  <c r="AI157" i="1" l="1"/>
  <c r="AH157" i="1"/>
  <c r="AK157" i="1"/>
  <c r="AJ157" i="1"/>
  <c r="AM157" i="1"/>
  <c r="AL157" i="1"/>
  <c r="AO157" i="1"/>
  <c r="AN157" i="1"/>
  <c r="AE524" i="1"/>
  <c r="AB524" i="1" s="1"/>
  <c r="AI525" i="1"/>
  <c r="AA525" i="1"/>
  <c r="AC525" i="1"/>
  <c r="AN525" i="1"/>
  <c r="AM525" i="1"/>
  <c r="Z526" i="1"/>
  <c r="AO525" i="1"/>
  <c r="AL525" i="1"/>
  <c r="AF525" i="1"/>
  <c r="AD525" i="1"/>
  <c r="AK525" i="1"/>
  <c r="AJ525" i="1"/>
  <c r="AH525" i="1"/>
  <c r="AG525" i="1"/>
  <c r="AG158" i="1"/>
  <c r="AD158" i="1" s="1"/>
  <c r="BA159" i="1"/>
  <c r="AZ159" i="1"/>
  <c r="AY159" i="1"/>
  <c r="AX159" i="1"/>
  <c r="AV159" i="1"/>
  <c r="AS159" i="1"/>
  <c r="AW159" i="1"/>
  <c r="AU159" i="1"/>
  <c r="AT159" i="1"/>
  <c r="AR159" i="1"/>
  <c r="AQ159" i="1"/>
  <c r="AP159" i="1"/>
  <c r="Y157" i="1"/>
  <c r="X158" i="1"/>
  <c r="Z158" i="1" s="1"/>
  <c r="AA158" i="1" s="1"/>
  <c r="AB160" i="1"/>
  <c r="AC159" i="1"/>
  <c r="AF159" i="1"/>
  <c r="AE159" i="1"/>
  <c r="T160" i="1"/>
  <c r="V159" i="1"/>
  <c r="U159" i="1"/>
  <c r="W159" i="1"/>
  <c r="AI158" i="1" l="1"/>
  <c r="AH158" i="1"/>
  <c r="AK158" i="1"/>
  <c r="AJ158" i="1"/>
  <c r="AM158" i="1"/>
  <c r="AL158" i="1"/>
  <c r="AO158" i="1"/>
  <c r="AN158" i="1"/>
  <c r="AE525" i="1"/>
  <c r="AB525" i="1" s="1"/>
  <c r="AO526" i="1"/>
  <c r="Z527" i="1"/>
  <c r="AG526" i="1"/>
  <c r="AK526" i="1"/>
  <c r="AM526" i="1"/>
  <c r="AA526" i="1"/>
  <c r="AL526" i="1"/>
  <c r="AD526" i="1"/>
  <c r="AC526" i="1"/>
  <c r="AF526" i="1"/>
  <c r="AI526" i="1"/>
  <c r="AN526" i="1"/>
  <c r="AH526" i="1"/>
  <c r="AJ526" i="1"/>
  <c r="AZ160" i="1"/>
  <c r="AW160" i="1"/>
  <c r="BA160" i="1"/>
  <c r="AY160" i="1"/>
  <c r="AX160" i="1"/>
  <c r="AT160" i="1"/>
  <c r="AS160" i="1"/>
  <c r="AR160" i="1"/>
  <c r="AQ160" i="1"/>
  <c r="AP160" i="1"/>
  <c r="AV160" i="1"/>
  <c r="AU160" i="1"/>
  <c r="Y158" i="1"/>
  <c r="AG159" i="1"/>
  <c r="AD159" i="1" s="1"/>
  <c r="X159" i="1"/>
  <c r="Z159" i="1" s="1"/>
  <c r="AA159" i="1" s="1"/>
  <c r="W160" i="1"/>
  <c r="T161" i="1"/>
  <c r="V160" i="1"/>
  <c r="U160" i="1"/>
  <c r="AF160" i="1"/>
  <c r="AE160" i="1"/>
  <c r="AB161" i="1"/>
  <c r="AC160" i="1"/>
  <c r="AI159" i="1" l="1"/>
  <c r="AH159" i="1"/>
  <c r="AK159" i="1"/>
  <c r="AJ159" i="1"/>
  <c r="AM159" i="1"/>
  <c r="AL159" i="1"/>
  <c r="AO159" i="1"/>
  <c r="AN159" i="1"/>
  <c r="AE526" i="1"/>
  <c r="AB526" i="1" s="1"/>
  <c r="AA527" i="1"/>
  <c r="AO527" i="1"/>
  <c r="AC527" i="1"/>
  <c r="AJ527" i="1"/>
  <c r="AI527" i="1"/>
  <c r="AD527" i="1"/>
  <c r="AM527" i="1"/>
  <c r="AF527" i="1"/>
  <c r="Z528" i="1"/>
  <c r="AN527" i="1"/>
  <c r="AK527" i="1"/>
  <c r="AH527" i="1"/>
  <c r="AL527" i="1"/>
  <c r="AG527" i="1"/>
  <c r="BA161" i="1"/>
  <c r="AQ161" i="1"/>
  <c r="AP161" i="1"/>
  <c r="AZ161" i="1"/>
  <c r="AY161" i="1"/>
  <c r="AX161" i="1"/>
  <c r="AW161" i="1"/>
  <c r="AV161" i="1"/>
  <c r="AU161" i="1"/>
  <c r="AS161" i="1"/>
  <c r="AR161" i="1"/>
  <c r="AT161" i="1"/>
  <c r="Y159" i="1"/>
  <c r="AG160" i="1"/>
  <c r="AD160" i="1" s="1"/>
  <c r="X160" i="1"/>
  <c r="Z160" i="1" s="1"/>
  <c r="AA160" i="1" s="1"/>
  <c r="T162" i="1"/>
  <c r="V161" i="1"/>
  <c r="U161" i="1"/>
  <c r="W161" i="1"/>
  <c r="AB162" i="1"/>
  <c r="AC161" i="1"/>
  <c r="AF161" i="1"/>
  <c r="AE161" i="1"/>
  <c r="AI160" i="1" l="1"/>
  <c r="AH160" i="1"/>
  <c r="AK160" i="1"/>
  <c r="AJ160" i="1"/>
  <c r="AM160" i="1"/>
  <c r="AL160" i="1"/>
  <c r="AO160" i="1"/>
  <c r="AN160" i="1"/>
  <c r="AE527" i="1"/>
  <c r="AB527" i="1" s="1"/>
  <c r="AL528" i="1"/>
  <c r="AD528" i="1"/>
  <c r="AH528" i="1"/>
  <c r="AM528" i="1"/>
  <c r="Z529" i="1"/>
  <c r="AC528" i="1"/>
  <c r="AJ528" i="1"/>
  <c r="AF528" i="1"/>
  <c r="AO528" i="1"/>
  <c r="AK528" i="1"/>
  <c r="AG528" i="1"/>
  <c r="AA528" i="1"/>
  <c r="AN528" i="1"/>
  <c r="AI528" i="1"/>
  <c r="AG161" i="1"/>
  <c r="AD161" i="1" s="1"/>
  <c r="BA162" i="1"/>
  <c r="AZ162" i="1"/>
  <c r="AY162" i="1"/>
  <c r="AX162" i="1"/>
  <c r="AW162" i="1"/>
  <c r="AV162" i="1"/>
  <c r="AU162" i="1"/>
  <c r="AT162" i="1"/>
  <c r="AS162" i="1"/>
  <c r="AR162" i="1"/>
  <c r="AQ162" i="1"/>
  <c r="AP162" i="1"/>
  <c r="Y160" i="1"/>
  <c r="X161" i="1"/>
  <c r="Z161" i="1" s="1"/>
  <c r="AA161" i="1" s="1"/>
  <c r="AF162" i="1"/>
  <c r="AE162" i="1"/>
  <c r="AB163" i="1"/>
  <c r="AC162" i="1"/>
  <c r="W162" i="1"/>
  <c r="T163" i="1"/>
  <c r="V162" i="1"/>
  <c r="U162" i="1"/>
  <c r="AI161" i="1" l="1"/>
  <c r="AH161" i="1"/>
  <c r="AK161" i="1"/>
  <c r="AJ161" i="1"/>
  <c r="AM161" i="1"/>
  <c r="AL161" i="1"/>
  <c r="AO161" i="1"/>
  <c r="AN161" i="1"/>
  <c r="AE528" i="1"/>
  <c r="AB528" i="1" s="1"/>
  <c r="Z530" i="1"/>
  <c r="AK529" i="1"/>
  <c r="AN529" i="1"/>
  <c r="AA529" i="1"/>
  <c r="AO529" i="1"/>
  <c r="AG529" i="1"/>
  <c r="AC529" i="1"/>
  <c r="AI529" i="1"/>
  <c r="AM529" i="1"/>
  <c r="AD529" i="1"/>
  <c r="AF529" i="1"/>
  <c r="AL529" i="1"/>
  <c r="AJ529" i="1"/>
  <c r="AH529" i="1"/>
  <c r="AS163" i="1"/>
  <c r="AR163" i="1"/>
  <c r="AQ163" i="1"/>
  <c r="AP163" i="1"/>
  <c r="AT163" i="1"/>
  <c r="AW163" i="1"/>
  <c r="BA163" i="1"/>
  <c r="AZ163" i="1"/>
  <c r="AX163" i="1"/>
  <c r="AU163" i="1"/>
  <c r="AY163" i="1"/>
  <c r="AV163" i="1"/>
  <c r="AG162" i="1"/>
  <c r="AD162" i="1" s="1"/>
  <c r="X162" i="1"/>
  <c r="Z162" i="1" s="1"/>
  <c r="AA162" i="1" s="1"/>
  <c r="Y161" i="1"/>
  <c r="AB164" i="1"/>
  <c r="AC163" i="1"/>
  <c r="AF163" i="1"/>
  <c r="AE163" i="1"/>
  <c r="T164" i="1"/>
  <c r="V163" i="1"/>
  <c r="U163" i="1"/>
  <c r="W163" i="1"/>
  <c r="AI162" i="1" l="1"/>
  <c r="AH162" i="1"/>
  <c r="AK162" i="1"/>
  <c r="AJ162" i="1"/>
  <c r="AM162" i="1"/>
  <c r="AL162" i="1"/>
  <c r="AO162" i="1"/>
  <c r="AN162" i="1"/>
  <c r="AE529" i="1"/>
  <c r="AB529" i="1" s="1"/>
  <c r="AI530" i="1"/>
  <c r="AD530" i="1"/>
  <c r="AN530" i="1"/>
  <c r="AK530" i="1"/>
  <c r="AL530" i="1"/>
  <c r="AO530" i="1"/>
  <c r="AH530" i="1"/>
  <c r="AA530" i="1"/>
  <c r="AG530" i="1"/>
  <c r="AC530" i="1"/>
  <c r="AM530" i="1"/>
  <c r="AF530" i="1"/>
  <c r="Z531" i="1"/>
  <c r="AJ530" i="1"/>
  <c r="AG163" i="1"/>
  <c r="AD163" i="1" s="1"/>
  <c r="AW164" i="1"/>
  <c r="AV164" i="1"/>
  <c r="AU164" i="1"/>
  <c r="AT164" i="1"/>
  <c r="AR164" i="1"/>
  <c r="AS164" i="1"/>
  <c r="AQ164" i="1"/>
  <c r="AP164" i="1"/>
  <c r="BA164" i="1"/>
  <c r="AZ164" i="1"/>
  <c r="AY164" i="1"/>
  <c r="AX164" i="1"/>
  <c r="Y162" i="1"/>
  <c r="X163" i="1"/>
  <c r="Z163" i="1" s="1"/>
  <c r="AA163" i="1" s="1"/>
  <c r="W164" i="1"/>
  <c r="T165" i="1"/>
  <c r="V164" i="1"/>
  <c r="U164" i="1"/>
  <c r="AF164" i="1"/>
  <c r="AE164" i="1"/>
  <c r="AB165" i="1"/>
  <c r="AC164" i="1"/>
  <c r="AI163" i="1" l="1"/>
  <c r="AH163" i="1"/>
  <c r="AK163" i="1"/>
  <c r="AJ163" i="1"/>
  <c r="AM163" i="1"/>
  <c r="AL163" i="1"/>
  <c r="AO163" i="1"/>
  <c r="AN163" i="1"/>
  <c r="AE530" i="1"/>
  <c r="AB530" i="1" s="1"/>
  <c r="AH531" i="1"/>
  <c r="AA531" i="1"/>
  <c r="AO531" i="1"/>
  <c r="AK531" i="1"/>
  <c r="AJ531" i="1"/>
  <c r="AL531" i="1"/>
  <c r="AM531" i="1"/>
  <c r="AI531" i="1"/>
  <c r="AF531" i="1"/>
  <c r="Z532" i="1"/>
  <c r="AD531" i="1"/>
  <c r="AN531" i="1"/>
  <c r="AC531" i="1"/>
  <c r="AG531" i="1"/>
  <c r="AG164" i="1"/>
  <c r="AD164" i="1" s="1"/>
  <c r="BA165" i="1"/>
  <c r="AZ165" i="1"/>
  <c r="AY165" i="1"/>
  <c r="AX165" i="1"/>
  <c r="AV165" i="1"/>
  <c r="AS165" i="1"/>
  <c r="AW165" i="1"/>
  <c r="AU165" i="1"/>
  <c r="AT165" i="1"/>
  <c r="AR165" i="1"/>
  <c r="AQ165" i="1"/>
  <c r="AP165" i="1"/>
  <c r="X164" i="1"/>
  <c r="Z164" i="1" s="1"/>
  <c r="AA164" i="1" s="1"/>
  <c r="Y163" i="1"/>
  <c r="T166" i="1"/>
  <c r="V165" i="1"/>
  <c r="U165" i="1"/>
  <c r="W165" i="1"/>
  <c r="AB166" i="1"/>
  <c r="AC165" i="1"/>
  <c r="AF165" i="1"/>
  <c r="AE165" i="1"/>
  <c r="AI164" i="1" l="1"/>
  <c r="AH164" i="1"/>
  <c r="AK164" i="1"/>
  <c r="AJ164" i="1"/>
  <c r="AM164" i="1"/>
  <c r="AL164" i="1"/>
  <c r="AO164" i="1"/>
  <c r="AN164" i="1"/>
  <c r="AJ532" i="1"/>
  <c r="AM532" i="1"/>
  <c r="AK532" i="1"/>
  <c r="AG532" i="1"/>
  <c r="AL532" i="1"/>
  <c r="Z533" i="1"/>
  <c r="AA532" i="1"/>
  <c r="AH532" i="1"/>
  <c r="AO532" i="1"/>
  <c r="AC532" i="1"/>
  <c r="AF532" i="1"/>
  <c r="AI532" i="1"/>
  <c r="AD532" i="1"/>
  <c r="AN532" i="1"/>
  <c r="AE531" i="1"/>
  <c r="AB531" i="1" s="1"/>
  <c r="AG165" i="1"/>
  <c r="AD165" i="1" s="1"/>
  <c r="AZ166" i="1"/>
  <c r="AW166" i="1"/>
  <c r="AU166" i="1"/>
  <c r="AT166" i="1"/>
  <c r="AS166" i="1"/>
  <c r="AR166" i="1"/>
  <c r="AQ166" i="1"/>
  <c r="AP166" i="1"/>
  <c r="AV166" i="1"/>
  <c r="BA166" i="1"/>
  <c r="AY166" i="1"/>
  <c r="AX166" i="1"/>
  <c r="Y164" i="1"/>
  <c r="X165" i="1"/>
  <c r="Z165" i="1" s="1"/>
  <c r="AA165" i="1" s="1"/>
  <c r="AF166" i="1"/>
  <c r="AE166" i="1"/>
  <c r="AB167" i="1"/>
  <c r="AC166" i="1"/>
  <c r="W166" i="1"/>
  <c r="T167" i="1"/>
  <c r="V166" i="1"/>
  <c r="U166" i="1"/>
  <c r="AI165" i="1" l="1"/>
  <c r="AH165" i="1"/>
  <c r="AK165" i="1"/>
  <c r="AJ165" i="1"/>
  <c r="AM165" i="1"/>
  <c r="AL165" i="1"/>
  <c r="AO165" i="1"/>
  <c r="AN165" i="1"/>
  <c r="AE532" i="1"/>
  <c r="AB532" i="1" s="1"/>
  <c r="AO533" i="1"/>
  <c r="AF533" i="1"/>
  <c r="AI533" i="1"/>
  <c r="AJ533" i="1"/>
  <c r="AM533" i="1"/>
  <c r="AA533" i="1"/>
  <c r="Z534" i="1"/>
  <c r="AH533" i="1"/>
  <c r="AK533" i="1"/>
  <c r="AC533" i="1"/>
  <c r="AL533" i="1"/>
  <c r="AD533" i="1"/>
  <c r="AG533" i="1"/>
  <c r="AN533" i="1"/>
  <c r="BA167" i="1"/>
  <c r="AW167" i="1"/>
  <c r="AV167" i="1"/>
  <c r="AU167" i="1"/>
  <c r="AT167" i="1"/>
  <c r="AS167" i="1"/>
  <c r="AR167" i="1"/>
  <c r="AQ167" i="1"/>
  <c r="AP167" i="1"/>
  <c r="AZ167" i="1"/>
  <c r="AY167" i="1"/>
  <c r="AX167" i="1"/>
  <c r="AG166" i="1"/>
  <c r="AD166" i="1" s="1"/>
  <c r="Y165" i="1"/>
  <c r="X166" i="1"/>
  <c r="Z166" i="1" s="1"/>
  <c r="AA166" i="1" s="1"/>
  <c r="AB168" i="1"/>
  <c r="AC167" i="1"/>
  <c r="AF167" i="1"/>
  <c r="AE167" i="1"/>
  <c r="T168" i="1"/>
  <c r="V167" i="1"/>
  <c r="U167" i="1"/>
  <c r="W167" i="1"/>
  <c r="AI166" i="1" l="1"/>
  <c r="AH166" i="1"/>
  <c r="AK166" i="1"/>
  <c r="AJ166" i="1"/>
  <c r="AM166" i="1"/>
  <c r="AL166" i="1"/>
  <c r="AO166" i="1"/>
  <c r="AN166" i="1"/>
  <c r="AE533" i="1"/>
  <c r="AB533" i="1" s="1"/>
  <c r="AH534" i="1"/>
  <c r="AJ534" i="1"/>
  <c r="AK534" i="1"/>
  <c r="AL534" i="1"/>
  <c r="Z535" i="1"/>
  <c r="AF534" i="1"/>
  <c r="AC534" i="1"/>
  <c r="AI534" i="1"/>
  <c r="AN534" i="1"/>
  <c r="AD534" i="1"/>
  <c r="AM534" i="1"/>
  <c r="AG534" i="1"/>
  <c r="AA534" i="1"/>
  <c r="AO534" i="1"/>
  <c r="BA168" i="1"/>
  <c r="AZ168" i="1"/>
  <c r="AY168" i="1"/>
  <c r="AS168" i="1"/>
  <c r="AR168" i="1"/>
  <c r="AQ168" i="1"/>
  <c r="AP168" i="1"/>
  <c r="AX168" i="1"/>
  <c r="AW168" i="1"/>
  <c r="AV168" i="1"/>
  <c r="AU168" i="1"/>
  <c r="AT168" i="1"/>
  <c r="AG167" i="1"/>
  <c r="AD167" i="1" s="1"/>
  <c r="Y166" i="1"/>
  <c r="X167" i="1"/>
  <c r="Z167" i="1" s="1"/>
  <c r="AA167" i="1" s="1"/>
  <c r="W168" i="1"/>
  <c r="T169" i="1"/>
  <c r="V168" i="1"/>
  <c r="U168" i="1"/>
  <c r="AF168" i="1"/>
  <c r="AE168" i="1"/>
  <c r="AB169" i="1"/>
  <c r="AC168" i="1"/>
  <c r="AI167" i="1" l="1"/>
  <c r="AH167" i="1"/>
  <c r="AK167" i="1"/>
  <c r="AJ167" i="1"/>
  <c r="AM167" i="1"/>
  <c r="AL167" i="1"/>
  <c r="AO167" i="1"/>
  <c r="AN167" i="1"/>
  <c r="AE534" i="1"/>
  <c r="AB534" i="1" s="1"/>
  <c r="AO535" i="1"/>
  <c r="AA535" i="1"/>
  <c r="AC535" i="1"/>
  <c r="AL535" i="1"/>
  <c r="AF535" i="1"/>
  <c r="AD535" i="1"/>
  <c r="AJ535" i="1"/>
  <c r="AK535" i="1"/>
  <c r="AN535" i="1"/>
  <c r="AI535" i="1"/>
  <c r="AM535" i="1"/>
  <c r="AH535" i="1"/>
  <c r="Z536" i="1"/>
  <c r="AG535" i="1"/>
  <c r="AS169" i="1"/>
  <c r="AR169" i="1"/>
  <c r="AQ169" i="1"/>
  <c r="AP169" i="1"/>
  <c r="AT169" i="1"/>
  <c r="BA169" i="1"/>
  <c r="AZ169" i="1"/>
  <c r="AY169" i="1"/>
  <c r="AX169" i="1"/>
  <c r="AW169" i="1"/>
  <c r="AV169" i="1"/>
  <c r="AU169" i="1"/>
  <c r="AG168" i="1"/>
  <c r="AD168" i="1" s="1"/>
  <c r="Y167" i="1"/>
  <c r="X168" i="1"/>
  <c r="Z168" i="1" s="1"/>
  <c r="AA168" i="1" s="1"/>
  <c r="AB170" i="1"/>
  <c r="AC169" i="1"/>
  <c r="AF169" i="1"/>
  <c r="AE169" i="1"/>
  <c r="T170" i="1"/>
  <c r="V169" i="1"/>
  <c r="U169" i="1"/>
  <c r="W169" i="1"/>
  <c r="AI168" i="1" l="1"/>
  <c r="AH168" i="1"/>
  <c r="AK168" i="1"/>
  <c r="AJ168" i="1"/>
  <c r="AM168" i="1"/>
  <c r="AL168" i="1"/>
  <c r="AO168" i="1"/>
  <c r="AN168" i="1"/>
  <c r="AE535" i="1"/>
  <c r="AB535" i="1" s="1"/>
  <c r="AM536" i="1"/>
  <c r="AL536" i="1"/>
  <c r="AJ536" i="1"/>
  <c r="AC536" i="1"/>
  <c r="AD536" i="1"/>
  <c r="Z537" i="1"/>
  <c r="AH536" i="1"/>
  <c r="AA536" i="1"/>
  <c r="AF536" i="1"/>
  <c r="AO536" i="1"/>
  <c r="AG536" i="1"/>
  <c r="AK536" i="1"/>
  <c r="AN536" i="1"/>
  <c r="AI536" i="1"/>
  <c r="AG169" i="1"/>
  <c r="AD169" i="1" s="1"/>
  <c r="AW170" i="1"/>
  <c r="AV170" i="1"/>
  <c r="AU170" i="1"/>
  <c r="AT170" i="1"/>
  <c r="AR170" i="1"/>
  <c r="AQ170" i="1"/>
  <c r="BA170" i="1"/>
  <c r="AZ170" i="1"/>
  <c r="AY170" i="1"/>
  <c r="AX170" i="1"/>
  <c r="AS170" i="1"/>
  <c r="AP170" i="1"/>
  <c r="Y168" i="1"/>
  <c r="X169" i="1"/>
  <c r="Z169" i="1" s="1"/>
  <c r="AA169" i="1" s="1"/>
  <c r="AF170" i="1"/>
  <c r="AE170" i="1"/>
  <c r="AB171" i="1"/>
  <c r="AC170" i="1"/>
  <c r="W170" i="1"/>
  <c r="T171" i="1"/>
  <c r="V170" i="1"/>
  <c r="U170" i="1"/>
  <c r="AI169" i="1" l="1"/>
  <c r="AH169" i="1"/>
  <c r="AK169" i="1"/>
  <c r="AJ169" i="1"/>
  <c r="AM169" i="1"/>
  <c r="AL169" i="1"/>
  <c r="AO169" i="1"/>
  <c r="AN169" i="1"/>
  <c r="AE536" i="1"/>
  <c r="AB536" i="1" s="1"/>
  <c r="AO537" i="1"/>
  <c r="AG537" i="1"/>
  <c r="AF537" i="1"/>
  <c r="AA537" i="1"/>
  <c r="AC537" i="1"/>
  <c r="Z538" i="1"/>
  <c r="AI537" i="1"/>
  <c r="AD537" i="1"/>
  <c r="AL537" i="1"/>
  <c r="AH537" i="1"/>
  <c r="AN537" i="1"/>
  <c r="AK537" i="1"/>
  <c r="AJ537" i="1"/>
  <c r="AM537" i="1"/>
  <c r="AG170" i="1"/>
  <c r="AD170" i="1" s="1"/>
  <c r="BA171" i="1"/>
  <c r="AZ171" i="1"/>
  <c r="AY171" i="1"/>
  <c r="AX171" i="1"/>
  <c r="AV171" i="1"/>
  <c r="AU171" i="1"/>
  <c r="AS171" i="1"/>
  <c r="AP171" i="1"/>
  <c r="AQ171" i="1"/>
  <c r="AT171" i="1"/>
  <c r="AR171" i="1"/>
  <c r="AW171" i="1"/>
  <c r="Y169" i="1"/>
  <c r="X170" i="1"/>
  <c r="Z170" i="1" s="1"/>
  <c r="AA170" i="1" s="1"/>
  <c r="AB172" i="1"/>
  <c r="AC171" i="1"/>
  <c r="AF171" i="1"/>
  <c r="AE171" i="1"/>
  <c r="T172" i="1"/>
  <c r="V171" i="1"/>
  <c r="U171" i="1"/>
  <c r="W171" i="1"/>
  <c r="AI170" i="1" l="1"/>
  <c r="AH170" i="1"/>
  <c r="AK170" i="1"/>
  <c r="AJ170" i="1"/>
  <c r="AM170" i="1"/>
  <c r="AL170" i="1"/>
  <c r="AO170" i="1"/>
  <c r="AN170" i="1"/>
  <c r="AN538" i="1"/>
  <c r="AG538" i="1"/>
  <c r="AD538" i="1"/>
  <c r="AH538" i="1"/>
  <c r="AM538" i="1"/>
  <c r="Z539" i="1"/>
  <c r="AJ538" i="1"/>
  <c r="AK538" i="1"/>
  <c r="AA538" i="1"/>
  <c r="AL538" i="1"/>
  <c r="AC538" i="1"/>
  <c r="AI538" i="1"/>
  <c r="AO538" i="1"/>
  <c r="AF538" i="1"/>
  <c r="AE537" i="1"/>
  <c r="AB537" i="1" s="1"/>
  <c r="AG171" i="1"/>
  <c r="AD171" i="1" s="1"/>
  <c r="AZ172" i="1"/>
  <c r="AY172" i="1"/>
  <c r="AW172" i="1"/>
  <c r="AV172" i="1"/>
  <c r="AU172" i="1"/>
  <c r="AT172" i="1"/>
  <c r="AS172" i="1"/>
  <c r="AR172" i="1"/>
  <c r="AQ172" i="1"/>
  <c r="AP172" i="1"/>
  <c r="BA172" i="1"/>
  <c r="AX172" i="1"/>
  <c r="Y170" i="1"/>
  <c r="X171" i="1"/>
  <c r="Z171" i="1" s="1"/>
  <c r="AA171" i="1" s="1"/>
  <c r="W172" i="1"/>
  <c r="T173" i="1"/>
  <c r="V172" i="1"/>
  <c r="U172" i="1"/>
  <c r="AF172" i="1"/>
  <c r="AE172" i="1"/>
  <c r="AB173" i="1"/>
  <c r="AC172" i="1"/>
  <c r="AI171" i="1" l="1"/>
  <c r="AH171" i="1"/>
  <c r="AK171" i="1"/>
  <c r="AJ171" i="1"/>
  <c r="AM171" i="1"/>
  <c r="AL171" i="1"/>
  <c r="AO171" i="1"/>
  <c r="AN171" i="1"/>
  <c r="AE538" i="1"/>
  <c r="AB538" i="1" s="1"/>
  <c r="AF539" i="1"/>
  <c r="AD539" i="1"/>
  <c r="AI539" i="1"/>
  <c r="AL539" i="1"/>
  <c r="AH539" i="1"/>
  <c r="AC539" i="1"/>
  <c r="AO539" i="1"/>
  <c r="Z540" i="1"/>
  <c r="AG539" i="1"/>
  <c r="AK539" i="1"/>
  <c r="AM539" i="1"/>
  <c r="AA539" i="1"/>
  <c r="AJ539" i="1"/>
  <c r="AN539" i="1"/>
  <c r="BA173" i="1"/>
  <c r="AZ173" i="1"/>
  <c r="AY173" i="1"/>
  <c r="AV173" i="1"/>
  <c r="AU173" i="1"/>
  <c r="AT173" i="1"/>
  <c r="AS173" i="1"/>
  <c r="AR173" i="1"/>
  <c r="AQ173" i="1"/>
  <c r="AP173" i="1"/>
  <c r="AX173" i="1"/>
  <c r="AW173" i="1"/>
  <c r="Y171" i="1"/>
  <c r="AG172" i="1"/>
  <c r="AD172" i="1" s="1"/>
  <c r="X172" i="1"/>
  <c r="Z172" i="1" s="1"/>
  <c r="AA172" i="1" s="1"/>
  <c r="AB174" i="1"/>
  <c r="AC173" i="1"/>
  <c r="AF173" i="1"/>
  <c r="AE173" i="1"/>
  <c r="T174" i="1"/>
  <c r="V173" i="1"/>
  <c r="U173" i="1"/>
  <c r="W173" i="1"/>
  <c r="AI172" i="1" l="1"/>
  <c r="AH172" i="1"/>
  <c r="AK172" i="1"/>
  <c r="AJ172" i="1"/>
  <c r="AM172" i="1"/>
  <c r="AL172" i="1"/>
  <c r="AO172" i="1"/>
  <c r="AN172" i="1"/>
  <c r="AE539" i="1"/>
  <c r="AB539" i="1" s="1"/>
  <c r="AD540" i="1"/>
  <c r="AI540" i="1"/>
  <c r="AL540" i="1"/>
  <c r="AA540" i="1"/>
  <c r="Z541" i="1"/>
  <c r="AG540" i="1"/>
  <c r="AF540" i="1"/>
  <c r="AC540" i="1"/>
  <c r="AH540" i="1"/>
  <c r="AN540" i="1"/>
  <c r="AM540" i="1"/>
  <c r="AO540" i="1"/>
  <c r="AK540" i="1"/>
  <c r="AJ540" i="1"/>
  <c r="AG173" i="1"/>
  <c r="AD173" i="1" s="1"/>
  <c r="AT174" i="1"/>
  <c r="AS174" i="1"/>
  <c r="AR174" i="1"/>
  <c r="AQ174" i="1"/>
  <c r="AP174" i="1"/>
  <c r="BA174" i="1"/>
  <c r="AZ174" i="1"/>
  <c r="AY174" i="1"/>
  <c r="AX174" i="1"/>
  <c r="AW174" i="1"/>
  <c r="AV174" i="1"/>
  <c r="AU174" i="1"/>
  <c r="Y172" i="1"/>
  <c r="X173" i="1"/>
  <c r="Z173" i="1" s="1"/>
  <c r="AA173" i="1" s="1"/>
  <c r="W174" i="1"/>
  <c r="T175" i="1"/>
  <c r="V174" i="1"/>
  <c r="U174" i="1"/>
  <c r="AF174" i="1"/>
  <c r="AE174" i="1"/>
  <c r="AB175" i="1"/>
  <c r="AC174" i="1"/>
  <c r="AI173" i="1" l="1"/>
  <c r="AH173" i="1"/>
  <c r="AK173" i="1"/>
  <c r="AJ173" i="1"/>
  <c r="AM173" i="1"/>
  <c r="AL173" i="1"/>
  <c r="AO173" i="1"/>
  <c r="AN173" i="1"/>
  <c r="AE540" i="1"/>
  <c r="AB540" i="1" s="1"/>
  <c r="AM541" i="1"/>
  <c r="AK541" i="1"/>
  <c r="AI541" i="1"/>
  <c r="AD541" i="1"/>
  <c r="AC541" i="1"/>
  <c r="AG541" i="1"/>
  <c r="AN541" i="1"/>
  <c r="Z542" i="1"/>
  <c r="AF541" i="1"/>
  <c r="AO541" i="1"/>
  <c r="AA541" i="1"/>
  <c r="AH541" i="1"/>
  <c r="AL541" i="1"/>
  <c r="AJ541" i="1"/>
  <c r="AS175" i="1"/>
  <c r="AR175" i="1"/>
  <c r="AQ175" i="1"/>
  <c r="AP175" i="1"/>
  <c r="BA175" i="1"/>
  <c r="AZ175" i="1"/>
  <c r="AY175" i="1"/>
  <c r="AX175" i="1"/>
  <c r="AW175" i="1"/>
  <c r="AV175" i="1"/>
  <c r="AU175" i="1"/>
  <c r="AT175" i="1"/>
  <c r="AG174" i="1"/>
  <c r="AD174" i="1" s="1"/>
  <c r="Y173" i="1"/>
  <c r="X174" i="1"/>
  <c r="Z174" i="1" s="1"/>
  <c r="AA174" i="1" s="1"/>
  <c r="AB176" i="1"/>
  <c r="AC175" i="1"/>
  <c r="AF175" i="1"/>
  <c r="AE175" i="1"/>
  <c r="T176" i="1"/>
  <c r="V175" i="1"/>
  <c r="U175" i="1"/>
  <c r="W175" i="1"/>
  <c r="AI174" i="1" l="1"/>
  <c r="AH174" i="1"/>
  <c r="AK174" i="1"/>
  <c r="AJ174" i="1"/>
  <c r="AM174" i="1"/>
  <c r="AL174" i="1"/>
  <c r="AO174" i="1"/>
  <c r="AN174" i="1"/>
  <c r="AE541" i="1"/>
  <c r="AB541" i="1" s="1"/>
  <c r="AL542" i="1"/>
  <c r="AH542" i="1"/>
  <c r="Z543" i="1"/>
  <c r="AF542" i="1"/>
  <c r="AK542" i="1"/>
  <c r="AA542" i="1"/>
  <c r="AM542" i="1"/>
  <c r="AO542" i="1"/>
  <c r="AJ542" i="1"/>
  <c r="AD542" i="1"/>
  <c r="AG542" i="1"/>
  <c r="AC542" i="1"/>
  <c r="AN542" i="1"/>
  <c r="AI542" i="1"/>
  <c r="AG175" i="1"/>
  <c r="AD175" i="1" s="1"/>
  <c r="AW176" i="1"/>
  <c r="AV176" i="1"/>
  <c r="AU176" i="1"/>
  <c r="AT176" i="1"/>
  <c r="AR176" i="1"/>
  <c r="AQ176" i="1"/>
  <c r="AP176" i="1"/>
  <c r="AZ176" i="1"/>
  <c r="AY176" i="1"/>
  <c r="AX176" i="1"/>
  <c r="AS176" i="1"/>
  <c r="BA176" i="1"/>
  <c r="Y174" i="1"/>
  <c r="X175" i="1"/>
  <c r="Z175" i="1" s="1"/>
  <c r="AA175" i="1" s="1"/>
  <c r="W176" i="1"/>
  <c r="T177" i="1"/>
  <c r="V176" i="1"/>
  <c r="U176" i="1"/>
  <c r="AF176" i="1"/>
  <c r="AE176" i="1"/>
  <c r="AB177" i="1"/>
  <c r="AC176" i="1"/>
  <c r="AI175" i="1" l="1"/>
  <c r="AH175" i="1"/>
  <c r="AK175" i="1"/>
  <c r="AJ175" i="1"/>
  <c r="AM175" i="1"/>
  <c r="AL175" i="1"/>
  <c r="AO175" i="1"/>
  <c r="AN175" i="1"/>
  <c r="AE542" i="1"/>
  <c r="AB542" i="1" s="1"/>
  <c r="AF543" i="1"/>
  <c r="AM543" i="1"/>
  <c r="AI543" i="1"/>
  <c r="AG543" i="1"/>
  <c r="AC543" i="1"/>
  <c r="AA543" i="1"/>
  <c r="AO543" i="1"/>
  <c r="AL543" i="1"/>
  <c r="AJ543" i="1"/>
  <c r="Z544" i="1"/>
  <c r="AH543" i="1"/>
  <c r="AD543" i="1"/>
  <c r="AN543" i="1"/>
  <c r="AK543" i="1"/>
  <c r="AZ177" i="1"/>
  <c r="BA177" i="1"/>
  <c r="AY177" i="1"/>
  <c r="AX177" i="1"/>
  <c r="AV177" i="1"/>
  <c r="AU177" i="1"/>
  <c r="AT177" i="1"/>
  <c r="AS177" i="1"/>
  <c r="AW177" i="1"/>
  <c r="AR177" i="1"/>
  <c r="AQ177" i="1"/>
  <c r="AP177" i="1"/>
  <c r="Y175" i="1"/>
  <c r="AG176" i="1"/>
  <c r="AD176" i="1" s="1"/>
  <c r="X176" i="1"/>
  <c r="Z176" i="1" s="1"/>
  <c r="AA176" i="1" s="1"/>
  <c r="T178" i="1"/>
  <c r="V177" i="1"/>
  <c r="U177" i="1"/>
  <c r="W177" i="1"/>
  <c r="AB178" i="1"/>
  <c r="AC177" i="1"/>
  <c r="AF177" i="1"/>
  <c r="AE177" i="1"/>
  <c r="AI176" i="1" l="1"/>
  <c r="AH176" i="1"/>
  <c r="AK176" i="1"/>
  <c r="AJ176" i="1"/>
  <c r="AM176" i="1"/>
  <c r="AL176" i="1"/>
  <c r="AO176" i="1"/>
  <c r="AN176" i="1"/>
  <c r="AE543" i="1"/>
  <c r="AB543" i="1" s="1"/>
  <c r="AO544" i="1"/>
  <c r="AN544" i="1"/>
  <c r="AK544" i="1"/>
  <c r="AL544" i="1"/>
  <c r="Z545" i="1"/>
  <c r="AI544" i="1"/>
  <c r="AA544" i="1"/>
  <c r="AD544" i="1"/>
  <c r="AF544" i="1"/>
  <c r="AJ544" i="1"/>
  <c r="AC544" i="1"/>
  <c r="AG544" i="1"/>
  <c r="AM544" i="1"/>
  <c r="AH544" i="1"/>
  <c r="BA178" i="1"/>
  <c r="AZ178" i="1"/>
  <c r="AY178" i="1"/>
  <c r="AX178" i="1"/>
  <c r="AW178" i="1"/>
  <c r="AV178" i="1"/>
  <c r="AU178" i="1"/>
  <c r="AT178" i="1"/>
  <c r="AS178" i="1"/>
  <c r="AR178" i="1"/>
  <c r="AQ178" i="1"/>
  <c r="AP178" i="1"/>
  <c r="AG177" i="1"/>
  <c r="AD177" i="1" s="1"/>
  <c r="Y176" i="1"/>
  <c r="X177" i="1"/>
  <c r="Z177" i="1" s="1"/>
  <c r="AA177" i="1" s="1"/>
  <c r="AF178" i="1"/>
  <c r="AE178" i="1"/>
  <c r="AB179" i="1"/>
  <c r="AC178" i="1"/>
  <c r="W178" i="1"/>
  <c r="T179" i="1"/>
  <c r="V178" i="1"/>
  <c r="U178" i="1"/>
  <c r="AI177" i="1" l="1"/>
  <c r="AH177" i="1"/>
  <c r="AK177" i="1"/>
  <c r="AJ177" i="1"/>
  <c r="AM177" i="1"/>
  <c r="AL177" i="1"/>
  <c r="AO177" i="1"/>
  <c r="AN177" i="1"/>
  <c r="AE544" i="1"/>
  <c r="AB544" i="1" s="1"/>
  <c r="AO545" i="1"/>
  <c r="AC545" i="1"/>
  <c r="AK545" i="1"/>
  <c r="AN545" i="1"/>
  <c r="AA545" i="1"/>
  <c r="AJ545" i="1"/>
  <c r="AG545" i="1"/>
  <c r="AL545" i="1"/>
  <c r="AD545" i="1"/>
  <c r="AF545" i="1"/>
  <c r="AI545" i="1"/>
  <c r="AM545" i="1"/>
  <c r="Z546" i="1"/>
  <c r="AH545" i="1"/>
  <c r="AQ179" i="1"/>
  <c r="AP179" i="1"/>
  <c r="BA179" i="1"/>
  <c r="AZ179" i="1"/>
  <c r="AY179" i="1"/>
  <c r="AX179" i="1"/>
  <c r="AW179" i="1"/>
  <c r="AV179" i="1"/>
  <c r="AU179" i="1"/>
  <c r="AT179" i="1"/>
  <c r="AS179" i="1"/>
  <c r="AR179" i="1"/>
  <c r="AG178" i="1"/>
  <c r="AD178" i="1" s="1"/>
  <c r="Y177" i="1"/>
  <c r="X178" i="1"/>
  <c r="Z178" i="1" s="1"/>
  <c r="AA178" i="1" s="1"/>
  <c r="T180" i="1"/>
  <c r="V179" i="1"/>
  <c r="U179" i="1"/>
  <c r="W179" i="1"/>
  <c r="AB180" i="1"/>
  <c r="AC179" i="1"/>
  <c r="AF179" i="1"/>
  <c r="AE179" i="1"/>
  <c r="AI178" i="1" l="1"/>
  <c r="AH178" i="1"/>
  <c r="AK178" i="1"/>
  <c r="AJ178" i="1"/>
  <c r="AM178" i="1"/>
  <c r="AL178" i="1"/>
  <c r="AO178" i="1"/>
  <c r="AN178" i="1"/>
  <c r="AF546" i="1"/>
  <c r="AG546" i="1"/>
  <c r="AI546" i="1"/>
  <c r="AJ546" i="1"/>
  <c r="AC546" i="1"/>
  <c r="AM546" i="1"/>
  <c r="AL546" i="1"/>
  <c r="AD546" i="1"/>
  <c r="Z547" i="1"/>
  <c r="AN546" i="1"/>
  <c r="AH546" i="1"/>
  <c r="AO546" i="1"/>
  <c r="AA546" i="1"/>
  <c r="AK546" i="1"/>
  <c r="AE545" i="1"/>
  <c r="AB545" i="1" s="1"/>
  <c r="AZ180" i="1"/>
  <c r="AY180" i="1"/>
  <c r="AX180" i="1"/>
  <c r="AW180" i="1"/>
  <c r="AU180" i="1"/>
  <c r="AT180" i="1"/>
  <c r="AS180" i="1"/>
  <c r="AR180" i="1"/>
  <c r="BA180" i="1"/>
  <c r="AV180" i="1"/>
  <c r="AQ180" i="1"/>
  <c r="AP180" i="1"/>
  <c r="Y178" i="1"/>
  <c r="AG179" i="1"/>
  <c r="AD179" i="1" s="1"/>
  <c r="X179" i="1"/>
  <c r="Z179" i="1" s="1"/>
  <c r="AA179" i="1" s="1"/>
  <c r="AF180" i="1"/>
  <c r="AE180" i="1"/>
  <c r="AB181" i="1"/>
  <c r="AC180" i="1"/>
  <c r="W180" i="1"/>
  <c r="T181" i="1"/>
  <c r="V180" i="1"/>
  <c r="U180" i="1"/>
  <c r="AI179" i="1" l="1"/>
  <c r="AH179" i="1"/>
  <c r="AK179" i="1"/>
  <c r="AJ179" i="1"/>
  <c r="AM179" i="1"/>
  <c r="AL179" i="1"/>
  <c r="AO179" i="1"/>
  <c r="AN179" i="1"/>
  <c r="AE546" i="1"/>
  <c r="AB546" i="1" s="1"/>
  <c r="AN547" i="1"/>
  <c r="Z548" i="1"/>
  <c r="AA547" i="1"/>
  <c r="AF547" i="1"/>
  <c r="AO547" i="1"/>
  <c r="AD547" i="1"/>
  <c r="AC547" i="1"/>
  <c r="AH547" i="1"/>
  <c r="AJ547" i="1"/>
  <c r="AG547" i="1"/>
  <c r="AL547" i="1"/>
  <c r="AI547" i="1"/>
  <c r="AM547" i="1"/>
  <c r="AK547" i="1"/>
  <c r="AG180" i="1"/>
  <c r="AD180" i="1" s="1"/>
  <c r="AS181" i="1"/>
  <c r="AR181" i="1"/>
  <c r="AP181" i="1"/>
  <c r="BA181" i="1"/>
  <c r="AZ181" i="1"/>
  <c r="AY181" i="1"/>
  <c r="AX181" i="1"/>
  <c r="AW181" i="1"/>
  <c r="AV181" i="1"/>
  <c r="AU181" i="1"/>
  <c r="AT181" i="1"/>
  <c r="AQ181" i="1"/>
  <c r="Y179" i="1"/>
  <c r="X180" i="1"/>
  <c r="Z180" i="1" s="1"/>
  <c r="AA180" i="1" s="1"/>
  <c r="T182" i="1"/>
  <c r="V181" i="1"/>
  <c r="U181" i="1"/>
  <c r="W181" i="1"/>
  <c r="AB182" i="1"/>
  <c r="AC181" i="1"/>
  <c r="AF181" i="1"/>
  <c r="AE181" i="1"/>
  <c r="AI180" i="1" l="1"/>
  <c r="AH180" i="1"/>
  <c r="AK180" i="1"/>
  <c r="AJ180" i="1"/>
  <c r="AM180" i="1"/>
  <c r="AL180" i="1"/>
  <c r="AO180" i="1"/>
  <c r="AN180" i="1"/>
  <c r="AE547" i="1"/>
  <c r="AB547" i="1" s="1"/>
  <c r="AK548" i="1"/>
  <c r="AD548" i="1"/>
  <c r="AG548" i="1"/>
  <c r="AL548" i="1"/>
  <c r="AH548" i="1"/>
  <c r="AJ548" i="1"/>
  <c r="AA548" i="1"/>
  <c r="Z549" i="1"/>
  <c r="AM548" i="1"/>
  <c r="AI548" i="1"/>
  <c r="AC548" i="1"/>
  <c r="AF548" i="1"/>
  <c r="AN548" i="1"/>
  <c r="AO548" i="1"/>
  <c r="AW182" i="1"/>
  <c r="AV182" i="1"/>
  <c r="AT182" i="1"/>
  <c r="AS182" i="1"/>
  <c r="AR182" i="1"/>
  <c r="AX182" i="1"/>
  <c r="AU182" i="1"/>
  <c r="AQ182" i="1"/>
  <c r="AP182" i="1"/>
  <c r="BA182" i="1"/>
  <c r="AZ182" i="1"/>
  <c r="AY182" i="1"/>
  <c r="AG181" i="1"/>
  <c r="AD181" i="1" s="1"/>
  <c r="Y180" i="1"/>
  <c r="X181" i="1"/>
  <c r="Z181" i="1" s="1"/>
  <c r="AA181" i="1" s="1"/>
  <c r="AF182" i="1"/>
  <c r="AE182" i="1"/>
  <c r="AB183" i="1"/>
  <c r="AC182" i="1"/>
  <c r="W182" i="1"/>
  <c r="T183" i="1"/>
  <c r="V182" i="1"/>
  <c r="U182" i="1"/>
  <c r="AI181" i="1" l="1"/>
  <c r="AH181" i="1"/>
  <c r="AK181" i="1"/>
  <c r="AJ181" i="1"/>
  <c r="AM181" i="1"/>
  <c r="AL181" i="1"/>
  <c r="AO181" i="1"/>
  <c r="AN181" i="1"/>
  <c r="AE548" i="1"/>
  <c r="AB548" i="1" s="1"/>
  <c r="AK549" i="1"/>
  <c r="AM549" i="1"/>
  <c r="AD549" i="1"/>
  <c r="AO549" i="1"/>
  <c r="AJ549" i="1"/>
  <c r="Z550" i="1"/>
  <c r="AN549" i="1"/>
  <c r="AF549" i="1"/>
  <c r="AA549" i="1"/>
  <c r="AG549" i="1"/>
  <c r="AC549" i="1"/>
  <c r="AH549" i="1"/>
  <c r="AL549" i="1"/>
  <c r="AI549" i="1"/>
  <c r="BA183" i="1"/>
  <c r="AZ183" i="1"/>
  <c r="AX183" i="1"/>
  <c r="AW183" i="1"/>
  <c r="AV183" i="1"/>
  <c r="AY183" i="1"/>
  <c r="AU183" i="1"/>
  <c r="AS183" i="1"/>
  <c r="AR183" i="1"/>
  <c r="AQ183" i="1"/>
  <c r="AP183" i="1"/>
  <c r="AT183" i="1"/>
  <c r="AG182" i="1"/>
  <c r="AD182" i="1" s="1"/>
  <c r="X182" i="1"/>
  <c r="Z182" i="1" s="1"/>
  <c r="AA182" i="1" s="1"/>
  <c r="Y181" i="1"/>
  <c r="T184" i="1"/>
  <c r="V183" i="1"/>
  <c r="U183" i="1"/>
  <c r="W183" i="1"/>
  <c r="AB184" i="1"/>
  <c r="AC183" i="1"/>
  <c r="AF183" i="1"/>
  <c r="AE183" i="1"/>
  <c r="AI182" i="1" l="1"/>
  <c r="AH182" i="1"/>
  <c r="AK182" i="1"/>
  <c r="AJ182" i="1"/>
  <c r="AM182" i="1"/>
  <c r="AL182" i="1"/>
  <c r="AO182" i="1"/>
  <c r="AN182" i="1"/>
  <c r="AE549" i="1"/>
  <c r="AB549" i="1" s="1"/>
  <c r="AN550" i="1"/>
  <c r="Z551" i="1"/>
  <c r="AH550" i="1"/>
  <c r="AM550" i="1"/>
  <c r="AA550" i="1"/>
  <c r="AG550" i="1"/>
  <c r="AO550" i="1"/>
  <c r="AJ550" i="1"/>
  <c r="AD550" i="1"/>
  <c r="AC550" i="1"/>
  <c r="AI550" i="1"/>
  <c r="AF550" i="1"/>
  <c r="AL550" i="1"/>
  <c r="AK550" i="1"/>
  <c r="BA184" i="1"/>
  <c r="AZ184" i="1"/>
  <c r="AY184" i="1"/>
  <c r="AU184" i="1"/>
  <c r="AT184" i="1"/>
  <c r="AS184" i="1"/>
  <c r="AR184" i="1"/>
  <c r="AQ184" i="1"/>
  <c r="AP184" i="1"/>
  <c r="AX184" i="1"/>
  <c r="AW184" i="1"/>
  <c r="AV184" i="1"/>
  <c r="AG183" i="1"/>
  <c r="AD183" i="1" s="1"/>
  <c r="Y182" i="1"/>
  <c r="X183" i="1"/>
  <c r="Z183" i="1" s="1"/>
  <c r="AA183" i="1" s="1"/>
  <c r="AF184" i="1"/>
  <c r="AE184" i="1"/>
  <c r="AB185" i="1"/>
  <c r="AC184" i="1"/>
  <c r="W184" i="1"/>
  <c r="T185" i="1"/>
  <c r="V184" i="1"/>
  <c r="U184" i="1"/>
  <c r="AI183" i="1" l="1"/>
  <c r="AH183" i="1"/>
  <c r="AK183" i="1"/>
  <c r="AJ183" i="1"/>
  <c r="AM183" i="1"/>
  <c r="AL183" i="1"/>
  <c r="AO183" i="1"/>
  <c r="AN183" i="1"/>
  <c r="AE550" i="1"/>
  <c r="AB550" i="1" s="1"/>
  <c r="AM551" i="1"/>
  <c r="AF551" i="1"/>
  <c r="AO551" i="1"/>
  <c r="AK551" i="1"/>
  <c r="Z552" i="1"/>
  <c r="AC551" i="1"/>
  <c r="AA551" i="1"/>
  <c r="AL551" i="1"/>
  <c r="AG551" i="1"/>
  <c r="AH551" i="1"/>
  <c r="AD551" i="1"/>
  <c r="AJ551" i="1"/>
  <c r="AI551" i="1"/>
  <c r="AN551" i="1"/>
  <c r="BA185" i="1"/>
  <c r="AG184" i="1"/>
  <c r="AD184" i="1" s="1"/>
  <c r="X184" i="1"/>
  <c r="Z184" i="1" s="1"/>
  <c r="AA184" i="1" s="1"/>
  <c r="Y183" i="1"/>
  <c r="T186" i="1"/>
  <c r="V185" i="1"/>
  <c r="U185" i="1"/>
  <c r="W185" i="1"/>
  <c r="AB186" i="1"/>
  <c r="AC185" i="1"/>
  <c r="AF185" i="1"/>
  <c r="AE185" i="1"/>
  <c r="AI184" i="1" l="1"/>
  <c r="AH184" i="1"/>
  <c r="AK184" i="1"/>
  <c r="AJ184" i="1"/>
  <c r="AM184" i="1"/>
  <c r="AL184" i="1"/>
  <c r="AO184" i="1"/>
  <c r="AN184" i="1"/>
  <c r="AE551" i="1"/>
  <c r="AB551" i="1" s="1"/>
  <c r="AL552" i="1"/>
  <c r="AI552" i="1"/>
  <c r="AO552" i="1"/>
  <c r="AM552" i="1"/>
  <c r="AK552" i="1"/>
  <c r="AF552" i="1"/>
  <c r="AA552" i="1"/>
  <c r="Z553" i="1"/>
  <c r="AG552" i="1"/>
  <c r="AD552" i="1"/>
  <c r="AC552" i="1"/>
  <c r="AH552" i="1"/>
  <c r="AJ552" i="1"/>
  <c r="AN552" i="1"/>
  <c r="BA186" i="1"/>
  <c r="Y184" i="1"/>
  <c r="AG185" i="1"/>
  <c r="AD185" i="1" s="1"/>
  <c r="X185" i="1"/>
  <c r="Z185" i="1" s="1"/>
  <c r="AA185" i="1" s="1"/>
  <c r="AF186" i="1"/>
  <c r="AE186" i="1"/>
  <c r="AB187" i="1"/>
  <c r="AC186" i="1"/>
  <c r="W186" i="1"/>
  <c r="T187" i="1"/>
  <c r="V186" i="1"/>
  <c r="U186" i="1"/>
  <c r="AE552" i="1" l="1"/>
  <c r="AB552" i="1" s="1"/>
  <c r="AA553" i="1"/>
  <c r="AN553" i="1"/>
  <c r="Z554" i="1"/>
  <c r="AC553" i="1"/>
  <c r="AK553" i="1"/>
  <c r="AI553" i="1"/>
  <c r="AO553" i="1"/>
  <c r="AD553" i="1"/>
  <c r="AF553" i="1"/>
  <c r="AH553" i="1"/>
  <c r="AG553" i="1"/>
  <c r="AJ553" i="1"/>
  <c r="AM553" i="1"/>
  <c r="AL553" i="1"/>
  <c r="AQ185" i="1"/>
  <c r="AR185" i="1"/>
  <c r="AX185" i="1"/>
  <c r="AT185" i="1"/>
  <c r="AZ185" i="1"/>
  <c r="AW185" i="1"/>
  <c r="AY185" i="1"/>
  <c r="AV185" i="1"/>
  <c r="AU185" i="1"/>
  <c r="AS185" i="1"/>
  <c r="AH185" i="1"/>
  <c r="AK185" i="1"/>
  <c r="AL185" i="1"/>
  <c r="AJ185" i="1"/>
  <c r="AI185" i="1"/>
  <c r="AM185" i="1"/>
  <c r="AP185" i="1"/>
  <c r="AO185" i="1"/>
  <c r="AN185" i="1"/>
  <c r="BA187" i="1"/>
  <c r="AG186" i="1"/>
  <c r="AD186" i="1" s="1"/>
  <c r="Y185" i="1"/>
  <c r="X186" i="1"/>
  <c r="Z186" i="1" s="1"/>
  <c r="AA186" i="1" s="1"/>
  <c r="AB188" i="1"/>
  <c r="AC187" i="1"/>
  <c r="AF187" i="1"/>
  <c r="AE187" i="1"/>
  <c r="T188" i="1"/>
  <c r="V187" i="1"/>
  <c r="U187" i="1"/>
  <c r="W187" i="1"/>
  <c r="AE553" i="1" l="1"/>
  <c r="AB553" i="1" s="1"/>
  <c r="AO554" i="1"/>
  <c r="AF554" i="1"/>
  <c r="AD554" i="1"/>
  <c r="AM554" i="1"/>
  <c r="AG554" i="1"/>
  <c r="AA554" i="1"/>
  <c r="AL554" i="1"/>
  <c r="AI554" i="1"/>
  <c r="AC554" i="1"/>
  <c r="AN554" i="1"/>
  <c r="Z555" i="1"/>
  <c r="AK554" i="1"/>
  <c r="AH554" i="1"/>
  <c r="AJ554" i="1"/>
  <c r="AQ186" i="1"/>
  <c r="AV186" i="1"/>
  <c r="AZ186" i="1"/>
  <c r="AT186" i="1"/>
  <c r="AY186" i="1"/>
  <c r="AS186" i="1"/>
  <c r="AX186" i="1"/>
  <c r="AR186" i="1"/>
  <c r="AU186" i="1"/>
  <c r="AW186" i="1"/>
  <c r="AH186" i="1"/>
  <c r="AO186" i="1"/>
  <c r="AN186" i="1"/>
  <c r="AJ186" i="1"/>
  <c r="AL186" i="1"/>
  <c r="AP186" i="1"/>
  <c r="AK186" i="1"/>
  <c r="AI186" i="1"/>
  <c r="AM186" i="1"/>
  <c r="BA188" i="1"/>
  <c r="Y186" i="1"/>
  <c r="AG187" i="1"/>
  <c r="AD187" i="1" s="1"/>
  <c r="X187" i="1"/>
  <c r="Z187" i="1" s="1"/>
  <c r="AA187" i="1" s="1"/>
  <c r="W188" i="1"/>
  <c r="T189" i="1"/>
  <c r="V188" i="1"/>
  <c r="U188" i="1"/>
  <c r="AF188" i="1"/>
  <c r="AE188" i="1"/>
  <c r="AB189" i="1"/>
  <c r="AC188" i="1"/>
  <c r="AE554" i="1" l="1"/>
  <c r="AB554" i="1" s="1"/>
  <c r="AM555" i="1"/>
  <c r="AG555" i="1"/>
  <c r="AK555" i="1"/>
  <c r="AA555" i="1"/>
  <c r="AN555" i="1"/>
  <c r="AH555" i="1"/>
  <c r="AD555" i="1"/>
  <c r="AO555" i="1"/>
  <c r="AJ555" i="1"/>
  <c r="AC555" i="1"/>
  <c r="Z556" i="1"/>
  <c r="AF555" i="1"/>
  <c r="AI555" i="1"/>
  <c r="AL555" i="1"/>
  <c r="AQ187" i="1"/>
  <c r="AX187" i="1"/>
  <c r="AV187" i="1"/>
  <c r="AR187" i="1"/>
  <c r="AU187" i="1"/>
  <c r="AS187" i="1"/>
  <c r="AY187" i="1"/>
  <c r="AZ187" i="1"/>
  <c r="AT187" i="1"/>
  <c r="AW187" i="1"/>
  <c r="AH187" i="1"/>
  <c r="AP187" i="1"/>
  <c r="AM187" i="1"/>
  <c r="AK187" i="1"/>
  <c r="AN187" i="1"/>
  <c r="AJ187" i="1"/>
  <c r="AI187" i="1"/>
  <c r="AL187" i="1"/>
  <c r="AO187" i="1"/>
  <c r="AG188" i="1"/>
  <c r="AD188" i="1" s="1"/>
  <c r="BA189" i="1"/>
  <c r="AZ189" i="1"/>
  <c r="AX189" i="1"/>
  <c r="AW189" i="1"/>
  <c r="AV189" i="1"/>
  <c r="AY189" i="1"/>
  <c r="AT189" i="1"/>
  <c r="AS189" i="1"/>
  <c r="AR189" i="1"/>
  <c r="AQ189" i="1"/>
  <c r="AU189" i="1"/>
  <c r="AP189" i="1"/>
  <c r="Y187" i="1"/>
  <c r="X188" i="1"/>
  <c r="Z188" i="1" s="1"/>
  <c r="AA188" i="1" s="1"/>
  <c r="AB190" i="1"/>
  <c r="AC189" i="1"/>
  <c r="AF189" i="1"/>
  <c r="AE189" i="1"/>
  <c r="T190" i="1"/>
  <c r="V189" i="1"/>
  <c r="U189" i="1"/>
  <c r="W189" i="1"/>
  <c r="AE555" i="1" l="1"/>
  <c r="AB555" i="1" s="1"/>
  <c r="AC556" i="1"/>
  <c r="AO556" i="1"/>
  <c r="Z557" i="1"/>
  <c r="AG556" i="1"/>
  <c r="AN556" i="1"/>
  <c r="AJ556" i="1"/>
  <c r="AA556" i="1"/>
  <c r="AL556" i="1"/>
  <c r="AD556" i="1"/>
  <c r="AF556" i="1"/>
  <c r="AM556" i="1"/>
  <c r="AK556" i="1"/>
  <c r="AI556" i="1"/>
  <c r="AH556" i="1"/>
  <c r="AQ188" i="1"/>
  <c r="AT188" i="1"/>
  <c r="AZ188" i="1"/>
  <c r="AU188" i="1"/>
  <c r="AY188" i="1"/>
  <c r="AV188" i="1"/>
  <c r="AX188" i="1"/>
  <c r="AS188" i="1"/>
  <c r="AR188" i="1"/>
  <c r="AW188" i="1"/>
  <c r="AH188" i="1"/>
  <c r="AI188" i="1"/>
  <c r="AN188" i="1"/>
  <c r="AL188" i="1"/>
  <c r="AP188" i="1"/>
  <c r="AJ188" i="1"/>
  <c r="AO188" i="1"/>
  <c r="AM188" i="1"/>
  <c r="AK188" i="1"/>
  <c r="BA190" i="1"/>
  <c r="AZ190" i="1"/>
  <c r="AY190" i="1"/>
  <c r="AX190" i="1"/>
  <c r="AW190" i="1"/>
  <c r="AV190" i="1"/>
  <c r="AS190" i="1"/>
  <c r="AR190" i="1"/>
  <c r="AQ190" i="1"/>
  <c r="AP190" i="1"/>
  <c r="AU190" i="1"/>
  <c r="AT190" i="1"/>
  <c r="AG189" i="1"/>
  <c r="AD189" i="1" s="1"/>
  <c r="Y188" i="1"/>
  <c r="X189" i="1"/>
  <c r="Z189" i="1" s="1"/>
  <c r="AA189" i="1" s="1"/>
  <c r="W190" i="1"/>
  <c r="T191" i="1"/>
  <c r="V190" i="1"/>
  <c r="U190" i="1"/>
  <c r="AF190" i="1"/>
  <c r="AE190" i="1"/>
  <c r="AB191" i="1"/>
  <c r="AC190" i="1"/>
  <c r="AJ189" i="1" l="1"/>
  <c r="AH189" i="1"/>
  <c r="AL189" i="1"/>
  <c r="AK189" i="1"/>
  <c r="AN189" i="1"/>
  <c r="AM189" i="1"/>
  <c r="AI189" i="1"/>
  <c r="AO189" i="1"/>
  <c r="AE556" i="1"/>
  <c r="AB556" i="1" s="1"/>
  <c r="AM557" i="1"/>
  <c r="AD557" i="1"/>
  <c r="AH557" i="1"/>
  <c r="AO557" i="1"/>
  <c r="AN557" i="1"/>
  <c r="AL557" i="1"/>
  <c r="AC557" i="1"/>
  <c r="AJ557" i="1"/>
  <c r="AF557" i="1"/>
  <c r="AK557" i="1"/>
  <c r="Z558" i="1"/>
  <c r="AI557" i="1"/>
  <c r="AA557" i="1"/>
  <c r="AG557" i="1"/>
  <c r="AG190" i="1"/>
  <c r="AD190" i="1" s="1"/>
  <c r="AS191" i="1"/>
  <c r="AR191" i="1"/>
  <c r="AQ191" i="1"/>
  <c r="AP191" i="1"/>
  <c r="AW191" i="1"/>
  <c r="AV191" i="1"/>
  <c r="AU191" i="1"/>
  <c r="AT191" i="1"/>
  <c r="BA191" i="1"/>
  <c r="AZ191" i="1"/>
  <c r="AY191" i="1"/>
  <c r="AX191" i="1"/>
  <c r="X190" i="1"/>
  <c r="Z190" i="1" s="1"/>
  <c r="AA190" i="1" s="1"/>
  <c r="Y189" i="1"/>
  <c r="T192" i="1"/>
  <c r="V191" i="1"/>
  <c r="U191" i="1"/>
  <c r="W191" i="1"/>
  <c r="AB192" i="1"/>
  <c r="AC191" i="1"/>
  <c r="AF191" i="1"/>
  <c r="AE191" i="1"/>
  <c r="AJ190" i="1" l="1"/>
  <c r="AH190" i="1"/>
  <c r="AL190" i="1"/>
  <c r="AK190" i="1"/>
  <c r="AN190" i="1"/>
  <c r="AM190" i="1"/>
  <c r="AI190" i="1"/>
  <c r="AO190" i="1"/>
  <c r="AE557" i="1"/>
  <c r="AB557" i="1" s="1"/>
  <c r="AG558" i="1"/>
  <c r="AO558" i="1"/>
  <c r="AM558" i="1"/>
  <c r="Z559" i="1"/>
  <c r="AN558" i="1"/>
  <c r="AD558" i="1"/>
  <c r="AK558" i="1"/>
  <c r="AH558" i="1"/>
  <c r="AC558" i="1"/>
  <c r="AJ558" i="1"/>
  <c r="AF558" i="1"/>
  <c r="AA558" i="1"/>
  <c r="AI558" i="1"/>
  <c r="AL558" i="1"/>
  <c r="AG191" i="1"/>
  <c r="AD191" i="1" s="1"/>
  <c r="BA192" i="1"/>
  <c r="AZ192" i="1"/>
  <c r="AY192" i="1"/>
  <c r="AW192" i="1"/>
  <c r="AV192" i="1"/>
  <c r="AU192" i="1"/>
  <c r="AT192" i="1"/>
  <c r="AR192" i="1"/>
  <c r="AS192" i="1"/>
  <c r="AP192" i="1"/>
  <c r="AX192" i="1"/>
  <c r="AQ192" i="1"/>
  <c r="Y190" i="1"/>
  <c r="X191" i="1"/>
  <c r="Z191" i="1" s="1"/>
  <c r="AA191" i="1" s="1"/>
  <c r="AF192" i="1"/>
  <c r="AE192" i="1"/>
  <c r="AB193" i="1"/>
  <c r="AC192" i="1"/>
  <c r="W192" i="1"/>
  <c r="T193" i="1"/>
  <c r="V192" i="1"/>
  <c r="U192" i="1"/>
  <c r="AJ191" i="1" l="1"/>
  <c r="AH191" i="1"/>
  <c r="AL191" i="1"/>
  <c r="AK191" i="1"/>
  <c r="AN191" i="1"/>
  <c r="AM191" i="1"/>
  <c r="AI191" i="1"/>
  <c r="AO191" i="1"/>
  <c r="AE558" i="1"/>
  <c r="AB558" i="1" s="1"/>
  <c r="AK559" i="1"/>
  <c r="AG559" i="1"/>
  <c r="AO559" i="1"/>
  <c r="AC559" i="1"/>
  <c r="AI559" i="1"/>
  <c r="AA559" i="1"/>
  <c r="AJ559" i="1"/>
  <c r="AF559" i="1"/>
  <c r="AD559" i="1"/>
  <c r="AL559" i="1"/>
  <c r="AH559" i="1"/>
  <c r="Z560" i="1"/>
  <c r="AM559" i="1"/>
  <c r="AN559" i="1"/>
  <c r="AG192" i="1"/>
  <c r="AD192" i="1" s="1"/>
  <c r="AS193" i="1"/>
  <c r="AR193" i="1"/>
  <c r="AP193" i="1"/>
  <c r="AY193" i="1"/>
  <c r="AX193" i="1"/>
  <c r="AW193" i="1"/>
  <c r="AV193" i="1"/>
  <c r="AU193" i="1"/>
  <c r="AT193" i="1"/>
  <c r="AQ193" i="1"/>
  <c r="BA193" i="1"/>
  <c r="AZ193" i="1"/>
  <c r="Y191" i="1"/>
  <c r="X192" i="1"/>
  <c r="Z192" i="1" s="1"/>
  <c r="AA192" i="1" s="1"/>
  <c r="AB194" i="1"/>
  <c r="AC193" i="1"/>
  <c r="AF193" i="1"/>
  <c r="AE193" i="1"/>
  <c r="T194" i="1"/>
  <c r="V193" i="1"/>
  <c r="U193" i="1"/>
  <c r="W193" i="1"/>
  <c r="AJ192" i="1" l="1"/>
  <c r="AH192" i="1"/>
  <c r="AL192" i="1"/>
  <c r="AK192" i="1"/>
  <c r="AN192" i="1"/>
  <c r="AM192" i="1"/>
  <c r="AI192" i="1"/>
  <c r="AO192" i="1"/>
  <c r="AE559" i="1"/>
  <c r="AB559" i="1" s="1"/>
  <c r="AH560" i="1"/>
  <c r="Z561" i="1"/>
  <c r="AM560" i="1"/>
  <c r="AO560" i="1"/>
  <c r="AN560" i="1"/>
  <c r="AF560" i="1"/>
  <c r="AI560" i="1"/>
  <c r="AA560" i="1"/>
  <c r="AC560" i="1"/>
  <c r="AL560" i="1"/>
  <c r="AJ560" i="1"/>
  <c r="AD560" i="1"/>
  <c r="AK560" i="1"/>
  <c r="AG560" i="1"/>
  <c r="AG193" i="1"/>
  <c r="AD193" i="1" s="1"/>
  <c r="AW194" i="1"/>
  <c r="AV194" i="1"/>
  <c r="AT194" i="1"/>
  <c r="AS194" i="1"/>
  <c r="AR194" i="1"/>
  <c r="AQ194" i="1"/>
  <c r="AP194" i="1"/>
  <c r="AY194" i="1"/>
  <c r="AX194" i="1"/>
  <c r="AU194" i="1"/>
  <c r="BA194" i="1"/>
  <c r="AZ194" i="1"/>
  <c r="Y192" i="1"/>
  <c r="X193" i="1"/>
  <c r="Z193" i="1" s="1"/>
  <c r="AA193" i="1" s="1"/>
  <c r="W194" i="1"/>
  <c r="T195" i="1"/>
  <c r="V194" i="1"/>
  <c r="U194" i="1"/>
  <c r="AF194" i="1"/>
  <c r="AE194" i="1"/>
  <c r="AB195" i="1"/>
  <c r="AC194" i="1"/>
  <c r="AJ193" i="1" l="1"/>
  <c r="AH193" i="1"/>
  <c r="AL193" i="1"/>
  <c r="AK193" i="1"/>
  <c r="AN193" i="1"/>
  <c r="AM193" i="1"/>
  <c r="AI193" i="1"/>
  <c r="AO193" i="1"/>
  <c r="AE560" i="1"/>
  <c r="AB560" i="1" s="1"/>
  <c r="AC561" i="1"/>
  <c r="AD561" i="1"/>
  <c r="AA561" i="1"/>
  <c r="Z562" i="1"/>
  <c r="AG194" i="1"/>
  <c r="AD194" i="1" s="1"/>
  <c r="BA195" i="1"/>
  <c r="AZ195" i="1"/>
  <c r="AX195" i="1"/>
  <c r="AW195" i="1"/>
  <c r="AV195" i="1"/>
  <c r="AU195" i="1"/>
  <c r="AT195" i="1"/>
  <c r="AS195" i="1"/>
  <c r="AR195" i="1"/>
  <c r="AY195" i="1"/>
  <c r="AQ195" i="1"/>
  <c r="AP195" i="1"/>
  <c r="Y193" i="1"/>
  <c r="X194" i="1"/>
  <c r="Z194" i="1" s="1"/>
  <c r="AA194" i="1" s="1"/>
  <c r="T196" i="1"/>
  <c r="V195" i="1"/>
  <c r="U195" i="1"/>
  <c r="W195" i="1"/>
  <c r="AB196" i="1"/>
  <c r="AC195" i="1"/>
  <c r="AF195" i="1"/>
  <c r="AE195" i="1"/>
  <c r="AJ194" i="1" l="1"/>
  <c r="AH194" i="1"/>
  <c r="AL194" i="1"/>
  <c r="AK194" i="1"/>
  <c r="AN194" i="1"/>
  <c r="AM194" i="1"/>
  <c r="AI194" i="1"/>
  <c r="AO194" i="1"/>
  <c r="AE561" i="1"/>
  <c r="AB561" i="1" s="1"/>
  <c r="AK562" i="1"/>
  <c r="AF562" i="1"/>
  <c r="AN562" i="1"/>
  <c r="AC562" i="1"/>
  <c r="AG562" i="1"/>
  <c r="AL562" i="1"/>
  <c r="AA562" i="1"/>
  <c r="AJ562" i="1"/>
  <c r="AD562" i="1"/>
  <c r="Z563" i="1"/>
  <c r="AI562" i="1"/>
  <c r="AO562" i="1"/>
  <c r="AH562" i="1"/>
  <c r="AM562" i="1"/>
  <c r="BA196" i="1"/>
  <c r="AZ196" i="1"/>
  <c r="AY196" i="1"/>
  <c r="AX196" i="1"/>
  <c r="AW196" i="1"/>
  <c r="AV196" i="1"/>
  <c r="AU196" i="1"/>
  <c r="AT196" i="1"/>
  <c r="AS196" i="1"/>
  <c r="AR196" i="1"/>
  <c r="AQ196" i="1"/>
  <c r="AP196" i="1"/>
  <c r="AG195" i="1"/>
  <c r="AD195" i="1" s="1"/>
  <c r="Y194" i="1"/>
  <c r="X195" i="1"/>
  <c r="Z195" i="1" s="1"/>
  <c r="AA195" i="1" s="1"/>
  <c r="AF196" i="1"/>
  <c r="AE196" i="1"/>
  <c r="AB197" i="1"/>
  <c r="AC196" i="1"/>
  <c r="W196" i="1"/>
  <c r="T197" i="1"/>
  <c r="V196" i="1"/>
  <c r="U196" i="1"/>
  <c r="AJ195" i="1" l="1"/>
  <c r="AH195" i="1"/>
  <c r="AL195" i="1"/>
  <c r="AK195" i="1"/>
  <c r="AN195" i="1"/>
  <c r="AM195" i="1"/>
  <c r="AI195" i="1"/>
  <c r="AO195" i="1"/>
  <c r="AF561" i="1"/>
  <c r="AN561" i="1"/>
  <c r="AH561" i="1"/>
  <c r="AI561" i="1"/>
  <c r="AG561" i="1"/>
  <c r="AL561" i="1"/>
  <c r="AK561" i="1"/>
  <c r="AO561" i="1"/>
  <c r="AM561" i="1"/>
  <c r="AJ561" i="1"/>
  <c r="AE562" i="1"/>
  <c r="AB562" i="1" s="1"/>
  <c r="AK563" i="1"/>
  <c r="AO563" i="1"/>
  <c r="Z564" i="1"/>
  <c r="AF563" i="1"/>
  <c r="AA563" i="1"/>
  <c r="AG563" i="1"/>
  <c r="AI563" i="1"/>
  <c r="AC563" i="1"/>
  <c r="AM563" i="1"/>
  <c r="AD563" i="1"/>
  <c r="AH563" i="1"/>
  <c r="AL563" i="1"/>
  <c r="AJ563" i="1"/>
  <c r="AN563" i="1"/>
  <c r="AT197" i="1"/>
  <c r="AS197" i="1"/>
  <c r="AR197" i="1"/>
  <c r="AQ197" i="1"/>
  <c r="BA197" i="1"/>
  <c r="AZ197" i="1"/>
  <c r="AY197" i="1"/>
  <c r="AX197" i="1"/>
  <c r="AW197" i="1"/>
  <c r="AV197" i="1"/>
  <c r="AU197" i="1"/>
  <c r="AP197" i="1"/>
  <c r="AG196" i="1"/>
  <c r="AD196" i="1" s="1"/>
  <c r="Y195" i="1"/>
  <c r="X196" i="1"/>
  <c r="Z196" i="1" s="1"/>
  <c r="AA196" i="1" s="1"/>
  <c r="T198" i="1"/>
  <c r="V197" i="1"/>
  <c r="U197" i="1"/>
  <c r="W197" i="1"/>
  <c r="AB198" i="1"/>
  <c r="AC197" i="1"/>
  <c r="AF197" i="1"/>
  <c r="AE197" i="1"/>
  <c r="AJ196" i="1" l="1"/>
  <c r="AH196" i="1"/>
  <c r="AL196" i="1"/>
  <c r="AK196" i="1"/>
  <c r="AN196" i="1"/>
  <c r="AM196" i="1"/>
  <c r="AI196" i="1"/>
  <c r="AO196" i="1"/>
  <c r="AE563" i="1"/>
  <c r="AB563" i="1" s="1"/>
  <c r="AL564" i="1"/>
  <c r="AH564" i="1"/>
  <c r="AJ564" i="1"/>
  <c r="AF564" i="1"/>
  <c r="AG564" i="1"/>
  <c r="AC564" i="1"/>
  <c r="AM564" i="1"/>
  <c r="AD564" i="1"/>
  <c r="AN564" i="1"/>
  <c r="AA564" i="1"/>
  <c r="AO564" i="1"/>
  <c r="Z565" i="1"/>
  <c r="AI564" i="1"/>
  <c r="AK564" i="1"/>
  <c r="AG197" i="1"/>
  <c r="AD197" i="1" s="1"/>
  <c r="BA198" i="1"/>
  <c r="AZ198" i="1"/>
  <c r="AX198" i="1"/>
  <c r="AW198" i="1"/>
  <c r="AV198" i="1"/>
  <c r="AU198" i="1"/>
  <c r="AQ198" i="1"/>
  <c r="AP198" i="1"/>
  <c r="AR198" i="1"/>
  <c r="AS198" i="1"/>
  <c r="AT198" i="1"/>
  <c r="AY198" i="1"/>
  <c r="X197" i="1"/>
  <c r="Z197" i="1" s="1"/>
  <c r="AA197" i="1" s="1"/>
  <c r="Y196" i="1"/>
  <c r="AF198" i="1"/>
  <c r="AE198" i="1"/>
  <c r="AB199" i="1"/>
  <c r="AC198" i="1"/>
  <c r="W198" i="1"/>
  <c r="T199" i="1"/>
  <c r="V198" i="1"/>
  <c r="U198" i="1"/>
  <c r="AJ197" i="1" l="1"/>
  <c r="AH197" i="1"/>
  <c r="AL197" i="1"/>
  <c r="AK197" i="1"/>
  <c r="AN197" i="1"/>
  <c r="AM197" i="1"/>
  <c r="AI197" i="1"/>
  <c r="AO197" i="1"/>
  <c r="AE564" i="1"/>
  <c r="AB564" i="1" s="1"/>
  <c r="AJ565" i="1"/>
  <c r="AO565" i="1"/>
  <c r="Z566" i="1"/>
  <c r="AH565" i="1"/>
  <c r="AM565" i="1"/>
  <c r="AA565" i="1"/>
  <c r="AC565" i="1"/>
  <c r="AD565" i="1"/>
  <c r="AF565" i="1"/>
  <c r="AI565" i="1"/>
  <c r="AG565" i="1"/>
  <c r="AL565" i="1"/>
  <c r="AK565" i="1"/>
  <c r="AN565" i="1"/>
  <c r="AG198" i="1"/>
  <c r="AD198" i="1" s="1"/>
  <c r="AS199" i="1"/>
  <c r="AR199" i="1"/>
  <c r="AP199" i="1"/>
  <c r="BA199" i="1"/>
  <c r="AZ199" i="1"/>
  <c r="AY199" i="1"/>
  <c r="AX199" i="1"/>
  <c r="AW199" i="1"/>
  <c r="AV199" i="1"/>
  <c r="AQ199" i="1"/>
  <c r="AU199" i="1"/>
  <c r="AT199" i="1"/>
  <c r="Y197" i="1"/>
  <c r="X198" i="1"/>
  <c r="Z198" i="1" s="1"/>
  <c r="AA198" i="1" s="1"/>
  <c r="T200" i="1"/>
  <c r="V199" i="1"/>
  <c r="U199" i="1"/>
  <c r="W199" i="1"/>
  <c r="AB200" i="1"/>
  <c r="AC199" i="1"/>
  <c r="AF199" i="1"/>
  <c r="AE199" i="1"/>
  <c r="AJ198" i="1" l="1"/>
  <c r="AH198" i="1"/>
  <c r="AL198" i="1"/>
  <c r="AK198" i="1"/>
  <c r="AN198" i="1"/>
  <c r="AM198" i="1"/>
  <c r="AI198" i="1"/>
  <c r="AO198" i="1"/>
  <c r="AE565" i="1"/>
  <c r="AB565" i="1" s="1"/>
  <c r="AF566" i="1"/>
  <c r="AH566" i="1"/>
  <c r="AD566" i="1"/>
  <c r="AL566" i="1"/>
  <c r="AI566" i="1"/>
  <c r="Z567" i="1"/>
  <c r="AA566" i="1"/>
  <c r="AC566" i="1"/>
  <c r="AM566" i="1"/>
  <c r="AO566" i="1"/>
  <c r="AN566" i="1"/>
  <c r="AK566" i="1"/>
  <c r="AG566" i="1"/>
  <c r="AJ566" i="1"/>
  <c r="AG199" i="1"/>
  <c r="AD199" i="1" s="1"/>
  <c r="AW200" i="1"/>
  <c r="AV200" i="1"/>
  <c r="AT200" i="1"/>
  <c r="AS200" i="1"/>
  <c r="AR200" i="1"/>
  <c r="AU200" i="1"/>
  <c r="AQ200" i="1"/>
  <c r="AP200" i="1"/>
  <c r="BA200" i="1"/>
  <c r="AZ200" i="1"/>
  <c r="AY200" i="1"/>
  <c r="AX200" i="1"/>
  <c r="Y198" i="1"/>
  <c r="X199" i="1"/>
  <c r="Z199" i="1" s="1"/>
  <c r="AA199" i="1" s="1"/>
  <c r="AF200" i="1"/>
  <c r="AE200" i="1"/>
  <c r="AB201" i="1"/>
  <c r="AC200" i="1"/>
  <c r="W200" i="1"/>
  <c r="T201" i="1"/>
  <c r="V200" i="1"/>
  <c r="U200" i="1"/>
  <c r="AJ199" i="1" l="1"/>
  <c r="AH199" i="1"/>
  <c r="AL199" i="1"/>
  <c r="AK199" i="1"/>
  <c r="AN199" i="1"/>
  <c r="AM199" i="1"/>
  <c r="AI199" i="1"/>
  <c r="AO199" i="1"/>
  <c r="AE566" i="1"/>
  <c r="AB566" i="1" s="1"/>
  <c r="AK567" i="1"/>
  <c r="AD567" i="1"/>
  <c r="AN567" i="1"/>
  <c r="AI567" i="1"/>
  <c r="AJ567" i="1"/>
  <c r="AA567" i="1"/>
  <c r="AF567" i="1"/>
  <c r="AL567" i="1"/>
  <c r="AC567" i="1"/>
  <c r="AO567" i="1"/>
  <c r="AH567" i="1"/>
  <c r="AG567" i="1"/>
  <c r="AM567" i="1"/>
  <c r="Z568" i="1"/>
  <c r="AG200" i="1"/>
  <c r="AD200" i="1" s="1"/>
  <c r="BA201" i="1"/>
  <c r="AZ201" i="1"/>
  <c r="AX201" i="1"/>
  <c r="AW201" i="1"/>
  <c r="AV201" i="1"/>
  <c r="AY201" i="1"/>
  <c r="AU201" i="1"/>
  <c r="AT201" i="1"/>
  <c r="AS201" i="1"/>
  <c r="AQ201" i="1"/>
  <c r="AP201" i="1"/>
  <c r="AR201" i="1"/>
  <c r="Y199" i="1"/>
  <c r="X200" i="1"/>
  <c r="Z200" i="1" s="1"/>
  <c r="AA200" i="1" s="1"/>
  <c r="AB202" i="1"/>
  <c r="AC201" i="1"/>
  <c r="AF201" i="1"/>
  <c r="AE201" i="1"/>
  <c r="T202" i="1"/>
  <c r="V201" i="1"/>
  <c r="U201" i="1"/>
  <c r="W201" i="1"/>
  <c r="AJ200" i="1" l="1"/>
  <c r="AH200" i="1"/>
  <c r="AL200" i="1"/>
  <c r="AK200" i="1"/>
  <c r="AN200" i="1"/>
  <c r="AM200" i="1"/>
  <c r="AI200" i="1"/>
  <c r="AO200" i="1"/>
  <c r="AL568" i="1"/>
  <c r="AD568" i="1"/>
  <c r="AH568" i="1"/>
  <c r="AM568" i="1"/>
  <c r="AJ568" i="1"/>
  <c r="AO568" i="1"/>
  <c r="AF568" i="1"/>
  <c r="AK568" i="1"/>
  <c r="AC568" i="1"/>
  <c r="AG568" i="1"/>
  <c r="AN568" i="1"/>
  <c r="Z569" i="1"/>
  <c r="AA568" i="1"/>
  <c r="AI568" i="1"/>
  <c r="AE567" i="1"/>
  <c r="AB567" i="1" s="1"/>
  <c r="BA202" i="1"/>
  <c r="AZ202" i="1"/>
  <c r="AX202" i="1"/>
  <c r="AW202" i="1"/>
  <c r="AV202" i="1"/>
  <c r="AU202" i="1"/>
  <c r="AT202" i="1"/>
  <c r="AS202" i="1"/>
  <c r="AR202" i="1"/>
  <c r="AQ202" i="1"/>
  <c r="AP202" i="1"/>
  <c r="AY202" i="1"/>
  <c r="Y200" i="1"/>
  <c r="AG201" i="1"/>
  <c r="AD201" i="1" s="1"/>
  <c r="X201" i="1"/>
  <c r="Z201" i="1" s="1"/>
  <c r="AA201" i="1" s="1"/>
  <c r="W202" i="1"/>
  <c r="T203" i="1"/>
  <c r="V202" i="1"/>
  <c r="U202" i="1"/>
  <c r="AF202" i="1"/>
  <c r="AE202" i="1"/>
  <c r="AB203" i="1"/>
  <c r="AC202" i="1"/>
  <c r="AJ201" i="1" l="1"/>
  <c r="AH201" i="1"/>
  <c r="AL201" i="1"/>
  <c r="AK201" i="1"/>
  <c r="AN201" i="1"/>
  <c r="AM201" i="1"/>
  <c r="AI201" i="1"/>
  <c r="AO201" i="1"/>
  <c r="AE568" i="1"/>
  <c r="AB568" i="1" s="1"/>
  <c r="AD569" i="1"/>
  <c r="AJ569" i="1"/>
  <c r="Z570" i="1"/>
  <c r="AH569" i="1"/>
  <c r="AL569" i="1"/>
  <c r="AA569" i="1"/>
  <c r="AC569" i="1"/>
  <c r="AF569" i="1"/>
  <c r="AM569" i="1"/>
  <c r="AG569" i="1"/>
  <c r="AN569" i="1"/>
  <c r="AO569" i="1"/>
  <c r="AK569" i="1"/>
  <c r="AI569" i="1"/>
  <c r="AG202" i="1"/>
  <c r="AD202" i="1" s="1"/>
  <c r="AU203" i="1"/>
  <c r="AT203" i="1"/>
  <c r="AS203" i="1"/>
  <c r="AR203" i="1"/>
  <c r="AP203" i="1"/>
  <c r="AV203" i="1"/>
  <c r="AQ203" i="1"/>
  <c r="BA203" i="1"/>
  <c r="AW203" i="1"/>
  <c r="AZ203" i="1"/>
  <c r="AY203" i="1"/>
  <c r="AX203" i="1"/>
  <c r="Y201" i="1"/>
  <c r="X202" i="1"/>
  <c r="Z202" i="1" s="1"/>
  <c r="AA202" i="1" s="1"/>
  <c r="AB204" i="1"/>
  <c r="AC203" i="1"/>
  <c r="AF203" i="1"/>
  <c r="AE203" i="1"/>
  <c r="T204" i="1"/>
  <c r="V203" i="1"/>
  <c r="U203" i="1"/>
  <c r="W203" i="1"/>
  <c r="AJ202" i="1" l="1"/>
  <c r="AH202" i="1"/>
  <c r="AL202" i="1"/>
  <c r="AK202" i="1"/>
  <c r="AN202" i="1"/>
  <c r="AM202" i="1"/>
  <c r="AI202" i="1"/>
  <c r="AO202" i="1"/>
  <c r="AE569" i="1"/>
  <c r="AB569" i="1" s="1"/>
  <c r="AF570" i="1"/>
  <c r="AJ570" i="1"/>
  <c r="AA570" i="1"/>
  <c r="AI570" i="1"/>
  <c r="AM570" i="1"/>
  <c r="AC570" i="1"/>
  <c r="AN570" i="1"/>
  <c r="AH570" i="1"/>
  <c r="AD570" i="1"/>
  <c r="AK570" i="1"/>
  <c r="Z571" i="1"/>
  <c r="AO570" i="1"/>
  <c r="AG570" i="1"/>
  <c r="AL570" i="1"/>
  <c r="AG203" i="1"/>
  <c r="AD203" i="1" s="1"/>
  <c r="BA204" i="1"/>
  <c r="AY204" i="1"/>
  <c r="AX204" i="1"/>
  <c r="AW204" i="1"/>
  <c r="AV204" i="1"/>
  <c r="AZ204" i="1"/>
  <c r="AU204" i="1"/>
  <c r="AT204" i="1"/>
  <c r="AS204" i="1"/>
  <c r="AR204" i="1"/>
  <c r="AQ204" i="1"/>
  <c r="AP204" i="1"/>
  <c r="Y202" i="1"/>
  <c r="X203" i="1"/>
  <c r="Z203" i="1" s="1"/>
  <c r="AA203" i="1" s="1"/>
  <c r="W204" i="1"/>
  <c r="T205" i="1"/>
  <c r="V204" i="1"/>
  <c r="U204" i="1"/>
  <c r="AF204" i="1"/>
  <c r="AE204" i="1"/>
  <c r="AB205" i="1"/>
  <c r="AC204" i="1"/>
  <c r="AJ203" i="1" l="1"/>
  <c r="AH203" i="1"/>
  <c r="AL203" i="1"/>
  <c r="AK203" i="1"/>
  <c r="AN203" i="1"/>
  <c r="AM203" i="1"/>
  <c r="AI203" i="1"/>
  <c r="AO203" i="1"/>
  <c r="AE570" i="1"/>
  <c r="AB570" i="1" s="1"/>
  <c r="AO571" i="1"/>
  <c r="AK571" i="1"/>
  <c r="AH571" i="1"/>
  <c r="Z572" i="1"/>
  <c r="AN571" i="1"/>
  <c r="AA571" i="1"/>
  <c r="AM571" i="1"/>
  <c r="AI571" i="1"/>
  <c r="AC571" i="1"/>
  <c r="AF571" i="1"/>
  <c r="AD571" i="1"/>
  <c r="AL571" i="1"/>
  <c r="AJ571" i="1"/>
  <c r="AG571" i="1"/>
  <c r="AG204" i="1"/>
  <c r="AD204" i="1" s="1"/>
  <c r="AS205" i="1"/>
  <c r="AR205" i="1"/>
  <c r="AP205" i="1"/>
  <c r="AQ205" i="1"/>
  <c r="AW205" i="1"/>
  <c r="AV205" i="1"/>
  <c r="AU205" i="1"/>
  <c r="AT205" i="1"/>
  <c r="BA205" i="1"/>
  <c r="AZ205" i="1"/>
  <c r="AY205" i="1"/>
  <c r="AX205" i="1"/>
  <c r="Y203" i="1"/>
  <c r="X204" i="1"/>
  <c r="Z204" i="1" s="1"/>
  <c r="AA204" i="1" s="1"/>
  <c r="AB206" i="1"/>
  <c r="AC205" i="1"/>
  <c r="AF205" i="1"/>
  <c r="AE205" i="1"/>
  <c r="T206" i="1"/>
  <c r="V205" i="1"/>
  <c r="U205" i="1"/>
  <c r="W205" i="1"/>
  <c r="AJ204" i="1" l="1"/>
  <c r="AH204" i="1"/>
  <c r="AL204" i="1"/>
  <c r="AK204" i="1"/>
  <c r="AN204" i="1"/>
  <c r="AM204" i="1"/>
  <c r="AI204" i="1"/>
  <c r="AO204" i="1"/>
  <c r="AE571" i="1"/>
  <c r="AB571" i="1" s="1"/>
  <c r="AO572" i="1"/>
  <c r="AA572" i="1"/>
  <c r="AI572" i="1"/>
  <c r="AH572" i="1"/>
  <c r="AK572" i="1"/>
  <c r="AM572" i="1"/>
  <c r="AN572" i="1"/>
  <c r="Z573" i="1"/>
  <c r="AG572" i="1"/>
  <c r="AD572" i="1"/>
  <c r="AC572" i="1"/>
  <c r="AF572" i="1"/>
  <c r="AL572" i="1"/>
  <c r="AJ572" i="1"/>
  <c r="AG205" i="1"/>
  <c r="AD205" i="1" s="1"/>
  <c r="AW206" i="1"/>
  <c r="AV206" i="1"/>
  <c r="AT206" i="1"/>
  <c r="AS206" i="1"/>
  <c r="AR206" i="1"/>
  <c r="AX206" i="1"/>
  <c r="AU206" i="1"/>
  <c r="AQ206" i="1"/>
  <c r="AP206" i="1"/>
  <c r="BA206" i="1"/>
  <c r="AZ206" i="1"/>
  <c r="AY206" i="1"/>
  <c r="X205" i="1"/>
  <c r="Z205" i="1" s="1"/>
  <c r="AA205" i="1" s="1"/>
  <c r="Y204" i="1"/>
  <c r="W206" i="1"/>
  <c r="T207" i="1"/>
  <c r="V206" i="1"/>
  <c r="U206" i="1"/>
  <c r="AF206" i="1"/>
  <c r="AE206" i="1"/>
  <c r="AB207" i="1"/>
  <c r="AC206" i="1"/>
  <c r="AJ205" i="1" l="1"/>
  <c r="AH205" i="1"/>
  <c r="AL205" i="1"/>
  <c r="AK205" i="1"/>
  <c r="AN205" i="1"/>
  <c r="AM205" i="1"/>
  <c r="AI205" i="1"/>
  <c r="AO205" i="1"/>
  <c r="AE572" i="1"/>
  <c r="AB572" i="1" s="1"/>
  <c r="AA573" i="1"/>
  <c r="AO573" i="1"/>
  <c r="AK573" i="1"/>
  <c r="AC573" i="1"/>
  <c r="AI573" i="1"/>
  <c r="AM573" i="1"/>
  <c r="AF573" i="1"/>
  <c r="Z574" i="1"/>
  <c r="AL573" i="1"/>
  <c r="AG573" i="1"/>
  <c r="AD573" i="1"/>
  <c r="AN573" i="1"/>
  <c r="AJ573" i="1"/>
  <c r="AH573" i="1"/>
  <c r="BA207" i="1"/>
  <c r="AZ207" i="1"/>
  <c r="AX207" i="1"/>
  <c r="AW207" i="1"/>
  <c r="AV207" i="1"/>
  <c r="AY207" i="1"/>
  <c r="AU207" i="1"/>
  <c r="AT207" i="1"/>
  <c r="AP207" i="1"/>
  <c r="AS207" i="1"/>
  <c r="AR207" i="1"/>
  <c r="AQ207" i="1"/>
  <c r="AG206" i="1"/>
  <c r="AD206" i="1" s="1"/>
  <c r="Y205" i="1"/>
  <c r="X206" i="1"/>
  <c r="Z206" i="1" s="1"/>
  <c r="AA206" i="1" s="1"/>
  <c r="T208" i="1"/>
  <c r="V207" i="1"/>
  <c r="U207" i="1"/>
  <c r="W207" i="1"/>
  <c r="AB208" i="1"/>
  <c r="AC207" i="1"/>
  <c r="AF207" i="1"/>
  <c r="AE207" i="1"/>
  <c r="AJ206" i="1" l="1"/>
  <c r="AH206" i="1"/>
  <c r="AL206" i="1"/>
  <c r="AK206" i="1"/>
  <c r="AN206" i="1"/>
  <c r="AM206" i="1"/>
  <c r="AI206" i="1"/>
  <c r="AO206" i="1"/>
  <c r="AE573" i="1"/>
  <c r="AB573" i="1" s="1"/>
  <c r="AK574" i="1"/>
  <c r="AI574" i="1"/>
  <c r="AL574" i="1"/>
  <c r="AM574" i="1"/>
  <c r="AD574" i="1"/>
  <c r="AG574" i="1"/>
  <c r="AN574" i="1"/>
  <c r="Z575" i="1"/>
  <c r="AH574" i="1"/>
  <c r="AO574" i="1"/>
  <c r="AA574" i="1"/>
  <c r="AF574" i="1"/>
  <c r="AJ574" i="1"/>
  <c r="AC574" i="1"/>
  <c r="AG207" i="1"/>
  <c r="AD207" i="1" s="1"/>
  <c r="BA208" i="1"/>
  <c r="AZ208" i="1"/>
  <c r="AY208" i="1"/>
  <c r="AV208" i="1"/>
  <c r="AU208" i="1"/>
  <c r="AT208" i="1"/>
  <c r="AS208" i="1"/>
  <c r="AR208" i="1"/>
  <c r="AQ208" i="1"/>
  <c r="AP208" i="1"/>
  <c r="AX208" i="1"/>
  <c r="AW208" i="1"/>
  <c r="Y206" i="1"/>
  <c r="X207" i="1"/>
  <c r="Z207" i="1" s="1"/>
  <c r="AA207" i="1" s="1"/>
  <c r="AF208" i="1"/>
  <c r="AE208" i="1"/>
  <c r="AB209" i="1"/>
  <c r="AC208" i="1"/>
  <c r="W208" i="1"/>
  <c r="T209" i="1"/>
  <c r="V208" i="1"/>
  <c r="U208" i="1"/>
  <c r="AJ207" i="1" l="1"/>
  <c r="AH207" i="1"/>
  <c r="AL207" i="1"/>
  <c r="AK207" i="1"/>
  <c r="AN207" i="1"/>
  <c r="AM207" i="1"/>
  <c r="AI207" i="1"/>
  <c r="AO207" i="1"/>
  <c r="AE574" i="1"/>
  <c r="AB574" i="1" s="1"/>
  <c r="AH575" i="1"/>
  <c r="AJ575" i="1"/>
  <c r="AC575" i="1"/>
  <c r="AI575" i="1"/>
  <c r="AM575" i="1"/>
  <c r="AF575" i="1"/>
  <c r="AG575" i="1"/>
  <c r="Z576" i="1"/>
  <c r="AK575" i="1"/>
  <c r="AA575" i="1"/>
  <c r="AD575" i="1"/>
  <c r="AL575" i="1"/>
  <c r="AN575" i="1"/>
  <c r="AO575" i="1"/>
  <c r="AV209" i="1"/>
  <c r="AU209" i="1"/>
  <c r="AT209" i="1"/>
  <c r="AS209" i="1"/>
  <c r="AQ209" i="1"/>
  <c r="AP209" i="1"/>
  <c r="AZ209" i="1"/>
  <c r="AY209" i="1"/>
  <c r="AX209" i="1"/>
  <c r="AW209" i="1"/>
  <c r="AR209" i="1"/>
  <c r="BA209" i="1"/>
  <c r="Y207" i="1"/>
  <c r="AG208" i="1"/>
  <c r="AD208" i="1" s="1"/>
  <c r="X208" i="1"/>
  <c r="Z208" i="1" s="1"/>
  <c r="AA208" i="1" s="1"/>
  <c r="AB210" i="1"/>
  <c r="AC209" i="1"/>
  <c r="AF209" i="1"/>
  <c r="AE209" i="1"/>
  <c r="T210" i="1"/>
  <c r="V209" i="1"/>
  <c r="U209" i="1"/>
  <c r="W209" i="1"/>
  <c r="AJ208" i="1" l="1"/>
  <c r="AH208" i="1"/>
  <c r="AL208" i="1"/>
  <c r="AK208" i="1"/>
  <c r="AN208" i="1"/>
  <c r="AM208" i="1"/>
  <c r="AI208" i="1"/>
  <c r="AO208" i="1"/>
  <c r="AA576" i="1"/>
  <c r="AJ576" i="1"/>
  <c r="AF576" i="1"/>
  <c r="AC576" i="1"/>
  <c r="Z577" i="1"/>
  <c r="AH576" i="1"/>
  <c r="AK576" i="1"/>
  <c r="AG576" i="1"/>
  <c r="AO576" i="1"/>
  <c r="AD576" i="1"/>
  <c r="AI576" i="1"/>
  <c r="AN576" i="1"/>
  <c r="AM576" i="1"/>
  <c r="AL576" i="1"/>
  <c r="AE575" i="1"/>
  <c r="AB575" i="1" s="1"/>
  <c r="AG209" i="1"/>
  <c r="AD209" i="1" s="1"/>
  <c r="AZ210" i="1"/>
  <c r="AY210" i="1"/>
  <c r="AX210" i="1"/>
  <c r="AW210" i="1"/>
  <c r="BA210" i="1"/>
  <c r="AR210" i="1"/>
  <c r="AU210" i="1"/>
  <c r="AV210" i="1"/>
  <c r="AT210" i="1"/>
  <c r="AP210" i="1"/>
  <c r="AS210" i="1"/>
  <c r="AQ210" i="1"/>
  <c r="Y208" i="1"/>
  <c r="X209" i="1"/>
  <c r="Z209" i="1" s="1"/>
  <c r="AA209" i="1" s="1"/>
  <c r="W210" i="1"/>
  <c r="T211" i="1"/>
  <c r="V210" i="1"/>
  <c r="U210" i="1"/>
  <c r="AF210" i="1"/>
  <c r="AE210" i="1"/>
  <c r="AB211" i="1"/>
  <c r="AC210" i="1"/>
  <c r="AJ209" i="1" l="1"/>
  <c r="AH209" i="1"/>
  <c r="AL209" i="1"/>
  <c r="AK209" i="1"/>
  <c r="AN209" i="1"/>
  <c r="AM209" i="1"/>
  <c r="AI209" i="1"/>
  <c r="AO209" i="1"/>
  <c r="AE576" i="1"/>
  <c r="AB576" i="1" s="1"/>
  <c r="AN577" i="1"/>
  <c r="AG577" i="1"/>
  <c r="AM577" i="1"/>
  <c r="AA577" i="1"/>
  <c r="AL577" i="1"/>
  <c r="AI577" i="1"/>
  <c r="AC577" i="1"/>
  <c r="AJ577" i="1"/>
  <c r="AO577" i="1"/>
  <c r="Z578" i="1"/>
  <c r="AF577" i="1"/>
  <c r="AK577" i="1"/>
  <c r="AD577" i="1"/>
  <c r="AH577" i="1"/>
  <c r="AG210" i="1"/>
  <c r="AD210" i="1" s="1"/>
  <c r="AS211" i="1"/>
  <c r="AR211" i="1"/>
  <c r="AP211" i="1"/>
  <c r="BA211" i="1"/>
  <c r="AZ211" i="1"/>
  <c r="AY211" i="1"/>
  <c r="AX211" i="1"/>
  <c r="AW211" i="1"/>
  <c r="AV211" i="1"/>
  <c r="AU211" i="1"/>
  <c r="AT211" i="1"/>
  <c r="AQ211" i="1"/>
  <c r="Y209" i="1"/>
  <c r="X210" i="1"/>
  <c r="Z210" i="1" s="1"/>
  <c r="AA210" i="1" s="1"/>
  <c r="AB212" i="1"/>
  <c r="AC211" i="1"/>
  <c r="AF211" i="1"/>
  <c r="AE211" i="1"/>
  <c r="T212" i="1"/>
  <c r="V211" i="1"/>
  <c r="U211" i="1"/>
  <c r="W211" i="1"/>
  <c r="AJ210" i="1" l="1"/>
  <c r="AH210" i="1"/>
  <c r="AL210" i="1"/>
  <c r="AK210" i="1"/>
  <c r="AN210" i="1"/>
  <c r="AM210" i="1"/>
  <c r="AI210" i="1"/>
  <c r="AO210" i="1"/>
  <c r="AE577" i="1"/>
  <c r="AB577" i="1" s="1"/>
  <c r="AK578" i="1"/>
  <c r="AO578" i="1"/>
  <c r="AD578" i="1"/>
  <c r="AJ578" i="1"/>
  <c r="Z579" i="1"/>
  <c r="AF578" i="1"/>
  <c r="AA578" i="1"/>
  <c r="AC578" i="1"/>
  <c r="AN578" i="1"/>
  <c r="AI578" i="1"/>
  <c r="AM578" i="1"/>
  <c r="AG578" i="1"/>
  <c r="AL578" i="1"/>
  <c r="AH578" i="1"/>
  <c r="AG211" i="1"/>
  <c r="AD211" i="1" s="1"/>
  <c r="AW212" i="1"/>
  <c r="AV212" i="1"/>
  <c r="AU212" i="1"/>
  <c r="AT212" i="1"/>
  <c r="AS212" i="1"/>
  <c r="AR212" i="1"/>
  <c r="AZ212" i="1"/>
  <c r="AY212" i="1"/>
  <c r="AX212" i="1"/>
  <c r="AQ212" i="1"/>
  <c r="BA212" i="1"/>
  <c r="AP212" i="1"/>
  <c r="Y210" i="1"/>
  <c r="X211" i="1"/>
  <c r="Z211" i="1" s="1"/>
  <c r="AA211" i="1" s="1"/>
  <c r="W212" i="1"/>
  <c r="T213" i="1"/>
  <c r="V212" i="1"/>
  <c r="U212" i="1"/>
  <c r="AF212" i="1"/>
  <c r="AE212" i="1"/>
  <c r="AB213" i="1"/>
  <c r="AC212" i="1"/>
  <c r="AJ211" i="1" l="1"/>
  <c r="AH211" i="1"/>
  <c r="AL211" i="1"/>
  <c r="AK211" i="1"/>
  <c r="AN211" i="1"/>
  <c r="AM211" i="1"/>
  <c r="AI211" i="1"/>
  <c r="AO211" i="1"/>
  <c r="AE578" i="1"/>
  <c r="AB578" i="1" s="1"/>
  <c r="AJ579" i="1"/>
  <c r="Z580" i="1"/>
  <c r="AL579" i="1"/>
  <c r="AO579" i="1"/>
  <c r="AI579" i="1"/>
  <c r="AK579" i="1"/>
  <c r="AD579" i="1"/>
  <c r="AF579" i="1"/>
  <c r="AA579" i="1"/>
  <c r="AH579" i="1"/>
  <c r="AC579" i="1"/>
  <c r="AN579" i="1"/>
  <c r="AM579" i="1"/>
  <c r="AG579" i="1"/>
  <c r="AZ213" i="1"/>
  <c r="AY213" i="1"/>
  <c r="AX213" i="1"/>
  <c r="AW213" i="1"/>
  <c r="AV213" i="1"/>
  <c r="AU213" i="1"/>
  <c r="AT213" i="1"/>
  <c r="AS213" i="1"/>
  <c r="AR213" i="1"/>
  <c r="AQ213" i="1"/>
  <c r="AP213" i="1"/>
  <c r="AG212" i="1"/>
  <c r="AD212" i="1" s="1"/>
  <c r="Y211" i="1"/>
  <c r="X212" i="1"/>
  <c r="Z212" i="1" s="1"/>
  <c r="AA212" i="1" s="1"/>
  <c r="T214" i="1"/>
  <c r="V213" i="1"/>
  <c r="U213" i="1"/>
  <c r="W213" i="1"/>
  <c r="AB214" i="1"/>
  <c r="AC213" i="1"/>
  <c r="AF213" i="1"/>
  <c r="AE213" i="1"/>
  <c r="AJ212" i="1" l="1"/>
  <c r="AH212" i="1"/>
  <c r="AL212" i="1"/>
  <c r="AK212" i="1"/>
  <c r="AN212" i="1"/>
  <c r="AM212" i="1"/>
  <c r="AI212" i="1"/>
  <c r="AO212" i="1"/>
  <c r="AE579" i="1"/>
  <c r="AB579" i="1" s="1"/>
  <c r="AF580" i="1"/>
  <c r="AM580" i="1"/>
  <c r="AJ580" i="1"/>
  <c r="AG580" i="1"/>
  <c r="AL580" i="1"/>
  <c r="Z581" i="1"/>
  <c r="AH580" i="1"/>
  <c r="AA580" i="1"/>
  <c r="AK580" i="1"/>
  <c r="AC580" i="1"/>
  <c r="AN580" i="1"/>
  <c r="AD580" i="1"/>
  <c r="AO580" i="1"/>
  <c r="AI580" i="1"/>
  <c r="AG213" i="1"/>
  <c r="AD213" i="1" s="1"/>
  <c r="AH213" i="1" s="1"/>
  <c r="AZ214" i="1"/>
  <c r="AP214" i="1"/>
  <c r="AT214" i="1"/>
  <c r="AS214" i="1"/>
  <c r="AR214" i="1"/>
  <c r="AQ214" i="1"/>
  <c r="AY214" i="1"/>
  <c r="AX214" i="1"/>
  <c r="AW214" i="1"/>
  <c r="AV214" i="1"/>
  <c r="AU214" i="1"/>
  <c r="Y212" i="1"/>
  <c r="X213" i="1"/>
  <c r="Z213" i="1" s="1"/>
  <c r="AA213" i="1" s="1"/>
  <c r="AF214" i="1"/>
  <c r="AE214" i="1"/>
  <c r="AB215" i="1"/>
  <c r="AC214" i="1"/>
  <c r="W214" i="1"/>
  <c r="T215" i="1"/>
  <c r="V214" i="1"/>
  <c r="U214" i="1"/>
  <c r="AK213" i="1" l="1"/>
  <c r="AJ213" i="1"/>
  <c r="AM213" i="1"/>
  <c r="AL213" i="1"/>
  <c r="AO213" i="1"/>
  <c r="AN213" i="1"/>
  <c r="AE580" i="1"/>
  <c r="AB580" i="1" s="1"/>
  <c r="AO581" i="1"/>
  <c r="AC581" i="1"/>
  <c r="AL581" i="1"/>
  <c r="Z582" i="1"/>
  <c r="AF581" i="1"/>
  <c r="AK581" i="1"/>
  <c r="AA581" i="1"/>
  <c r="AH581" i="1"/>
  <c r="AJ581" i="1"/>
  <c r="AD581" i="1"/>
  <c r="AG581" i="1"/>
  <c r="AI581" i="1"/>
  <c r="AM581" i="1"/>
  <c r="AN581" i="1"/>
  <c r="AI213" i="1"/>
  <c r="BA213" i="1"/>
  <c r="AZ215" i="1"/>
  <c r="AY215" i="1"/>
  <c r="AX215" i="1"/>
  <c r="AW215" i="1"/>
  <c r="AU215" i="1"/>
  <c r="AT215" i="1"/>
  <c r="AS215" i="1"/>
  <c r="AR215" i="1"/>
  <c r="BA215" i="1"/>
  <c r="AV215" i="1"/>
  <c r="AQ215" i="1"/>
  <c r="AP215" i="1"/>
  <c r="Y213" i="1"/>
  <c r="AG214" i="1"/>
  <c r="AD214" i="1" s="1"/>
  <c r="AH214" i="1" s="1"/>
  <c r="X214" i="1"/>
  <c r="Z214" i="1" s="1"/>
  <c r="AA214" i="1" s="1"/>
  <c r="AB216" i="1"/>
  <c r="AC215" i="1"/>
  <c r="AF215" i="1"/>
  <c r="AE215" i="1"/>
  <c r="T216" i="1"/>
  <c r="V215" i="1"/>
  <c r="U215" i="1"/>
  <c r="W215" i="1"/>
  <c r="AK214" i="1" l="1"/>
  <c r="AJ214" i="1"/>
  <c r="AM214" i="1"/>
  <c r="AL214" i="1"/>
  <c r="AO214" i="1"/>
  <c r="AN214" i="1"/>
  <c r="AE581" i="1"/>
  <c r="AB581" i="1" s="1"/>
  <c r="AI582" i="1"/>
  <c r="AL582" i="1"/>
  <c r="AF582" i="1"/>
  <c r="AN582" i="1"/>
  <c r="Z583" i="1"/>
  <c r="AH582" i="1"/>
  <c r="AC582" i="1"/>
  <c r="AD582" i="1"/>
  <c r="AJ582" i="1"/>
  <c r="AM582" i="1"/>
  <c r="AK582" i="1"/>
  <c r="AG582" i="1"/>
  <c r="AA582" i="1"/>
  <c r="AO582" i="1"/>
  <c r="AI214" i="1"/>
  <c r="BA214" i="1"/>
  <c r="AG215" i="1"/>
  <c r="AD215" i="1" s="1"/>
  <c r="AX216" i="1"/>
  <c r="AW216" i="1"/>
  <c r="AV216" i="1"/>
  <c r="AU216" i="1"/>
  <c r="AT216" i="1"/>
  <c r="AS216" i="1"/>
  <c r="AR216" i="1"/>
  <c r="AQ216" i="1"/>
  <c r="AP216" i="1"/>
  <c r="AY216" i="1"/>
  <c r="BA216" i="1"/>
  <c r="AZ216" i="1"/>
  <c r="Y214" i="1"/>
  <c r="X215" i="1"/>
  <c r="Z215" i="1" s="1"/>
  <c r="AA215" i="1" s="1"/>
  <c r="W216" i="1"/>
  <c r="T217" i="1"/>
  <c r="V216" i="1"/>
  <c r="U216" i="1"/>
  <c r="AF216" i="1"/>
  <c r="AE216" i="1"/>
  <c r="AB217" i="1"/>
  <c r="AC216" i="1"/>
  <c r="AJ215" i="1" l="1"/>
  <c r="AH215" i="1"/>
  <c r="AL215" i="1"/>
  <c r="AK215" i="1"/>
  <c r="AN215" i="1"/>
  <c r="AM215" i="1"/>
  <c r="AI215" i="1"/>
  <c r="AO215" i="1"/>
  <c r="AE582" i="1"/>
  <c r="AB582" i="1" s="1"/>
  <c r="AF583" i="1"/>
  <c r="AI583" i="1"/>
  <c r="AD583" i="1"/>
  <c r="AL583" i="1"/>
  <c r="AG583" i="1"/>
  <c r="AA583" i="1"/>
  <c r="AO583" i="1"/>
  <c r="AC583" i="1"/>
  <c r="AN583" i="1"/>
  <c r="AJ583" i="1"/>
  <c r="AH583" i="1"/>
  <c r="Z584" i="1"/>
  <c r="AK583" i="1"/>
  <c r="AM583" i="1"/>
  <c r="AG216" i="1"/>
  <c r="AD216" i="1" s="1"/>
  <c r="AS217" i="1"/>
  <c r="AR217" i="1"/>
  <c r="AQ217" i="1"/>
  <c r="AP217" i="1"/>
  <c r="AV217" i="1"/>
  <c r="AU217" i="1"/>
  <c r="AT217" i="1"/>
  <c r="BA217" i="1"/>
  <c r="AZ217" i="1"/>
  <c r="AY217" i="1"/>
  <c r="AX217" i="1"/>
  <c r="AW217" i="1"/>
  <c r="X216" i="1"/>
  <c r="Z216" i="1" s="1"/>
  <c r="AA216" i="1" s="1"/>
  <c r="Y215" i="1"/>
  <c r="AB218" i="1"/>
  <c r="AC217" i="1"/>
  <c r="AF217" i="1"/>
  <c r="AE217" i="1"/>
  <c r="T218" i="1"/>
  <c r="V217" i="1"/>
  <c r="U217" i="1"/>
  <c r="W217" i="1"/>
  <c r="AJ216" i="1" l="1"/>
  <c r="AH216" i="1"/>
  <c r="AL216" i="1"/>
  <c r="AK216" i="1"/>
  <c r="AN216" i="1"/>
  <c r="AM216" i="1"/>
  <c r="AI216" i="1"/>
  <c r="AO216" i="1"/>
  <c r="AE583" i="1"/>
  <c r="AB583" i="1" s="1"/>
  <c r="Z585" i="1"/>
  <c r="AL584" i="1"/>
  <c r="AA584" i="1"/>
  <c r="AF584" i="1"/>
  <c r="AK584" i="1"/>
  <c r="AH584" i="1"/>
  <c r="AD584" i="1"/>
  <c r="AM584" i="1"/>
  <c r="AI584" i="1"/>
  <c r="AC584" i="1"/>
  <c r="AJ584" i="1"/>
  <c r="AN584" i="1"/>
  <c r="AG584" i="1"/>
  <c r="AO584" i="1"/>
  <c r="AW218" i="1"/>
  <c r="AV218" i="1"/>
  <c r="AU218" i="1"/>
  <c r="AT218" i="1"/>
  <c r="AS218" i="1"/>
  <c r="AR218" i="1"/>
  <c r="BA218" i="1"/>
  <c r="AZ218" i="1"/>
  <c r="AY218" i="1"/>
  <c r="AX218" i="1"/>
  <c r="AQ218" i="1"/>
  <c r="AP218" i="1"/>
  <c r="AG217" i="1"/>
  <c r="AD217" i="1" s="1"/>
  <c r="Y216" i="1"/>
  <c r="X217" i="1"/>
  <c r="Z217" i="1" s="1"/>
  <c r="AA217" i="1" s="1"/>
  <c r="W218" i="1"/>
  <c r="T219" i="1"/>
  <c r="V218" i="1"/>
  <c r="U218" i="1"/>
  <c r="AF218" i="1"/>
  <c r="AE218" i="1"/>
  <c r="AB219" i="1"/>
  <c r="AC218" i="1"/>
  <c r="AJ217" i="1" l="1"/>
  <c r="AH217" i="1"/>
  <c r="AL217" i="1"/>
  <c r="AK217" i="1"/>
  <c r="AN217" i="1"/>
  <c r="AM217" i="1"/>
  <c r="AI217" i="1"/>
  <c r="AO217" i="1"/>
  <c r="AE584" i="1"/>
  <c r="AB584" i="1" s="1"/>
  <c r="AA585" i="1"/>
  <c r="AI585" i="1"/>
  <c r="AM585" i="1"/>
  <c r="AC585" i="1"/>
  <c r="AF585" i="1"/>
  <c r="AD585" i="1"/>
  <c r="AN585" i="1"/>
  <c r="AG585" i="1"/>
  <c r="AJ585" i="1"/>
  <c r="AL585" i="1"/>
  <c r="Z586" i="1"/>
  <c r="AO585" i="1"/>
  <c r="AK585" i="1"/>
  <c r="AH585" i="1"/>
  <c r="AG218" i="1"/>
  <c r="AD218" i="1" s="1"/>
  <c r="AP219" i="1"/>
  <c r="AQ219" i="1"/>
  <c r="Y217" i="1"/>
  <c r="X218" i="1"/>
  <c r="Z218" i="1" s="1"/>
  <c r="AA218" i="1" s="1"/>
  <c r="AB220" i="1"/>
  <c r="AC219" i="1"/>
  <c r="AF219" i="1"/>
  <c r="AE219" i="1"/>
  <c r="T220" i="1"/>
  <c r="V219" i="1"/>
  <c r="U219" i="1"/>
  <c r="W219" i="1"/>
  <c r="AJ218" i="1" l="1"/>
  <c r="AH218" i="1"/>
  <c r="AL218" i="1"/>
  <c r="AK218" i="1"/>
  <c r="AN218" i="1"/>
  <c r="AM218" i="1"/>
  <c r="AI218" i="1"/>
  <c r="AO218" i="1"/>
  <c r="AE585" i="1"/>
  <c r="AB585" i="1" s="1"/>
  <c r="AL586" i="1"/>
  <c r="AF586" i="1"/>
  <c r="AH586" i="1"/>
  <c r="AO586" i="1"/>
  <c r="AN586" i="1"/>
  <c r="AC586" i="1"/>
  <c r="AI586" i="1"/>
  <c r="Z587" i="1"/>
  <c r="AM586" i="1"/>
  <c r="AA586" i="1"/>
  <c r="AJ586" i="1"/>
  <c r="AK586" i="1"/>
  <c r="AD586" i="1"/>
  <c r="AG586" i="1"/>
  <c r="BA220" i="1"/>
  <c r="AZ220" i="1"/>
  <c r="AV220" i="1"/>
  <c r="AU220" i="1"/>
  <c r="AT220" i="1"/>
  <c r="AS220" i="1"/>
  <c r="AQ220" i="1"/>
  <c r="AP220" i="1"/>
  <c r="AY220" i="1"/>
  <c r="AX220" i="1"/>
  <c r="AW220" i="1"/>
  <c r="AR220" i="1"/>
  <c r="AG219" i="1"/>
  <c r="AD219" i="1" s="1"/>
  <c r="AH219" i="1" s="1"/>
  <c r="Y218" i="1"/>
  <c r="X219" i="1"/>
  <c r="Z219" i="1" s="1"/>
  <c r="AA219" i="1" s="1"/>
  <c r="W220" i="1"/>
  <c r="T221" i="1"/>
  <c r="V220" i="1"/>
  <c r="U220" i="1"/>
  <c r="AF220" i="1"/>
  <c r="AE220" i="1"/>
  <c r="AB221" i="1"/>
  <c r="AC220" i="1"/>
  <c r="AK219" i="1" l="1"/>
  <c r="AJ219" i="1"/>
  <c r="AM219" i="1"/>
  <c r="AL219" i="1"/>
  <c r="AO219" i="1"/>
  <c r="AN219" i="1"/>
  <c r="AI219" i="1"/>
  <c r="BA219" i="1"/>
  <c r="AU219" i="1"/>
  <c r="AZ219" i="1"/>
  <c r="AR219" i="1"/>
  <c r="AY219" i="1"/>
  <c r="AX219" i="1"/>
  <c r="AT219" i="1"/>
  <c r="AW219" i="1"/>
  <c r="AS219" i="1"/>
  <c r="AV219" i="1"/>
  <c r="AE586" i="1"/>
  <c r="AB586" i="1" s="1"/>
  <c r="AJ587" i="1"/>
  <c r="Z588" i="1"/>
  <c r="AH587" i="1"/>
  <c r="AG587" i="1"/>
  <c r="AC587" i="1"/>
  <c r="AL587" i="1"/>
  <c r="AD587" i="1"/>
  <c r="AF587" i="1"/>
  <c r="AK587" i="1"/>
  <c r="AA587" i="1"/>
  <c r="AN587" i="1"/>
  <c r="AO587" i="1"/>
  <c r="AM587" i="1"/>
  <c r="AI587" i="1"/>
  <c r="AG220" i="1"/>
  <c r="AD220" i="1" s="1"/>
  <c r="BA221" i="1"/>
  <c r="AZ221" i="1"/>
  <c r="AY221" i="1"/>
  <c r="AX221" i="1"/>
  <c r="AT221" i="1"/>
  <c r="AS221" i="1"/>
  <c r="AR221" i="1"/>
  <c r="AQ221" i="1"/>
  <c r="AP221" i="1"/>
  <c r="AV221" i="1"/>
  <c r="AU221" i="1"/>
  <c r="AW221" i="1"/>
  <c r="Y219" i="1"/>
  <c r="X220" i="1"/>
  <c r="Z220" i="1" s="1"/>
  <c r="AA220" i="1" s="1"/>
  <c r="AB222" i="1"/>
  <c r="AC221" i="1"/>
  <c r="AF221" i="1"/>
  <c r="AE221" i="1"/>
  <c r="T222" i="1"/>
  <c r="V221" i="1"/>
  <c r="U221" i="1"/>
  <c r="W221" i="1"/>
  <c r="AJ220" i="1" l="1"/>
  <c r="AH220" i="1"/>
  <c r="AL220" i="1"/>
  <c r="AK220" i="1"/>
  <c r="AN220" i="1"/>
  <c r="AM220" i="1"/>
  <c r="AI220" i="1"/>
  <c r="AO220" i="1"/>
  <c r="AE587" i="1"/>
  <c r="AB587" i="1" s="1"/>
  <c r="AL588" i="1"/>
  <c r="AD588" i="1"/>
  <c r="AN588" i="1"/>
  <c r="AI588" i="1"/>
  <c r="AA588" i="1"/>
  <c r="AC588" i="1"/>
  <c r="AG588" i="1"/>
  <c r="AM588" i="1"/>
  <c r="AH588" i="1"/>
  <c r="AJ588" i="1"/>
  <c r="AK588" i="1"/>
  <c r="Z589" i="1"/>
  <c r="AF588" i="1"/>
  <c r="AO588" i="1"/>
  <c r="AG221" i="1"/>
  <c r="AD221" i="1" s="1"/>
  <c r="AR222" i="1"/>
  <c r="AQ222" i="1"/>
  <c r="AP222" i="1"/>
  <c r="BA222" i="1"/>
  <c r="AZ222" i="1"/>
  <c r="AY222" i="1"/>
  <c r="AX222" i="1"/>
  <c r="AU222" i="1"/>
  <c r="AS222" i="1"/>
  <c r="AW222" i="1"/>
  <c r="AV222" i="1"/>
  <c r="AT222" i="1"/>
  <c r="Y220" i="1"/>
  <c r="X221" i="1"/>
  <c r="Z221" i="1" s="1"/>
  <c r="AA221" i="1" s="1"/>
  <c r="W222" i="1"/>
  <c r="T223" i="1"/>
  <c r="V222" i="1"/>
  <c r="U222" i="1"/>
  <c r="AF222" i="1"/>
  <c r="AE222" i="1"/>
  <c r="AB223" i="1"/>
  <c r="AC222" i="1"/>
  <c r="AJ221" i="1" l="1"/>
  <c r="AH221" i="1"/>
  <c r="AL221" i="1"/>
  <c r="AK221" i="1"/>
  <c r="AN221" i="1"/>
  <c r="AM221" i="1"/>
  <c r="AI221" i="1"/>
  <c r="AO221" i="1"/>
  <c r="AM589" i="1"/>
  <c r="AH589" i="1"/>
  <c r="AC589" i="1"/>
  <c r="AL589" i="1"/>
  <c r="AA589" i="1"/>
  <c r="AF589" i="1"/>
  <c r="AO589" i="1"/>
  <c r="AD589" i="1"/>
  <c r="AJ589" i="1"/>
  <c r="AG589" i="1"/>
  <c r="AN589" i="1"/>
  <c r="Z590" i="1"/>
  <c r="AK589" i="1"/>
  <c r="AI589" i="1"/>
  <c r="AE588" i="1"/>
  <c r="AB588" i="1" s="1"/>
  <c r="AG222" i="1"/>
  <c r="AD222" i="1" s="1"/>
  <c r="AS223" i="1"/>
  <c r="AR223" i="1"/>
  <c r="AQ223" i="1"/>
  <c r="AP223" i="1"/>
  <c r="BA223" i="1"/>
  <c r="AZ223" i="1"/>
  <c r="AY223" i="1"/>
  <c r="AW223" i="1"/>
  <c r="AV223" i="1"/>
  <c r="AU223" i="1"/>
  <c r="AT223" i="1"/>
  <c r="AX223" i="1"/>
  <c r="Y221" i="1"/>
  <c r="X222" i="1"/>
  <c r="Z222" i="1" s="1"/>
  <c r="AA222" i="1" s="1"/>
  <c r="T224" i="1"/>
  <c r="V223" i="1"/>
  <c r="U223" i="1"/>
  <c r="W223" i="1"/>
  <c r="AB224" i="1"/>
  <c r="AC223" i="1"/>
  <c r="AF223" i="1"/>
  <c r="AE223" i="1"/>
  <c r="AJ222" i="1" l="1"/>
  <c r="AH222" i="1"/>
  <c r="AL222" i="1"/>
  <c r="AK222" i="1"/>
  <c r="AN222" i="1"/>
  <c r="AM222" i="1"/>
  <c r="AI222" i="1"/>
  <c r="AO222" i="1"/>
  <c r="AE589" i="1"/>
  <c r="AB589" i="1" s="1"/>
  <c r="AK590" i="1"/>
  <c r="Z591" i="1"/>
  <c r="AN590" i="1"/>
  <c r="AF590" i="1"/>
  <c r="AA590" i="1"/>
  <c r="AM590" i="1"/>
  <c r="AO590" i="1"/>
  <c r="AI590" i="1"/>
  <c r="AD590" i="1"/>
  <c r="AJ590" i="1"/>
  <c r="AC590" i="1"/>
  <c r="AH590" i="1"/>
  <c r="AL590" i="1"/>
  <c r="AG590" i="1"/>
  <c r="AW224" i="1"/>
  <c r="AV224" i="1"/>
  <c r="AU224" i="1"/>
  <c r="AT224" i="1"/>
  <c r="AS224" i="1"/>
  <c r="AR224" i="1"/>
  <c r="AP224" i="1"/>
  <c r="BA224" i="1"/>
  <c r="AZ224" i="1"/>
  <c r="AY224" i="1"/>
  <c r="AQ224" i="1"/>
  <c r="AX224" i="1"/>
  <c r="AG223" i="1"/>
  <c r="AD223" i="1" s="1"/>
  <c r="Y222" i="1"/>
  <c r="X223" i="1"/>
  <c r="Z223" i="1" s="1"/>
  <c r="AA223" i="1" s="1"/>
  <c r="AF224" i="1"/>
  <c r="AE224" i="1"/>
  <c r="AB225" i="1"/>
  <c r="AC224" i="1"/>
  <c r="W224" i="1"/>
  <c r="T225" i="1"/>
  <c r="V224" i="1"/>
  <c r="U224" i="1"/>
  <c r="AJ223" i="1" l="1"/>
  <c r="AH223" i="1"/>
  <c r="AL223" i="1"/>
  <c r="AK223" i="1"/>
  <c r="AN223" i="1"/>
  <c r="AM223" i="1"/>
  <c r="AI223" i="1"/>
  <c r="AO223" i="1"/>
  <c r="AE590" i="1"/>
  <c r="AB590" i="1" s="1"/>
  <c r="AA591" i="1"/>
  <c r="AI591" i="1"/>
  <c r="AM591" i="1"/>
  <c r="AC591" i="1"/>
  <c r="AF591" i="1"/>
  <c r="AJ591" i="1"/>
  <c r="Z592" i="1"/>
  <c r="AK591" i="1"/>
  <c r="AN591" i="1"/>
  <c r="AD591" i="1"/>
  <c r="AH591" i="1"/>
  <c r="AO591" i="1"/>
  <c r="AG591" i="1"/>
  <c r="AL591" i="1"/>
  <c r="BA225" i="1"/>
  <c r="AZ225" i="1"/>
  <c r="AY225" i="1"/>
  <c r="AX225" i="1"/>
  <c r="AW225" i="1"/>
  <c r="AV225" i="1"/>
  <c r="AR225" i="1"/>
  <c r="AQ225" i="1"/>
  <c r="AP225" i="1"/>
  <c r="AU225" i="1"/>
  <c r="AT225" i="1"/>
  <c r="AS225" i="1"/>
  <c r="AG224" i="1"/>
  <c r="AD224" i="1" s="1"/>
  <c r="Y223" i="1"/>
  <c r="X224" i="1"/>
  <c r="Z224" i="1" s="1"/>
  <c r="AA224" i="1" s="1"/>
  <c r="T226" i="1"/>
  <c r="V225" i="1"/>
  <c r="U225" i="1"/>
  <c r="W225" i="1"/>
  <c r="AB226" i="1"/>
  <c r="AC225" i="1"/>
  <c r="AF225" i="1"/>
  <c r="AE225" i="1"/>
  <c r="AJ224" i="1" l="1"/>
  <c r="AH224" i="1"/>
  <c r="AL224" i="1"/>
  <c r="AK224" i="1"/>
  <c r="AN224" i="1"/>
  <c r="AM224" i="1"/>
  <c r="AI224" i="1"/>
  <c r="AO224" i="1"/>
  <c r="AE591" i="1"/>
  <c r="AB591" i="1" s="1"/>
  <c r="Z593" i="1"/>
  <c r="AG592" i="1"/>
  <c r="AO592" i="1"/>
  <c r="AH592" i="1"/>
  <c r="AD592" i="1"/>
  <c r="AI592" i="1"/>
  <c r="AJ592" i="1"/>
  <c r="AA592" i="1"/>
  <c r="AC592" i="1"/>
  <c r="AL592" i="1"/>
  <c r="AK592" i="1"/>
  <c r="AN592" i="1"/>
  <c r="AM592" i="1"/>
  <c r="AF592" i="1"/>
  <c r="BA226" i="1"/>
  <c r="AZ226" i="1"/>
  <c r="AY226" i="1"/>
  <c r="AW226" i="1"/>
  <c r="AV226" i="1"/>
  <c r="AU226" i="1"/>
  <c r="AT226" i="1"/>
  <c r="AP226" i="1"/>
  <c r="AX226" i="1"/>
  <c r="AS226" i="1"/>
  <c r="AR226" i="1"/>
  <c r="AQ226" i="1"/>
  <c r="AG225" i="1"/>
  <c r="AD225" i="1" s="1"/>
  <c r="Y224" i="1"/>
  <c r="X225" i="1"/>
  <c r="Z225" i="1" s="1"/>
  <c r="AA225" i="1" s="1"/>
  <c r="AF226" i="1"/>
  <c r="AE226" i="1"/>
  <c r="AB227" i="1"/>
  <c r="AC226" i="1"/>
  <c r="W226" i="1"/>
  <c r="T227" i="1"/>
  <c r="V226" i="1"/>
  <c r="U226" i="1"/>
  <c r="AJ225" i="1" l="1"/>
  <c r="AH225" i="1"/>
  <c r="AL225" i="1"/>
  <c r="AK225" i="1"/>
  <c r="AN225" i="1"/>
  <c r="AM225" i="1"/>
  <c r="AI225" i="1"/>
  <c r="AO225" i="1"/>
  <c r="AE592" i="1"/>
  <c r="AB592" i="1" s="1"/>
  <c r="AN593" i="1"/>
  <c r="AG593" i="1"/>
  <c r="AI593" i="1"/>
  <c r="AO593" i="1"/>
  <c r="AH593" i="1"/>
  <c r="AM593" i="1"/>
  <c r="Z594" i="1"/>
  <c r="AD593" i="1"/>
  <c r="AL593" i="1"/>
  <c r="AA593" i="1"/>
  <c r="AF593" i="1"/>
  <c r="AK593" i="1"/>
  <c r="AJ593" i="1"/>
  <c r="AC593" i="1"/>
  <c r="BA227" i="1"/>
  <c r="AZ227" i="1"/>
  <c r="AW227" i="1"/>
  <c r="AV227" i="1"/>
  <c r="AU227" i="1"/>
  <c r="AT227" i="1"/>
  <c r="AS227" i="1"/>
  <c r="AR227" i="1"/>
  <c r="AQ227" i="1"/>
  <c r="AP227" i="1"/>
  <c r="AY227" i="1"/>
  <c r="AX227" i="1"/>
  <c r="AG226" i="1"/>
  <c r="AD226" i="1" s="1"/>
  <c r="Y225" i="1"/>
  <c r="X226" i="1"/>
  <c r="Z226" i="1" s="1"/>
  <c r="AA226" i="1" s="1"/>
  <c r="T228" i="1"/>
  <c r="V227" i="1"/>
  <c r="U227" i="1"/>
  <c r="W227" i="1"/>
  <c r="AB228" i="1"/>
  <c r="AC227" i="1"/>
  <c r="AF227" i="1"/>
  <c r="AE227" i="1"/>
  <c r="AJ226" i="1" l="1"/>
  <c r="AH226" i="1"/>
  <c r="AL226" i="1"/>
  <c r="AK226" i="1"/>
  <c r="AN226" i="1"/>
  <c r="AM226" i="1"/>
  <c r="AI226" i="1"/>
  <c r="AO226" i="1"/>
  <c r="AE593" i="1"/>
  <c r="AB593" i="1" s="1"/>
  <c r="AM594" i="1"/>
  <c r="AH594" i="1"/>
  <c r="AO594" i="1"/>
  <c r="Z595" i="1"/>
  <c r="AN594" i="1"/>
  <c r="AK594" i="1"/>
  <c r="AC594" i="1"/>
  <c r="AJ594" i="1"/>
  <c r="AF594" i="1"/>
  <c r="AA594" i="1"/>
  <c r="AI594" i="1"/>
  <c r="AL594" i="1"/>
  <c r="AG594" i="1"/>
  <c r="AD594" i="1"/>
  <c r="AG227" i="1"/>
  <c r="AD227" i="1" s="1"/>
  <c r="AX228" i="1"/>
  <c r="AW228" i="1"/>
  <c r="AV228" i="1"/>
  <c r="AU228" i="1"/>
  <c r="AS228" i="1"/>
  <c r="AR228" i="1"/>
  <c r="AQ228" i="1"/>
  <c r="AP228" i="1"/>
  <c r="BA228" i="1"/>
  <c r="AZ228" i="1"/>
  <c r="AY228" i="1"/>
  <c r="AT228" i="1"/>
  <c r="X227" i="1"/>
  <c r="Z227" i="1" s="1"/>
  <c r="AA227" i="1" s="1"/>
  <c r="Y226" i="1"/>
  <c r="AF228" i="1"/>
  <c r="AE228" i="1"/>
  <c r="AB229" i="1"/>
  <c r="AC228" i="1"/>
  <c r="W228" i="1"/>
  <c r="T229" i="1"/>
  <c r="V228" i="1"/>
  <c r="U228" i="1"/>
  <c r="AJ227" i="1" l="1"/>
  <c r="AH227" i="1"/>
  <c r="AL227" i="1"/>
  <c r="AK227" i="1"/>
  <c r="AN227" i="1"/>
  <c r="AM227" i="1"/>
  <c r="AI227" i="1"/>
  <c r="AO227" i="1"/>
  <c r="AE594" i="1"/>
  <c r="AB594" i="1" s="1"/>
  <c r="AA595" i="1"/>
  <c r="AK595" i="1"/>
  <c r="AI595" i="1"/>
  <c r="AC595" i="1"/>
  <c r="AN595" i="1"/>
  <c r="AD595" i="1"/>
  <c r="AJ595" i="1"/>
  <c r="AM595" i="1"/>
  <c r="Z596" i="1"/>
  <c r="AO595" i="1"/>
  <c r="AL595" i="1"/>
  <c r="AF595" i="1"/>
  <c r="AH595" i="1"/>
  <c r="AG595" i="1"/>
  <c r="AG228" i="1"/>
  <c r="AD228" i="1" s="1"/>
  <c r="AS229" i="1"/>
  <c r="AR229" i="1"/>
  <c r="AQ229" i="1"/>
  <c r="AP229" i="1"/>
  <c r="BA229" i="1"/>
  <c r="AZ229" i="1"/>
  <c r="AY229" i="1"/>
  <c r="AT229" i="1"/>
  <c r="AU229" i="1"/>
  <c r="AX229" i="1"/>
  <c r="AW229" i="1"/>
  <c r="AV229" i="1"/>
  <c r="Y227" i="1"/>
  <c r="X228" i="1"/>
  <c r="Z228" i="1" s="1"/>
  <c r="AA228" i="1" s="1"/>
  <c r="AB230" i="1"/>
  <c r="AC229" i="1"/>
  <c r="AF229" i="1"/>
  <c r="AE229" i="1"/>
  <c r="T230" i="1"/>
  <c r="V229" i="1"/>
  <c r="U229" i="1"/>
  <c r="W229" i="1"/>
  <c r="AJ228" i="1" l="1"/>
  <c r="AH228" i="1"/>
  <c r="AL228" i="1"/>
  <c r="AK228" i="1"/>
  <c r="AN228" i="1"/>
  <c r="AM228" i="1"/>
  <c r="AI228" i="1"/>
  <c r="AO228" i="1"/>
  <c r="AE595" i="1"/>
  <c r="AB595" i="1" s="1"/>
  <c r="AN596" i="1"/>
  <c r="AC596" i="1"/>
  <c r="AH596" i="1"/>
  <c r="AK596" i="1"/>
  <c r="AM596" i="1"/>
  <c r="AD596" i="1"/>
  <c r="AF596" i="1"/>
  <c r="AO596" i="1"/>
  <c r="Z597" i="1"/>
  <c r="AJ596" i="1"/>
  <c r="AG596" i="1"/>
  <c r="AI596" i="1"/>
  <c r="AL596" i="1"/>
  <c r="AA596" i="1"/>
  <c r="AW230" i="1"/>
  <c r="AV230" i="1"/>
  <c r="AU230" i="1"/>
  <c r="AT230" i="1"/>
  <c r="AS230" i="1"/>
  <c r="AR230" i="1"/>
  <c r="BA230" i="1"/>
  <c r="AZ230" i="1"/>
  <c r="AY230" i="1"/>
  <c r="AX230" i="1"/>
  <c r="AQ230" i="1"/>
  <c r="AP230" i="1"/>
  <c r="Y228" i="1"/>
  <c r="AG229" i="1"/>
  <c r="AD229" i="1" s="1"/>
  <c r="X229" i="1"/>
  <c r="Z229" i="1" s="1"/>
  <c r="AA229" i="1" s="1"/>
  <c r="W230" i="1"/>
  <c r="T231" i="1"/>
  <c r="V230" i="1"/>
  <c r="U230" i="1"/>
  <c r="AF230" i="1"/>
  <c r="AE230" i="1"/>
  <c r="AB231" i="1"/>
  <c r="AC230" i="1"/>
  <c r="AJ229" i="1" l="1"/>
  <c r="AH229" i="1"/>
  <c r="AL229" i="1"/>
  <c r="AK229" i="1"/>
  <c r="AN229" i="1"/>
  <c r="AM229" i="1"/>
  <c r="AI229" i="1"/>
  <c r="AO229" i="1"/>
  <c r="AE596" i="1"/>
  <c r="AB596" i="1" s="1"/>
  <c r="AC597" i="1"/>
  <c r="AD597" i="1"/>
  <c r="AA597" i="1"/>
  <c r="Z598" i="1"/>
  <c r="AK597" i="1"/>
  <c r="AL597" i="1"/>
  <c r="AM597" i="1"/>
  <c r="AO597" i="1"/>
  <c r="AI597" i="1"/>
  <c r="AJ597" i="1"/>
  <c r="AH597" i="1"/>
  <c r="AF597" i="1"/>
  <c r="AG597" i="1"/>
  <c r="AN597" i="1"/>
  <c r="AG230" i="1"/>
  <c r="AD230" i="1" s="1"/>
  <c r="AX231" i="1"/>
  <c r="AW231" i="1"/>
  <c r="AT231" i="1"/>
  <c r="BA231" i="1"/>
  <c r="AZ231" i="1"/>
  <c r="AY231" i="1"/>
  <c r="AV231" i="1"/>
  <c r="AS231" i="1"/>
  <c r="AR231" i="1"/>
  <c r="AQ231" i="1"/>
  <c r="AP231" i="1"/>
  <c r="AU231" i="1"/>
  <c r="Y229" i="1"/>
  <c r="X230" i="1"/>
  <c r="Z230" i="1" s="1"/>
  <c r="AA230" i="1" s="1"/>
  <c r="AB232" i="1"/>
  <c r="AC231" i="1"/>
  <c r="AF231" i="1"/>
  <c r="AE231" i="1"/>
  <c r="T232" i="1"/>
  <c r="V231" i="1"/>
  <c r="U231" i="1"/>
  <c r="W231" i="1"/>
  <c r="AJ230" i="1" l="1"/>
  <c r="AH230" i="1"/>
  <c r="AL230" i="1"/>
  <c r="AK230" i="1"/>
  <c r="AN230" i="1"/>
  <c r="AM230" i="1"/>
  <c r="AI230" i="1"/>
  <c r="AO230" i="1"/>
  <c r="Z599" i="1"/>
  <c r="AA598" i="1"/>
  <c r="AC598" i="1"/>
  <c r="AD598" i="1"/>
  <c r="AI598" i="1"/>
  <c r="AH598" i="1"/>
  <c r="AN598" i="1"/>
  <c r="AO598" i="1"/>
  <c r="AL598" i="1"/>
  <c r="AG598" i="1"/>
  <c r="AM598" i="1"/>
  <c r="AK598" i="1"/>
  <c r="AJ598" i="1"/>
  <c r="AE597" i="1"/>
  <c r="AB597" i="1" s="1"/>
  <c r="AG231" i="1"/>
  <c r="AD231" i="1" s="1"/>
  <c r="BA232" i="1"/>
  <c r="AZ232" i="1"/>
  <c r="AX232" i="1"/>
  <c r="AP232" i="1"/>
  <c r="AY232" i="1"/>
  <c r="AW232" i="1"/>
  <c r="AV232" i="1"/>
  <c r="AU232" i="1"/>
  <c r="AT232" i="1"/>
  <c r="AS232" i="1"/>
  <c r="AR232" i="1"/>
  <c r="AQ232" i="1"/>
  <c r="Y230" i="1"/>
  <c r="X231" i="1"/>
  <c r="Z231" i="1" s="1"/>
  <c r="AA231" i="1" s="1"/>
  <c r="W232" i="1"/>
  <c r="T233" i="1"/>
  <c r="V232" i="1"/>
  <c r="U232" i="1"/>
  <c r="AF232" i="1"/>
  <c r="AE232" i="1"/>
  <c r="AB233" i="1"/>
  <c r="AC232" i="1"/>
  <c r="AJ231" i="1" l="1"/>
  <c r="AH231" i="1"/>
  <c r="AL231" i="1"/>
  <c r="AK231" i="1"/>
  <c r="AN231" i="1"/>
  <c r="AM231" i="1"/>
  <c r="AI231" i="1"/>
  <c r="AO231" i="1"/>
  <c r="AE598" i="1"/>
  <c r="AB598" i="1" s="1"/>
  <c r="AF598" i="1" s="1"/>
  <c r="AD599" i="1"/>
  <c r="AH599" i="1"/>
  <c r="Z600" i="1"/>
  <c r="AA599" i="1"/>
  <c r="AL599" i="1"/>
  <c r="AC599" i="1"/>
  <c r="AM599" i="1"/>
  <c r="AN599" i="1"/>
  <c r="AF599" i="1"/>
  <c r="AJ599" i="1"/>
  <c r="AI599" i="1"/>
  <c r="AG599" i="1"/>
  <c r="AO599" i="1"/>
  <c r="AG232" i="1"/>
  <c r="AD232" i="1" s="1"/>
  <c r="BA233" i="1"/>
  <c r="AR233" i="1"/>
  <c r="AQ233" i="1"/>
  <c r="AP233" i="1"/>
  <c r="AZ233" i="1"/>
  <c r="AY233" i="1"/>
  <c r="AX233" i="1"/>
  <c r="AV233" i="1"/>
  <c r="AU233" i="1"/>
  <c r="AT233" i="1"/>
  <c r="AS233" i="1"/>
  <c r="AW233" i="1"/>
  <c r="Y231" i="1"/>
  <c r="N79" i="1" s="1"/>
  <c r="X232" i="1"/>
  <c r="Z232" i="1" s="1"/>
  <c r="AA232" i="1" s="1"/>
  <c r="T234" i="1"/>
  <c r="V233" i="1"/>
  <c r="U233" i="1"/>
  <c r="W233" i="1"/>
  <c r="AB234" i="1"/>
  <c r="AC233" i="1"/>
  <c r="AF233" i="1"/>
  <c r="AE233" i="1"/>
  <c r="AJ232" i="1" l="1"/>
  <c r="AH232" i="1"/>
  <c r="AL232" i="1"/>
  <c r="AK232" i="1"/>
  <c r="AN232" i="1"/>
  <c r="AM232" i="1"/>
  <c r="AI232" i="1"/>
  <c r="AO232" i="1"/>
  <c r="AE599" i="1"/>
  <c r="AB599" i="1" s="1"/>
  <c r="AK599" i="1" s="1"/>
  <c r="AD600" i="1"/>
  <c r="Z601" i="1"/>
  <c r="AC600" i="1"/>
  <c r="AA600" i="1"/>
  <c r="AF600" i="1"/>
  <c r="AN600" i="1"/>
  <c r="AH600" i="1"/>
  <c r="AL600" i="1"/>
  <c r="AJ600" i="1"/>
  <c r="AG600" i="1"/>
  <c r="AM600" i="1"/>
  <c r="AK600" i="1"/>
  <c r="AO600" i="1"/>
  <c r="AI600" i="1"/>
  <c r="BA234" i="1"/>
  <c r="AZ234" i="1"/>
  <c r="AY234" i="1"/>
  <c r="AX234" i="1"/>
  <c r="AW234" i="1"/>
  <c r="AQ234" i="1"/>
  <c r="AP234" i="1"/>
  <c r="AV234" i="1"/>
  <c r="AU234" i="1"/>
  <c r="AT234" i="1"/>
  <c r="AS234" i="1"/>
  <c r="AR234" i="1"/>
  <c r="AG233" i="1"/>
  <c r="AD233" i="1" s="1"/>
  <c r="Y232" i="1"/>
  <c r="X233" i="1"/>
  <c r="Z233" i="1" s="1"/>
  <c r="AA233" i="1" s="1"/>
  <c r="AF234" i="1"/>
  <c r="AE234" i="1"/>
  <c r="AB235" i="1"/>
  <c r="AC234" i="1"/>
  <c r="W234" i="1"/>
  <c r="T235" i="1"/>
  <c r="V234" i="1"/>
  <c r="U234" i="1"/>
  <c r="AJ233" i="1" l="1"/>
  <c r="AH233" i="1"/>
  <c r="AL233" i="1"/>
  <c r="AK233" i="1"/>
  <c r="AN233" i="1"/>
  <c r="AM233" i="1"/>
  <c r="AI233" i="1"/>
  <c r="AO233" i="1"/>
  <c r="AE600" i="1"/>
  <c r="AB600" i="1" s="1"/>
  <c r="Z602" i="1"/>
  <c r="AA601" i="1"/>
  <c r="AD601" i="1"/>
  <c r="AC601" i="1"/>
  <c r="AM601" i="1"/>
  <c r="AO601" i="1"/>
  <c r="AJ601" i="1"/>
  <c r="AL601" i="1"/>
  <c r="AG601" i="1"/>
  <c r="AK601" i="1"/>
  <c r="AI601" i="1"/>
  <c r="AN601" i="1"/>
  <c r="AF601" i="1"/>
  <c r="AH601" i="1"/>
  <c r="AP235" i="1"/>
  <c r="BA235" i="1"/>
  <c r="AZ235" i="1"/>
  <c r="AX235" i="1"/>
  <c r="AW235" i="1"/>
  <c r="AV235" i="1"/>
  <c r="AU235" i="1"/>
  <c r="AY235" i="1"/>
  <c r="AT235" i="1"/>
  <c r="AS235" i="1"/>
  <c r="AR235" i="1"/>
  <c r="AQ235" i="1"/>
  <c r="Y233" i="1"/>
  <c r="AG234" i="1"/>
  <c r="AD234" i="1" s="1"/>
  <c r="X234" i="1"/>
  <c r="Z234" i="1" s="1"/>
  <c r="AA234" i="1" s="1"/>
  <c r="AB236" i="1"/>
  <c r="AC235" i="1"/>
  <c r="AF235" i="1"/>
  <c r="AE235" i="1"/>
  <c r="T236" i="1"/>
  <c r="V235" i="1"/>
  <c r="U235" i="1"/>
  <c r="W235" i="1"/>
  <c r="AJ234" i="1" l="1"/>
  <c r="AH234" i="1"/>
  <c r="AL234" i="1"/>
  <c r="AK234" i="1"/>
  <c r="AN234" i="1"/>
  <c r="AM234" i="1"/>
  <c r="AI234" i="1"/>
  <c r="AO234" i="1"/>
  <c r="AE601" i="1"/>
  <c r="AB601" i="1" s="1"/>
  <c r="AL602" i="1"/>
  <c r="AO602" i="1"/>
  <c r="AA602" i="1"/>
  <c r="AC602" i="1"/>
  <c r="AD602" i="1"/>
  <c r="AM602" i="1"/>
  <c r="AN602" i="1"/>
  <c r="AG602" i="1"/>
  <c r="AK602" i="1"/>
  <c r="AI602" i="1"/>
  <c r="AH602" i="1"/>
  <c r="AJ602" i="1"/>
  <c r="AF602" i="1"/>
  <c r="Z603" i="1"/>
  <c r="AG235" i="1"/>
  <c r="AD235" i="1" s="1"/>
  <c r="AT236" i="1"/>
  <c r="AS236" i="1"/>
  <c r="AR236" i="1"/>
  <c r="AQ236" i="1"/>
  <c r="AP236" i="1"/>
  <c r="AX236" i="1"/>
  <c r="AW236" i="1"/>
  <c r="AV236" i="1"/>
  <c r="AU236" i="1"/>
  <c r="BA236" i="1"/>
  <c r="AZ236" i="1"/>
  <c r="AY236" i="1"/>
  <c r="Y234" i="1"/>
  <c r="X235" i="1"/>
  <c r="Z235" i="1" s="1"/>
  <c r="AA235" i="1" s="1"/>
  <c r="W236" i="1"/>
  <c r="T237" i="1"/>
  <c r="V236" i="1"/>
  <c r="U236" i="1"/>
  <c r="AF236" i="1"/>
  <c r="AE236" i="1"/>
  <c r="AB237" i="1"/>
  <c r="AC236" i="1"/>
  <c r="AJ235" i="1" l="1"/>
  <c r="AH235" i="1"/>
  <c r="AL235" i="1"/>
  <c r="AK235" i="1"/>
  <c r="AN235" i="1"/>
  <c r="AM235" i="1"/>
  <c r="AI235" i="1"/>
  <c r="AO235" i="1"/>
  <c r="AE602" i="1"/>
  <c r="AB602" i="1" s="1"/>
  <c r="AH603" i="1"/>
  <c r="AJ603" i="1"/>
  <c r="AI603" i="1"/>
  <c r="AD603" i="1"/>
  <c r="AF603" i="1"/>
  <c r="AG603" i="1"/>
  <c r="AA603" i="1"/>
  <c r="AC603" i="1"/>
  <c r="AL603" i="1"/>
  <c r="AM603" i="1"/>
  <c r="AN603" i="1"/>
  <c r="AO603" i="1"/>
  <c r="AK603" i="1"/>
  <c r="Z604" i="1"/>
  <c r="AX237" i="1"/>
  <c r="AW237" i="1"/>
  <c r="AV237" i="1"/>
  <c r="AU237" i="1"/>
  <c r="AT237" i="1"/>
  <c r="AS237" i="1"/>
  <c r="AZ237" i="1"/>
  <c r="AY237" i="1"/>
  <c r="AR237" i="1"/>
  <c r="AQ237" i="1"/>
  <c r="AP237" i="1"/>
  <c r="BA237" i="1"/>
  <c r="AG236" i="1"/>
  <c r="AD236" i="1" s="1"/>
  <c r="Y235" i="1"/>
  <c r="X236" i="1"/>
  <c r="Z236" i="1" s="1"/>
  <c r="AA236" i="1" s="1"/>
  <c r="T238" i="1"/>
  <c r="V237" i="1"/>
  <c r="U237" i="1"/>
  <c r="W237" i="1"/>
  <c r="AB238" i="1"/>
  <c r="AC237" i="1"/>
  <c r="AF237" i="1"/>
  <c r="AE237" i="1"/>
  <c r="AJ236" i="1" l="1"/>
  <c r="AH236" i="1"/>
  <c r="AL236" i="1"/>
  <c r="AK236" i="1"/>
  <c r="AN236" i="1"/>
  <c r="AM236" i="1"/>
  <c r="AI236" i="1"/>
  <c r="AO236" i="1"/>
  <c r="AE603" i="1"/>
  <c r="AB603" i="1" s="1"/>
  <c r="AN604" i="1"/>
  <c r="Z605" i="1"/>
  <c r="AJ604" i="1"/>
  <c r="AM604" i="1"/>
  <c r="AO604" i="1"/>
  <c r="AH604" i="1"/>
  <c r="AC604" i="1"/>
  <c r="AK604" i="1"/>
  <c r="AA604" i="1"/>
  <c r="AI604" i="1"/>
  <c r="AG604" i="1"/>
  <c r="AD604" i="1"/>
  <c r="AF604" i="1"/>
  <c r="AL604" i="1"/>
  <c r="BA238" i="1"/>
  <c r="AZ238" i="1"/>
  <c r="AY238" i="1"/>
  <c r="AX238" i="1"/>
  <c r="AW238" i="1"/>
  <c r="AQ238" i="1"/>
  <c r="AP238" i="1"/>
  <c r="AR238" i="1"/>
  <c r="AS238" i="1"/>
  <c r="AV238" i="1"/>
  <c r="AT238" i="1"/>
  <c r="AU238" i="1"/>
  <c r="AG237" i="1"/>
  <c r="AD237" i="1" s="1"/>
  <c r="Y236" i="1"/>
  <c r="X237" i="1"/>
  <c r="Z237" i="1" s="1"/>
  <c r="AA237" i="1" s="1"/>
  <c r="AB239" i="1"/>
  <c r="AF238" i="1"/>
  <c r="AE238" i="1"/>
  <c r="AC238" i="1"/>
  <c r="W238" i="1"/>
  <c r="T239" i="1"/>
  <c r="V238" i="1"/>
  <c r="U238" i="1"/>
  <c r="AJ237" i="1" l="1"/>
  <c r="AH237" i="1"/>
  <c r="AL237" i="1"/>
  <c r="AK237" i="1"/>
  <c r="AN237" i="1"/>
  <c r="AM237" i="1"/>
  <c r="AI237" i="1"/>
  <c r="AO237" i="1"/>
  <c r="AE604" i="1"/>
  <c r="AB604" i="1" s="1"/>
  <c r="AI605" i="1"/>
  <c r="AN605" i="1"/>
  <c r="AG605" i="1"/>
  <c r="Z606" i="1"/>
  <c r="AM605" i="1"/>
  <c r="AF605" i="1"/>
  <c r="AA605" i="1"/>
  <c r="AK605" i="1"/>
  <c r="AC605" i="1"/>
  <c r="AD605" i="1"/>
  <c r="AH605" i="1"/>
  <c r="AO605" i="1"/>
  <c r="AL605" i="1"/>
  <c r="AJ605" i="1"/>
  <c r="BA239" i="1"/>
  <c r="AX239" i="1"/>
  <c r="AW239" i="1"/>
  <c r="AV239" i="1"/>
  <c r="AU239" i="1"/>
  <c r="AT239" i="1"/>
  <c r="AS239" i="1"/>
  <c r="AZ239" i="1"/>
  <c r="AY239" i="1"/>
  <c r="AR239" i="1"/>
  <c r="AQ239" i="1"/>
  <c r="AP239" i="1"/>
  <c r="AG238" i="1"/>
  <c r="AD238" i="1" s="1"/>
  <c r="Y237" i="1"/>
  <c r="X238" i="1"/>
  <c r="Z238" i="1" s="1"/>
  <c r="AA238" i="1" s="1"/>
  <c r="U239" i="1"/>
  <c r="W239" i="1"/>
  <c r="V239" i="1"/>
  <c r="T240" i="1"/>
  <c r="AC239" i="1"/>
  <c r="AF239" i="1"/>
  <c r="AE239" i="1"/>
  <c r="AB240" i="1"/>
  <c r="AJ238" i="1" l="1"/>
  <c r="AH238" i="1"/>
  <c r="AL238" i="1"/>
  <c r="AK238" i="1"/>
  <c r="AN238" i="1"/>
  <c r="AM238" i="1"/>
  <c r="AI238" i="1"/>
  <c r="AO238" i="1"/>
  <c r="AE605" i="1"/>
  <c r="AB605" i="1" s="1"/>
  <c r="AL606" i="1"/>
  <c r="AA606" i="1"/>
  <c r="AO606" i="1"/>
  <c r="AH606" i="1"/>
  <c r="AC606" i="1"/>
  <c r="AJ606" i="1"/>
  <c r="AD606" i="1"/>
  <c r="AF606" i="1"/>
  <c r="AI606" i="1"/>
  <c r="Z607" i="1"/>
  <c r="AM606" i="1"/>
  <c r="AK606" i="1"/>
  <c r="AN606" i="1"/>
  <c r="AG606" i="1"/>
  <c r="AG239" i="1"/>
  <c r="AD239" i="1" s="1"/>
  <c r="AS240" i="1"/>
  <c r="AR240" i="1"/>
  <c r="AQ240" i="1"/>
  <c r="AP240" i="1"/>
  <c r="AW240" i="1"/>
  <c r="AV240" i="1"/>
  <c r="AU240" i="1"/>
  <c r="AT240" i="1"/>
  <c r="BA240" i="1"/>
  <c r="AZ240" i="1"/>
  <c r="AY240" i="1"/>
  <c r="AX240" i="1"/>
  <c r="X239" i="1"/>
  <c r="Z239" i="1" s="1"/>
  <c r="AA239" i="1" s="1"/>
  <c r="Y238" i="1"/>
  <c r="AE240" i="1"/>
  <c r="AB241" i="1"/>
  <c r="AC240" i="1"/>
  <c r="AF240" i="1"/>
  <c r="W240" i="1"/>
  <c r="T241" i="1"/>
  <c r="V240" i="1"/>
  <c r="U240" i="1"/>
  <c r="AJ239" i="1" l="1"/>
  <c r="AH239" i="1"/>
  <c r="AL239" i="1"/>
  <c r="AK239" i="1"/>
  <c r="AN239" i="1"/>
  <c r="AM239" i="1"/>
  <c r="AI239" i="1"/>
  <c r="AO239" i="1"/>
  <c r="AE606" i="1"/>
  <c r="AB606" i="1" s="1"/>
  <c r="AO607" i="1"/>
  <c r="AD607" i="1"/>
  <c r="AA607" i="1"/>
  <c r="AG607" i="1"/>
  <c r="AI607" i="1"/>
  <c r="AN607" i="1"/>
  <c r="Z608" i="1"/>
  <c r="AH607" i="1"/>
  <c r="AF607" i="1"/>
  <c r="AC607" i="1"/>
  <c r="AK607" i="1"/>
  <c r="AL607" i="1"/>
  <c r="AM607" i="1"/>
  <c r="AJ607" i="1"/>
  <c r="AP241" i="1"/>
  <c r="AT241" i="1"/>
  <c r="AS241" i="1"/>
  <c r="AR241" i="1"/>
  <c r="AQ241" i="1"/>
  <c r="BA241" i="1"/>
  <c r="AZ241" i="1"/>
  <c r="AY241" i="1"/>
  <c r="AX241" i="1"/>
  <c r="AW241" i="1"/>
  <c r="AV241" i="1"/>
  <c r="AU241" i="1"/>
  <c r="Y239" i="1"/>
  <c r="AG240" i="1"/>
  <c r="AD240" i="1" s="1"/>
  <c r="X240" i="1"/>
  <c r="Z240" i="1" s="1"/>
  <c r="AA240" i="1" s="1"/>
  <c r="AC241" i="1"/>
  <c r="AF241" i="1"/>
  <c r="AE241" i="1"/>
  <c r="AB242" i="1"/>
  <c r="U241" i="1"/>
  <c r="W241" i="1"/>
  <c r="V241" i="1"/>
  <c r="T242" i="1"/>
  <c r="AJ240" i="1" l="1"/>
  <c r="AH240" i="1"/>
  <c r="AL240" i="1"/>
  <c r="AK240" i="1"/>
  <c r="AN240" i="1"/>
  <c r="AM240" i="1"/>
  <c r="AI240" i="1"/>
  <c r="AO240" i="1"/>
  <c r="AE607" i="1"/>
  <c r="AB607" i="1" s="1"/>
  <c r="AL608" i="1"/>
  <c r="AO608" i="1"/>
  <c r="AN608" i="1"/>
  <c r="AJ608" i="1"/>
  <c r="Z609" i="1"/>
  <c r="AK608" i="1"/>
  <c r="AM608" i="1"/>
  <c r="AA608" i="1"/>
  <c r="AD608" i="1"/>
  <c r="AF608" i="1"/>
  <c r="AG608" i="1"/>
  <c r="AI608" i="1"/>
  <c r="AC608" i="1"/>
  <c r="AH608" i="1"/>
  <c r="AG241" i="1"/>
  <c r="AD241" i="1" s="1"/>
  <c r="AT242" i="1"/>
  <c r="AS242" i="1"/>
  <c r="AR242" i="1"/>
  <c r="AQ242" i="1"/>
  <c r="AP242" i="1"/>
  <c r="BA242" i="1"/>
  <c r="AZ242" i="1"/>
  <c r="AY242" i="1"/>
  <c r="AU242" i="1"/>
  <c r="AX242" i="1"/>
  <c r="AW242" i="1"/>
  <c r="AV242" i="1"/>
  <c r="X241" i="1"/>
  <c r="Z241" i="1" s="1"/>
  <c r="AA241" i="1" s="1"/>
  <c r="Y240" i="1"/>
  <c r="AE242" i="1"/>
  <c r="AB243" i="1"/>
  <c r="AC242" i="1"/>
  <c r="AF242" i="1"/>
  <c r="W242" i="1"/>
  <c r="T243" i="1"/>
  <c r="V242" i="1"/>
  <c r="U242" i="1"/>
  <c r="AJ241" i="1" l="1"/>
  <c r="AH241" i="1"/>
  <c r="AL241" i="1"/>
  <c r="AK241" i="1"/>
  <c r="AN241" i="1"/>
  <c r="AM241" i="1"/>
  <c r="AI241" i="1"/>
  <c r="AO241" i="1"/>
  <c r="AE608" i="1"/>
  <c r="AB608" i="1" s="1"/>
  <c r="AL609" i="1"/>
  <c r="AG609" i="1"/>
  <c r="AK609" i="1"/>
  <c r="AH609" i="1"/>
  <c r="AJ609" i="1"/>
  <c r="AA609" i="1"/>
  <c r="AO609" i="1"/>
  <c r="AC609" i="1"/>
  <c r="Z610" i="1"/>
  <c r="AM609" i="1"/>
  <c r="AD609" i="1"/>
  <c r="AF609" i="1"/>
  <c r="AN609" i="1"/>
  <c r="AI609" i="1"/>
  <c r="AG242" i="1"/>
  <c r="AD242" i="1" s="1"/>
  <c r="AX243" i="1"/>
  <c r="AW243" i="1"/>
  <c r="AV243" i="1"/>
  <c r="AU243" i="1"/>
  <c r="AT243" i="1"/>
  <c r="AS243" i="1"/>
  <c r="AY243" i="1"/>
  <c r="AQ243" i="1"/>
  <c r="AP243" i="1"/>
  <c r="BA243" i="1"/>
  <c r="AZ243" i="1"/>
  <c r="Y241" i="1"/>
  <c r="X242" i="1"/>
  <c r="Z242" i="1" s="1"/>
  <c r="AA242" i="1" s="1"/>
  <c r="AC243" i="1"/>
  <c r="AF243" i="1"/>
  <c r="AE243" i="1"/>
  <c r="AB244" i="1"/>
  <c r="U243" i="1"/>
  <c r="W243" i="1"/>
  <c r="T244" i="1"/>
  <c r="V243" i="1"/>
  <c r="AJ242" i="1" l="1"/>
  <c r="AH242" i="1"/>
  <c r="AL242" i="1"/>
  <c r="AK242" i="1"/>
  <c r="AN242" i="1"/>
  <c r="AM242" i="1"/>
  <c r="AI242" i="1"/>
  <c r="AO242" i="1"/>
  <c r="AE609" i="1"/>
  <c r="AB609" i="1" s="1"/>
  <c r="AI610" i="1"/>
  <c r="AJ610" i="1"/>
  <c r="AH610" i="1"/>
  <c r="AN610" i="1"/>
  <c r="AL610" i="1"/>
  <c r="AC610" i="1"/>
  <c r="AA610" i="1"/>
  <c r="AF610" i="1"/>
  <c r="AM610" i="1"/>
  <c r="AD610" i="1"/>
  <c r="AG610" i="1"/>
  <c r="AO610" i="1"/>
  <c r="Z611" i="1"/>
  <c r="AK610" i="1"/>
  <c r="AG243" i="1"/>
  <c r="AD243" i="1" s="1"/>
  <c r="AH243" i="1" s="1"/>
  <c r="BA244" i="1"/>
  <c r="AZ244" i="1"/>
  <c r="AY244" i="1"/>
  <c r="AX244" i="1"/>
  <c r="AW244" i="1"/>
  <c r="AT244" i="1"/>
  <c r="AS244" i="1"/>
  <c r="AQ244" i="1"/>
  <c r="AP244" i="1"/>
  <c r="AV244" i="1"/>
  <c r="AU244" i="1"/>
  <c r="Y242" i="1"/>
  <c r="X243" i="1"/>
  <c r="Z243" i="1" s="1"/>
  <c r="AA243" i="1" s="1"/>
  <c r="W244" i="1"/>
  <c r="T245" i="1"/>
  <c r="V244" i="1"/>
  <c r="U244" i="1"/>
  <c r="AE244" i="1"/>
  <c r="AB245" i="1"/>
  <c r="AC244" i="1"/>
  <c r="AF244" i="1"/>
  <c r="AK243" i="1" l="1"/>
  <c r="AJ243" i="1"/>
  <c r="AM243" i="1"/>
  <c r="AL243" i="1"/>
  <c r="AO243" i="1"/>
  <c r="AN243" i="1"/>
  <c r="AE610" i="1"/>
  <c r="AB610" i="1" s="1"/>
  <c r="AL611" i="1"/>
  <c r="AH611" i="1"/>
  <c r="AJ611" i="1"/>
  <c r="Z612" i="1"/>
  <c r="AI611" i="1"/>
  <c r="AA611" i="1"/>
  <c r="AM611" i="1"/>
  <c r="AG611" i="1"/>
  <c r="AO611" i="1"/>
  <c r="AC611" i="1"/>
  <c r="AD611" i="1"/>
  <c r="AN611" i="1"/>
  <c r="AK611" i="1"/>
  <c r="AF611" i="1"/>
  <c r="AI243" i="1"/>
  <c r="AR243" i="1"/>
  <c r="BA245" i="1"/>
  <c r="AZ245" i="1"/>
  <c r="AY245" i="1"/>
  <c r="AX245" i="1"/>
  <c r="AW245" i="1"/>
  <c r="AV245" i="1"/>
  <c r="AU245" i="1"/>
  <c r="AT245" i="1"/>
  <c r="AS245" i="1"/>
  <c r="AQ245" i="1"/>
  <c r="AP245" i="1"/>
  <c r="AG244" i="1"/>
  <c r="AD244" i="1" s="1"/>
  <c r="AH244" i="1" s="1"/>
  <c r="X244" i="1"/>
  <c r="Z244" i="1" s="1"/>
  <c r="AA244" i="1" s="1"/>
  <c r="Y243" i="1"/>
  <c r="U245" i="1"/>
  <c r="W245" i="1"/>
  <c r="V245" i="1"/>
  <c r="T246" i="1"/>
  <c r="AC245" i="1"/>
  <c r="AF245" i="1"/>
  <c r="AE245" i="1"/>
  <c r="AB246" i="1"/>
  <c r="AK244" i="1" l="1"/>
  <c r="AJ244" i="1"/>
  <c r="AM244" i="1"/>
  <c r="AL244" i="1"/>
  <c r="AO244" i="1"/>
  <c r="AN244" i="1"/>
  <c r="AE611" i="1"/>
  <c r="AB611" i="1" s="1"/>
  <c r="AO612" i="1"/>
  <c r="AF612" i="1"/>
  <c r="AA612" i="1"/>
  <c r="AJ612" i="1"/>
  <c r="AH612" i="1"/>
  <c r="AC612" i="1"/>
  <c r="AM612" i="1"/>
  <c r="AL612" i="1"/>
  <c r="AG612" i="1"/>
  <c r="AD612" i="1"/>
  <c r="AN612" i="1"/>
  <c r="AK612" i="1"/>
  <c r="Z613" i="1"/>
  <c r="AI612" i="1"/>
  <c r="AI244" i="1"/>
  <c r="AR244" i="1"/>
  <c r="AP246" i="1"/>
  <c r="AY246" i="1"/>
  <c r="AX246" i="1"/>
  <c r="AW246" i="1"/>
  <c r="AV246" i="1"/>
  <c r="AT246" i="1"/>
  <c r="AS246" i="1"/>
  <c r="AQ246" i="1"/>
  <c r="BA246" i="1"/>
  <c r="AZ246" i="1"/>
  <c r="AU246" i="1"/>
  <c r="Y244" i="1"/>
  <c r="AG245" i="1"/>
  <c r="AD245" i="1" s="1"/>
  <c r="AH245" i="1" s="1"/>
  <c r="X245" i="1"/>
  <c r="Z245" i="1" s="1"/>
  <c r="AA245" i="1" s="1"/>
  <c r="W246" i="1"/>
  <c r="T247" i="1"/>
  <c r="V246" i="1"/>
  <c r="U246" i="1"/>
  <c r="AE246" i="1"/>
  <c r="AB247" i="1"/>
  <c r="AC246" i="1"/>
  <c r="AF246" i="1"/>
  <c r="AK245" i="1" l="1"/>
  <c r="AJ245" i="1"/>
  <c r="AM245" i="1"/>
  <c r="AL245" i="1"/>
  <c r="AO245" i="1"/>
  <c r="AN245" i="1"/>
  <c r="AE612" i="1"/>
  <c r="AB612" i="1" s="1"/>
  <c r="AD613" i="1"/>
  <c r="AF613" i="1"/>
  <c r="AN613" i="1"/>
  <c r="Z614" i="1"/>
  <c r="AH613" i="1"/>
  <c r="AJ613" i="1"/>
  <c r="AC613" i="1"/>
  <c r="AO613" i="1"/>
  <c r="AL613" i="1"/>
  <c r="AK613" i="1"/>
  <c r="AA613" i="1"/>
  <c r="AI613" i="1"/>
  <c r="AM613" i="1"/>
  <c r="AG613" i="1"/>
  <c r="AI245" i="1"/>
  <c r="AR245" i="1"/>
  <c r="AP247" i="1"/>
  <c r="AZ247" i="1"/>
  <c r="AY247" i="1"/>
  <c r="AX247" i="1"/>
  <c r="AW247" i="1"/>
  <c r="AV247" i="1"/>
  <c r="AU247" i="1"/>
  <c r="BA247" i="1"/>
  <c r="AT247" i="1"/>
  <c r="AS247" i="1"/>
  <c r="AQ247" i="1"/>
  <c r="Y245" i="1"/>
  <c r="AG246" i="1"/>
  <c r="AD246" i="1" s="1"/>
  <c r="AH246" i="1" s="1"/>
  <c r="X246" i="1"/>
  <c r="Z246" i="1" s="1"/>
  <c r="AA246" i="1" s="1"/>
  <c r="U247" i="1"/>
  <c r="W247" i="1"/>
  <c r="V247" i="1"/>
  <c r="T248" i="1"/>
  <c r="AC247" i="1"/>
  <c r="AF247" i="1"/>
  <c r="AE247" i="1"/>
  <c r="AB248" i="1"/>
  <c r="AK246" i="1" l="1"/>
  <c r="AJ246" i="1"/>
  <c r="AM246" i="1"/>
  <c r="AL246" i="1"/>
  <c r="AO246" i="1"/>
  <c r="AN246" i="1"/>
  <c r="AE613" i="1"/>
  <c r="AB613" i="1" s="1"/>
  <c r="AK614" i="1"/>
  <c r="AG614" i="1"/>
  <c r="AH614" i="1"/>
  <c r="AO614" i="1"/>
  <c r="AD614" i="1"/>
  <c r="AM614" i="1"/>
  <c r="Z615" i="1"/>
  <c r="AF614" i="1"/>
  <c r="AI614" i="1"/>
  <c r="AN614" i="1"/>
  <c r="AA614" i="1"/>
  <c r="AL614" i="1"/>
  <c r="AC614" i="1"/>
  <c r="AJ614" i="1"/>
  <c r="AI246" i="1"/>
  <c r="AR246" i="1"/>
  <c r="AT248" i="1"/>
  <c r="AS248" i="1"/>
  <c r="AR248" i="1"/>
  <c r="AQ248" i="1"/>
  <c r="AP248" i="1"/>
  <c r="BA248" i="1"/>
  <c r="AZ248" i="1"/>
  <c r="AY248" i="1"/>
  <c r="AX248" i="1"/>
  <c r="AV248" i="1"/>
  <c r="AU248" i="1"/>
  <c r="AW248" i="1"/>
  <c r="AG247" i="1"/>
  <c r="AD247" i="1" s="1"/>
  <c r="AH247" i="1" s="1"/>
  <c r="Y246" i="1"/>
  <c r="X247" i="1"/>
  <c r="Z247" i="1" s="1"/>
  <c r="AA247" i="1" s="1"/>
  <c r="AE248" i="1"/>
  <c r="AB249" i="1"/>
  <c r="AC248" i="1"/>
  <c r="AF248" i="1"/>
  <c r="W248" i="1"/>
  <c r="T249" i="1"/>
  <c r="V248" i="1"/>
  <c r="U248" i="1"/>
  <c r="AK247" i="1" l="1"/>
  <c r="AJ247" i="1"/>
  <c r="AM247" i="1"/>
  <c r="AL247" i="1"/>
  <c r="AO247" i="1"/>
  <c r="AN247" i="1"/>
  <c r="AE614" i="1"/>
  <c r="AB614" i="1" s="1"/>
  <c r="AO615" i="1"/>
  <c r="AK615" i="1"/>
  <c r="AH615" i="1"/>
  <c r="AN615" i="1"/>
  <c r="AA615" i="1"/>
  <c r="AJ615" i="1"/>
  <c r="AL615" i="1"/>
  <c r="AG615" i="1"/>
  <c r="AC615" i="1"/>
  <c r="AD615" i="1"/>
  <c r="AM615" i="1"/>
  <c r="Z616" i="1"/>
  <c r="AF615" i="1"/>
  <c r="AI615" i="1"/>
  <c r="AI247" i="1"/>
  <c r="AR247" i="1"/>
  <c r="AX249" i="1"/>
  <c r="AW249" i="1"/>
  <c r="AV249" i="1"/>
  <c r="AU249" i="1"/>
  <c r="AT249" i="1"/>
  <c r="AS249" i="1"/>
  <c r="AP249" i="1"/>
  <c r="BA249" i="1"/>
  <c r="AZ249" i="1"/>
  <c r="AY249" i="1"/>
  <c r="AR249" i="1"/>
  <c r="AQ249" i="1"/>
  <c r="AG248" i="1"/>
  <c r="AD248" i="1" s="1"/>
  <c r="Y247" i="1"/>
  <c r="X248" i="1"/>
  <c r="Z248" i="1" s="1"/>
  <c r="AA248" i="1" s="1"/>
  <c r="U249" i="1"/>
  <c r="W249" i="1"/>
  <c r="V249" i="1"/>
  <c r="T250" i="1"/>
  <c r="AC249" i="1"/>
  <c r="AF249" i="1"/>
  <c r="AE249" i="1"/>
  <c r="AB250" i="1"/>
  <c r="AJ248" i="1" l="1"/>
  <c r="AH248" i="1"/>
  <c r="AL248" i="1"/>
  <c r="AK248" i="1"/>
  <c r="AN248" i="1"/>
  <c r="AM248" i="1"/>
  <c r="AI248" i="1"/>
  <c r="AO248" i="1"/>
  <c r="AM616" i="1"/>
  <c r="AN616" i="1"/>
  <c r="AA616" i="1"/>
  <c r="AG616" i="1"/>
  <c r="AO616" i="1"/>
  <c r="AF616" i="1"/>
  <c r="Z617" i="1"/>
  <c r="AJ616" i="1"/>
  <c r="AK616" i="1"/>
  <c r="AH616" i="1"/>
  <c r="AC616" i="1"/>
  <c r="AD616" i="1"/>
  <c r="AI616" i="1"/>
  <c r="AL616" i="1"/>
  <c r="AE615" i="1"/>
  <c r="AB615" i="1" s="1"/>
  <c r="AG249" i="1"/>
  <c r="AD249" i="1" s="1"/>
  <c r="BA250" i="1"/>
  <c r="AZ250" i="1"/>
  <c r="AY250" i="1"/>
  <c r="AX250" i="1"/>
  <c r="AW250" i="1"/>
  <c r="AV250" i="1"/>
  <c r="AU250" i="1"/>
  <c r="AT250" i="1"/>
  <c r="AR250" i="1"/>
  <c r="AQ250" i="1"/>
  <c r="AP250" i="1"/>
  <c r="AS250" i="1"/>
  <c r="Y248" i="1"/>
  <c r="X249" i="1"/>
  <c r="Z249" i="1" s="1"/>
  <c r="AA249" i="1" s="1"/>
  <c r="AE250" i="1"/>
  <c r="AB251" i="1"/>
  <c r="AC250" i="1"/>
  <c r="AF250" i="1"/>
  <c r="W250" i="1"/>
  <c r="T251" i="1"/>
  <c r="V250" i="1"/>
  <c r="U250" i="1"/>
  <c r="AJ249" i="1" l="1"/>
  <c r="AH249" i="1"/>
  <c r="AL249" i="1"/>
  <c r="AK249" i="1"/>
  <c r="AN249" i="1"/>
  <c r="AM249" i="1"/>
  <c r="AI249" i="1"/>
  <c r="AO249" i="1"/>
  <c r="AE616" i="1"/>
  <c r="AB616" i="1" s="1"/>
  <c r="AF617" i="1"/>
  <c r="AI617" i="1"/>
  <c r="AJ617" i="1"/>
  <c r="AK617" i="1"/>
  <c r="AA617" i="1"/>
  <c r="AD617" i="1"/>
  <c r="AM617" i="1"/>
  <c r="AO617" i="1"/>
  <c r="Z618" i="1"/>
  <c r="AH617" i="1"/>
  <c r="AN617" i="1"/>
  <c r="AG617" i="1"/>
  <c r="AC617" i="1"/>
  <c r="AL617" i="1"/>
  <c r="AG250" i="1"/>
  <c r="AD250" i="1" s="1"/>
  <c r="BA251" i="1"/>
  <c r="AZ251" i="1"/>
  <c r="AY251" i="1"/>
  <c r="AX251" i="1"/>
  <c r="AW251" i="1"/>
  <c r="AV251" i="1"/>
  <c r="AU251" i="1"/>
  <c r="AT251" i="1"/>
  <c r="AS251" i="1"/>
  <c r="AR251" i="1"/>
  <c r="AQ251" i="1"/>
  <c r="AP251" i="1"/>
  <c r="Y249" i="1"/>
  <c r="X250" i="1"/>
  <c r="Z250" i="1" s="1"/>
  <c r="AA250" i="1" s="1"/>
  <c r="U251" i="1"/>
  <c r="W251" i="1"/>
  <c r="T252" i="1"/>
  <c r="V251" i="1"/>
  <c r="AC251" i="1"/>
  <c r="AF251" i="1"/>
  <c r="AE251" i="1"/>
  <c r="AB252" i="1"/>
  <c r="AJ250" i="1" l="1"/>
  <c r="AH250" i="1"/>
  <c r="AL250" i="1"/>
  <c r="AK250" i="1"/>
  <c r="AN250" i="1"/>
  <c r="AM250" i="1"/>
  <c r="AI250" i="1"/>
  <c r="AO250" i="1"/>
  <c r="AE617" i="1"/>
  <c r="AB617" i="1" s="1"/>
  <c r="AL618" i="1"/>
  <c r="AG618" i="1"/>
  <c r="AF618" i="1"/>
  <c r="Z619" i="1"/>
  <c r="AM618" i="1"/>
  <c r="AH618" i="1"/>
  <c r="AA618" i="1"/>
  <c r="AN618" i="1"/>
  <c r="AI618" i="1"/>
  <c r="AC618" i="1"/>
  <c r="AD618" i="1"/>
  <c r="AJ618" i="1"/>
  <c r="AK618" i="1"/>
  <c r="AO618" i="1"/>
  <c r="AV252" i="1"/>
  <c r="AU252" i="1"/>
  <c r="AT252" i="1"/>
  <c r="AS252" i="1"/>
  <c r="AR252" i="1"/>
  <c r="AQ252" i="1"/>
  <c r="AZ252" i="1"/>
  <c r="AY252" i="1"/>
  <c r="AX252" i="1"/>
  <c r="AW252" i="1"/>
  <c r="BA252" i="1"/>
  <c r="AP252" i="1"/>
  <c r="AG251" i="1"/>
  <c r="AD251" i="1" s="1"/>
  <c r="Y250" i="1"/>
  <c r="X251" i="1"/>
  <c r="Z251" i="1" s="1"/>
  <c r="AA251" i="1" s="1"/>
  <c r="AE252" i="1"/>
  <c r="AB253" i="1"/>
  <c r="AC252" i="1"/>
  <c r="AF252" i="1"/>
  <c r="W252" i="1"/>
  <c r="T253" i="1"/>
  <c r="V252" i="1"/>
  <c r="U252" i="1"/>
  <c r="AJ251" i="1" l="1"/>
  <c r="AH251" i="1"/>
  <c r="AL251" i="1"/>
  <c r="AK251" i="1"/>
  <c r="AN251" i="1"/>
  <c r="AM251" i="1"/>
  <c r="AI251" i="1"/>
  <c r="AO251" i="1"/>
  <c r="AE618" i="1"/>
  <c r="AB618" i="1" s="1"/>
  <c r="Z620" i="1"/>
  <c r="AN619" i="1"/>
  <c r="AG619" i="1"/>
  <c r="AA619" i="1"/>
  <c r="AO619" i="1"/>
  <c r="AI619" i="1"/>
  <c r="AC619" i="1"/>
  <c r="AM619" i="1"/>
  <c r="AF619" i="1"/>
  <c r="AD619" i="1"/>
  <c r="AK619" i="1"/>
  <c r="AH619" i="1"/>
  <c r="AL619" i="1"/>
  <c r="AJ619" i="1"/>
  <c r="AP253" i="1"/>
  <c r="BA253" i="1"/>
  <c r="AQ253" i="1"/>
  <c r="AU253" i="1"/>
  <c r="AT253" i="1"/>
  <c r="AS253" i="1"/>
  <c r="AR253" i="1"/>
  <c r="AX253" i="1"/>
  <c r="AW253" i="1"/>
  <c r="AV253" i="1"/>
  <c r="AZ253" i="1"/>
  <c r="AY253" i="1"/>
  <c r="AG252" i="1"/>
  <c r="AD252" i="1" s="1"/>
  <c r="Y251" i="1"/>
  <c r="X252" i="1"/>
  <c r="Z252" i="1" s="1"/>
  <c r="AA252" i="1" s="1"/>
  <c r="AC253" i="1"/>
  <c r="AF253" i="1"/>
  <c r="AE253" i="1"/>
  <c r="AB254" i="1"/>
  <c r="U253" i="1"/>
  <c r="W253" i="1"/>
  <c r="V253" i="1"/>
  <c r="T254" i="1"/>
  <c r="AJ252" i="1" l="1"/>
  <c r="AH252" i="1"/>
  <c r="AL252" i="1"/>
  <c r="AK252" i="1"/>
  <c r="AN252" i="1"/>
  <c r="AM252" i="1"/>
  <c r="AI252" i="1"/>
  <c r="AO252" i="1"/>
  <c r="AE619" i="1"/>
  <c r="AB619" i="1" s="1"/>
  <c r="AJ620" i="1"/>
  <c r="AG620" i="1"/>
  <c r="Z621" i="1"/>
  <c r="AM620" i="1"/>
  <c r="AA620" i="1"/>
  <c r="AN620" i="1"/>
  <c r="AI620" i="1"/>
  <c r="AK620" i="1"/>
  <c r="AC620" i="1"/>
  <c r="AF620" i="1"/>
  <c r="AH620" i="1"/>
  <c r="AD620" i="1"/>
  <c r="AO620" i="1"/>
  <c r="AL620" i="1"/>
  <c r="AG253" i="1"/>
  <c r="AD253" i="1" s="1"/>
  <c r="AT254" i="1"/>
  <c r="AS254" i="1"/>
  <c r="AR254" i="1"/>
  <c r="AQ254" i="1"/>
  <c r="AP254" i="1"/>
  <c r="BA254" i="1"/>
  <c r="AZ254" i="1"/>
  <c r="AY254" i="1"/>
  <c r="AU254" i="1"/>
  <c r="AV254" i="1"/>
  <c r="AX254" i="1"/>
  <c r="AW254" i="1"/>
  <c r="X253" i="1"/>
  <c r="Z253" i="1" s="1"/>
  <c r="AA253" i="1" s="1"/>
  <c r="Y252" i="1"/>
  <c r="W254" i="1"/>
  <c r="T255" i="1"/>
  <c r="V254" i="1"/>
  <c r="U254" i="1"/>
  <c r="AE254" i="1"/>
  <c r="AB255" i="1"/>
  <c r="AC254" i="1"/>
  <c r="AF254" i="1"/>
  <c r="AJ253" i="1" l="1"/>
  <c r="AH253" i="1"/>
  <c r="AL253" i="1"/>
  <c r="AK253" i="1"/>
  <c r="AN253" i="1"/>
  <c r="AM253" i="1"/>
  <c r="AI253" i="1"/>
  <c r="AO253" i="1"/>
  <c r="AE620" i="1"/>
  <c r="AB620" i="1" s="1"/>
  <c r="AJ621" i="1"/>
  <c r="AC621" i="1"/>
  <c r="AH621" i="1"/>
  <c r="AO621" i="1"/>
  <c r="AA621" i="1"/>
  <c r="Z622" i="1"/>
  <c r="AL621" i="1"/>
  <c r="AK621" i="1"/>
  <c r="AG621" i="1"/>
  <c r="AM621" i="1"/>
  <c r="AD621" i="1"/>
  <c r="AI621" i="1"/>
  <c r="AN621" i="1"/>
  <c r="AF621" i="1"/>
  <c r="AX255" i="1"/>
  <c r="AW255" i="1"/>
  <c r="AV255" i="1"/>
  <c r="AU255" i="1"/>
  <c r="AT255" i="1"/>
  <c r="AS255" i="1"/>
  <c r="BA255" i="1"/>
  <c r="AZ255" i="1"/>
  <c r="AY255" i="1"/>
  <c r="AR255" i="1"/>
  <c r="AQ255" i="1"/>
  <c r="AP255" i="1"/>
  <c r="AG254" i="1"/>
  <c r="AD254" i="1" s="1"/>
  <c r="Y253" i="1"/>
  <c r="X254" i="1"/>
  <c r="Z254" i="1" s="1"/>
  <c r="AA254" i="1" s="1"/>
  <c r="U255" i="1"/>
  <c r="W255" i="1"/>
  <c r="V255" i="1"/>
  <c r="T256" i="1"/>
  <c r="AC255" i="1"/>
  <c r="AF255" i="1"/>
  <c r="AE255" i="1"/>
  <c r="AB256" i="1"/>
  <c r="AJ254" i="1" l="1"/>
  <c r="AH254" i="1"/>
  <c r="AL254" i="1"/>
  <c r="AK254" i="1"/>
  <c r="AN254" i="1"/>
  <c r="AM254" i="1"/>
  <c r="AI254" i="1"/>
  <c r="AO254" i="1"/>
  <c r="AE621" i="1"/>
  <c r="AB621" i="1" s="1"/>
  <c r="AH622" i="1"/>
  <c r="AF622" i="1"/>
  <c r="AL622" i="1"/>
  <c r="AN622" i="1"/>
  <c r="AK622" i="1"/>
  <c r="AM622" i="1"/>
  <c r="AG622" i="1"/>
  <c r="Z623" i="1"/>
  <c r="AD622" i="1"/>
  <c r="AA622" i="1"/>
  <c r="AI622" i="1"/>
  <c r="AC622" i="1"/>
  <c r="AJ622" i="1"/>
  <c r="AO622" i="1"/>
  <c r="AG255" i="1"/>
  <c r="AD255" i="1" s="1"/>
  <c r="BA256" i="1"/>
  <c r="AZ256" i="1"/>
  <c r="AY256" i="1"/>
  <c r="AX256" i="1"/>
  <c r="AW256" i="1"/>
  <c r="AV256" i="1"/>
  <c r="AU256" i="1"/>
  <c r="AQ256" i="1"/>
  <c r="AP256" i="1"/>
  <c r="AT256" i="1"/>
  <c r="AS256" i="1"/>
  <c r="AR256" i="1"/>
  <c r="Y254" i="1"/>
  <c r="X255" i="1"/>
  <c r="Z255" i="1" s="1"/>
  <c r="AA255" i="1" s="1"/>
  <c r="AE256" i="1"/>
  <c r="AB257" i="1"/>
  <c r="AC256" i="1"/>
  <c r="AF256" i="1"/>
  <c r="W256" i="1"/>
  <c r="T257" i="1"/>
  <c r="V256" i="1"/>
  <c r="U256" i="1"/>
  <c r="AJ255" i="1" l="1"/>
  <c r="AH255" i="1"/>
  <c r="AL255" i="1"/>
  <c r="AK255" i="1"/>
  <c r="AN255" i="1"/>
  <c r="AM255" i="1"/>
  <c r="AI255" i="1"/>
  <c r="AO255" i="1"/>
  <c r="AI623" i="1"/>
  <c r="AJ623" i="1"/>
  <c r="AA623" i="1"/>
  <c r="AN623" i="1"/>
  <c r="AH623" i="1"/>
  <c r="Z624" i="1"/>
  <c r="AL623" i="1"/>
  <c r="AO623" i="1"/>
  <c r="AD623" i="1"/>
  <c r="AM623" i="1"/>
  <c r="AG623" i="1"/>
  <c r="AC623" i="1"/>
  <c r="AK623" i="1"/>
  <c r="AF623" i="1"/>
  <c r="AE622" i="1"/>
  <c r="AB622" i="1" s="1"/>
  <c r="BA257" i="1"/>
  <c r="AR257" i="1"/>
  <c r="AQ257" i="1"/>
  <c r="AP257" i="1"/>
  <c r="AU257" i="1"/>
  <c r="AT257" i="1"/>
  <c r="AS257" i="1"/>
  <c r="AZ257" i="1"/>
  <c r="AY257" i="1"/>
  <c r="AX257" i="1"/>
  <c r="AW257" i="1"/>
  <c r="AV257" i="1"/>
  <c r="Y255" i="1"/>
  <c r="AG256" i="1"/>
  <c r="AD256" i="1" s="1"/>
  <c r="X256" i="1"/>
  <c r="Z256" i="1" s="1"/>
  <c r="AA256" i="1" s="1"/>
  <c r="U257" i="1"/>
  <c r="W257" i="1"/>
  <c r="V257" i="1"/>
  <c r="T258" i="1"/>
  <c r="AC257" i="1"/>
  <c r="AF257" i="1"/>
  <c r="AE257" i="1"/>
  <c r="AB258" i="1"/>
  <c r="AJ256" i="1" l="1"/>
  <c r="AH256" i="1"/>
  <c r="AL256" i="1"/>
  <c r="AK256" i="1"/>
  <c r="AN256" i="1"/>
  <c r="AM256" i="1"/>
  <c r="AI256" i="1"/>
  <c r="AO256" i="1"/>
  <c r="AE623" i="1"/>
  <c r="AB623" i="1" s="1"/>
  <c r="AO624" i="1"/>
  <c r="AD624" i="1"/>
  <c r="AK624" i="1"/>
  <c r="AL624" i="1"/>
  <c r="AJ624" i="1"/>
  <c r="AN624" i="1"/>
  <c r="AI624" i="1"/>
  <c r="AA624" i="1"/>
  <c r="Z625" i="1"/>
  <c r="AH624" i="1"/>
  <c r="AC624" i="1"/>
  <c r="AF624" i="1"/>
  <c r="AG624" i="1"/>
  <c r="AM624" i="1"/>
  <c r="AG257" i="1"/>
  <c r="AD257" i="1" s="1"/>
  <c r="BA258" i="1"/>
  <c r="AZ258" i="1"/>
  <c r="AY258" i="1"/>
  <c r="AX258" i="1"/>
  <c r="AW258" i="1"/>
  <c r="AV258" i="1"/>
  <c r="AU258" i="1"/>
  <c r="AT258" i="1"/>
  <c r="AS258" i="1"/>
  <c r="AR258" i="1"/>
  <c r="AP258" i="1"/>
  <c r="AQ258" i="1"/>
  <c r="Y256" i="1"/>
  <c r="X257" i="1"/>
  <c r="Z257" i="1" s="1"/>
  <c r="AA257" i="1" s="1"/>
  <c r="AE258" i="1"/>
  <c r="AB259" i="1"/>
  <c r="AC258" i="1"/>
  <c r="AF258" i="1"/>
  <c r="W258" i="1"/>
  <c r="T259" i="1"/>
  <c r="V258" i="1"/>
  <c r="U258" i="1"/>
  <c r="AJ257" i="1" l="1"/>
  <c r="AH257" i="1"/>
  <c r="AL257" i="1"/>
  <c r="AK257" i="1"/>
  <c r="AN257" i="1"/>
  <c r="AM257" i="1"/>
  <c r="AI257" i="1"/>
  <c r="AO257" i="1"/>
  <c r="AM625" i="1"/>
  <c r="AK625" i="1"/>
  <c r="AG625" i="1"/>
  <c r="AH625" i="1"/>
  <c r="AL625" i="1"/>
  <c r="AA625" i="1"/>
  <c r="Z626" i="1"/>
  <c r="AD625" i="1"/>
  <c r="AI625" i="1"/>
  <c r="AF625" i="1"/>
  <c r="AC625" i="1"/>
  <c r="AN625" i="1"/>
  <c r="AJ625" i="1"/>
  <c r="AO625" i="1"/>
  <c r="AE624" i="1"/>
  <c r="AB624" i="1" s="1"/>
  <c r="AP259" i="1"/>
  <c r="AW259" i="1"/>
  <c r="AV259" i="1"/>
  <c r="AU259" i="1"/>
  <c r="AT259" i="1"/>
  <c r="AR259" i="1"/>
  <c r="AQ259" i="1"/>
  <c r="BA259" i="1"/>
  <c r="AZ259" i="1"/>
  <c r="AY259" i="1"/>
  <c r="AX259" i="1"/>
  <c r="AS259" i="1"/>
  <c r="Y257" i="1"/>
  <c r="AG258" i="1"/>
  <c r="AD258" i="1" s="1"/>
  <c r="X258" i="1"/>
  <c r="Z258" i="1" s="1"/>
  <c r="AA258" i="1" s="1"/>
  <c r="U259" i="1"/>
  <c r="W259" i="1"/>
  <c r="T260" i="1"/>
  <c r="V259" i="1"/>
  <c r="AC259" i="1"/>
  <c r="AF259" i="1"/>
  <c r="AE259" i="1"/>
  <c r="AB260" i="1"/>
  <c r="AJ258" i="1" l="1"/>
  <c r="AH258" i="1"/>
  <c r="AL258" i="1"/>
  <c r="AK258" i="1"/>
  <c r="AN258" i="1"/>
  <c r="AM258" i="1"/>
  <c r="AI258" i="1"/>
  <c r="AO258" i="1"/>
  <c r="AE625" i="1"/>
  <c r="AB625" i="1" s="1"/>
  <c r="Z627" i="1"/>
  <c r="AL626" i="1"/>
  <c r="AJ626" i="1"/>
  <c r="AA626" i="1"/>
  <c r="AD626" i="1"/>
  <c r="AO626" i="1"/>
  <c r="AC626" i="1"/>
  <c r="AF626" i="1"/>
  <c r="AM626" i="1"/>
  <c r="AN626" i="1"/>
  <c r="AH626" i="1"/>
  <c r="AG626" i="1"/>
  <c r="AK626" i="1"/>
  <c r="AI626" i="1"/>
  <c r="AG259" i="1"/>
  <c r="AD259" i="1" s="1"/>
  <c r="AT260" i="1"/>
  <c r="AS260" i="1"/>
  <c r="AR260" i="1"/>
  <c r="AQ260" i="1"/>
  <c r="AP260" i="1"/>
  <c r="AX260" i="1"/>
  <c r="AW260" i="1"/>
  <c r="AV260" i="1"/>
  <c r="AU260" i="1"/>
  <c r="BA260" i="1"/>
  <c r="AZ260" i="1"/>
  <c r="AY260" i="1"/>
  <c r="Y258" i="1"/>
  <c r="X259" i="1"/>
  <c r="Z259" i="1" s="1"/>
  <c r="AA259" i="1" s="1"/>
  <c r="AE260" i="1"/>
  <c r="AB261" i="1"/>
  <c r="AC260" i="1"/>
  <c r="AF260" i="1"/>
  <c r="W260" i="1"/>
  <c r="T261" i="1"/>
  <c r="V260" i="1"/>
  <c r="U260" i="1"/>
  <c r="AJ259" i="1" l="1"/>
  <c r="AH259" i="1"/>
  <c r="AL259" i="1"/>
  <c r="AK259" i="1"/>
  <c r="AN259" i="1"/>
  <c r="AM259" i="1"/>
  <c r="AI259" i="1"/>
  <c r="AO259" i="1"/>
  <c r="AE626" i="1"/>
  <c r="AB626" i="1" s="1"/>
  <c r="AK627" i="1"/>
  <c r="AI627" i="1"/>
  <c r="AA627" i="1"/>
  <c r="AM627" i="1"/>
  <c r="AC627" i="1"/>
  <c r="AH627" i="1"/>
  <c r="AD627" i="1"/>
  <c r="AN627" i="1"/>
  <c r="AO627" i="1"/>
  <c r="Z628" i="1"/>
  <c r="AJ627" i="1"/>
  <c r="AG627" i="1"/>
  <c r="AL627" i="1"/>
  <c r="AF627" i="1"/>
  <c r="AG260" i="1"/>
  <c r="AD260" i="1" s="1"/>
  <c r="AX261" i="1"/>
  <c r="AW261" i="1"/>
  <c r="AV261" i="1"/>
  <c r="AU261" i="1"/>
  <c r="AT261" i="1"/>
  <c r="AS261" i="1"/>
  <c r="AY261" i="1"/>
  <c r="AR261" i="1"/>
  <c r="AQ261" i="1"/>
  <c r="AP261" i="1"/>
  <c r="BA261" i="1"/>
  <c r="AZ261" i="1"/>
  <c r="Y259" i="1"/>
  <c r="X260" i="1"/>
  <c r="Z260" i="1" s="1"/>
  <c r="AA260" i="1" s="1"/>
  <c r="AC261" i="1"/>
  <c r="AF261" i="1"/>
  <c r="AE261" i="1"/>
  <c r="AB262" i="1"/>
  <c r="U261" i="1"/>
  <c r="W261" i="1"/>
  <c r="V261" i="1"/>
  <c r="T262" i="1"/>
  <c r="AJ260" i="1" l="1"/>
  <c r="AH260" i="1"/>
  <c r="AL260" i="1"/>
  <c r="AK260" i="1"/>
  <c r="AN260" i="1"/>
  <c r="AM260" i="1"/>
  <c r="AI260" i="1"/>
  <c r="AO260" i="1"/>
  <c r="AE627" i="1"/>
  <c r="AB627" i="1" s="1"/>
  <c r="AN628" i="1"/>
  <c r="Z629" i="1"/>
  <c r="AK628" i="1"/>
  <c r="AD628" i="1"/>
  <c r="AF628" i="1"/>
  <c r="AA628" i="1"/>
  <c r="AC628" i="1"/>
  <c r="AI628" i="1"/>
  <c r="AG628" i="1"/>
  <c r="AO628" i="1"/>
  <c r="AH628" i="1"/>
  <c r="AM628" i="1"/>
  <c r="AJ628" i="1"/>
  <c r="AL628" i="1"/>
  <c r="BA262" i="1"/>
  <c r="AZ262" i="1"/>
  <c r="AY262" i="1"/>
  <c r="AX262" i="1"/>
  <c r="AW262" i="1"/>
  <c r="AV262" i="1"/>
  <c r="AU262" i="1"/>
  <c r="AT262" i="1"/>
  <c r="AS262" i="1"/>
  <c r="AR262" i="1"/>
  <c r="AQ262" i="1"/>
  <c r="AP262" i="1"/>
  <c r="AG261" i="1"/>
  <c r="AD261" i="1" s="1"/>
  <c r="X261" i="1"/>
  <c r="Z261" i="1" s="1"/>
  <c r="AA261" i="1" s="1"/>
  <c r="Y260" i="1"/>
  <c r="W262" i="1"/>
  <c r="T263" i="1"/>
  <c r="V262" i="1"/>
  <c r="U262" i="1"/>
  <c r="AE262" i="1"/>
  <c r="AB263" i="1"/>
  <c r="AC262" i="1"/>
  <c r="AF262" i="1"/>
  <c r="AJ261" i="1" l="1"/>
  <c r="AH261" i="1"/>
  <c r="AL261" i="1"/>
  <c r="AK261" i="1"/>
  <c r="AN261" i="1"/>
  <c r="AM261" i="1"/>
  <c r="AI261" i="1"/>
  <c r="AO261" i="1"/>
  <c r="AE628" i="1"/>
  <c r="AB628" i="1" s="1"/>
  <c r="AF629" i="1"/>
  <c r="AA629" i="1"/>
  <c r="AJ629" i="1"/>
  <c r="AN629" i="1"/>
  <c r="AI629" i="1"/>
  <c r="AL629" i="1"/>
  <c r="Z630" i="1"/>
  <c r="AH629" i="1"/>
  <c r="AD629" i="1"/>
  <c r="AM629" i="1"/>
  <c r="AG629" i="1"/>
  <c r="AC629" i="1"/>
  <c r="AO629" i="1"/>
  <c r="AK629" i="1"/>
  <c r="AW263" i="1"/>
  <c r="AY263" i="1"/>
  <c r="AX263" i="1"/>
  <c r="AV263" i="1"/>
  <c r="AU263" i="1"/>
  <c r="AT263" i="1"/>
  <c r="AS263" i="1"/>
  <c r="BA263" i="1"/>
  <c r="AZ263" i="1"/>
  <c r="AR263" i="1"/>
  <c r="AQ263" i="1"/>
  <c r="AP263" i="1"/>
  <c r="Y261" i="1"/>
  <c r="AG262" i="1"/>
  <c r="AD262" i="1" s="1"/>
  <c r="X262" i="1"/>
  <c r="Z262" i="1" s="1"/>
  <c r="AA262" i="1" s="1"/>
  <c r="U263" i="1"/>
  <c r="W263" i="1"/>
  <c r="V263" i="1"/>
  <c r="T264" i="1"/>
  <c r="AC263" i="1"/>
  <c r="AF263" i="1"/>
  <c r="AE263" i="1"/>
  <c r="AB264" i="1"/>
  <c r="AJ262" i="1" l="1"/>
  <c r="AH262" i="1"/>
  <c r="AL262" i="1"/>
  <c r="AK262" i="1"/>
  <c r="AN262" i="1"/>
  <c r="AM262" i="1"/>
  <c r="AI262" i="1"/>
  <c r="AO262" i="1"/>
  <c r="AE629" i="1"/>
  <c r="AB629" i="1" s="1"/>
  <c r="AG630" i="1"/>
  <c r="AM630" i="1"/>
  <c r="AF630" i="1"/>
  <c r="AJ630" i="1"/>
  <c r="AD630" i="1"/>
  <c r="AN630" i="1"/>
  <c r="AL630" i="1"/>
  <c r="AA630" i="1"/>
  <c r="AI630" i="1"/>
  <c r="AC630" i="1"/>
  <c r="AK630" i="1"/>
  <c r="AH630" i="1"/>
  <c r="Z631" i="1"/>
  <c r="AO630" i="1"/>
  <c r="AG263" i="1"/>
  <c r="AD263" i="1" s="1"/>
  <c r="BA264" i="1"/>
  <c r="AZ264" i="1"/>
  <c r="AY264" i="1"/>
  <c r="AX264" i="1"/>
  <c r="AW264" i="1"/>
  <c r="AU264" i="1"/>
  <c r="AT264" i="1"/>
  <c r="AS264" i="1"/>
  <c r="AR264" i="1"/>
  <c r="AQ264" i="1"/>
  <c r="AP264" i="1"/>
  <c r="AV264" i="1"/>
  <c r="Y262" i="1"/>
  <c r="X263" i="1"/>
  <c r="Z263" i="1" s="1"/>
  <c r="AA263" i="1" s="1"/>
  <c r="AE264" i="1"/>
  <c r="AB265" i="1"/>
  <c r="AC264" i="1"/>
  <c r="AF264" i="1"/>
  <c r="W264" i="1"/>
  <c r="T265" i="1"/>
  <c r="V264" i="1"/>
  <c r="U264" i="1"/>
  <c r="AJ263" i="1" l="1"/>
  <c r="AH263" i="1"/>
  <c r="AL263" i="1"/>
  <c r="AK263" i="1"/>
  <c r="AN263" i="1"/>
  <c r="AM263" i="1"/>
  <c r="AI263" i="1"/>
  <c r="AO263" i="1"/>
  <c r="AE630" i="1"/>
  <c r="AB630" i="1" s="1"/>
  <c r="AG631" i="1"/>
  <c r="AJ631" i="1"/>
  <c r="AN631" i="1"/>
  <c r="AA631" i="1"/>
  <c r="AC631" i="1"/>
  <c r="AK631" i="1"/>
  <c r="AD631" i="1"/>
  <c r="AM631" i="1"/>
  <c r="AF631" i="1"/>
  <c r="Z632" i="1"/>
  <c r="AH631" i="1"/>
  <c r="AO631" i="1"/>
  <c r="AL631" i="1"/>
  <c r="AI631" i="1"/>
  <c r="BA265" i="1"/>
  <c r="AV265" i="1"/>
  <c r="AU265" i="1"/>
  <c r="AT265" i="1"/>
  <c r="AS265" i="1"/>
  <c r="AR265" i="1"/>
  <c r="AQ265" i="1"/>
  <c r="AZ265" i="1"/>
  <c r="AY265" i="1"/>
  <c r="AX265" i="1"/>
  <c r="AW265" i="1"/>
  <c r="AP265" i="1"/>
  <c r="Y263" i="1"/>
  <c r="AG264" i="1"/>
  <c r="AD264" i="1" s="1"/>
  <c r="X264" i="1"/>
  <c r="Z264" i="1" s="1"/>
  <c r="AA264" i="1" s="1"/>
  <c r="U265" i="1"/>
  <c r="W265" i="1"/>
  <c r="V265" i="1"/>
  <c r="T266" i="1"/>
  <c r="AC265" i="1"/>
  <c r="AF265" i="1"/>
  <c r="AE265" i="1"/>
  <c r="AB266" i="1"/>
  <c r="AJ264" i="1" l="1"/>
  <c r="AH264" i="1"/>
  <c r="AL264" i="1"/>
  <c r="AK264" i="1"/>
  <c r="AN264" i="1"/>
  <c r="AM264" i="1"/>
  <c r="AI264" i="1"/>
  <c r="AO264" i="1"/>
  <c r="AE631" i="1"/>
  <c r="AB631" i="1" s="1"/>
  <c r="AJ632" i="1"/>
  <c r="AK632" i="1"/>
  <c r="Z633" i="1"/>
  <c r="AD632" i="1"/>
  <c r="AM632" i="1"/>
  <c r="AI632" i="1"/>
  <c r="AA632" i="1"/>
  <c r="AL632" i="1"/>
  <c r="AC632" i="1"/>
  <c r="AF632" i="1"/>
  <c r="AN632" i="1"/>
  <c r="AH632" i="1"/>
  <c r="AG632" i="1"/>
  <c r="AO632" i="1"/>
  <c r="AG265" i="1"/>
  <c r="AD265" i="1" s="1"/>
  <c r="BA266" i="1"/>
  <c r="AZ266" i="1"/>
  <c r="AT266" i="1"/>
  <c r="AS266" i="1"/>
  <c r="AR266" i="1"/>
  <c r="AQ266" i="1"/>
  <c r="AP266" i="1"/>
  <c r="AY266" i="1"/>
  <c r="AX266" i="1"/>
  <c r="AW266" i="1"/>
  <c r="AV266" i="1"/>
  <c r="AU266" i="1"/>
  <c r="Y264" i="1"/>
  <c r="X265" i="1"/>
  <c r="Z265" i="1" s="1"/>
  <c r="AA265" i="1" s="1"/>
  <c r="AE266" i="1"/>
  <c r="AB267" i="1"/>
  <c r="AC266" i="1"/>
  <c r="AF266" i="1"/>
  <c r="W266" i="1"/>
  <c r="T267" i="1"/>
  <c r="V266" i="1"/>
  <c r="U266" i="1"/>
  <c r="AJ265" i="1" l="1"/>
  <c r="AH265" i="1"/>
  <c r="AL265" i="1"/>
  <c r="AK265" i="1"/>
  <c r="AN265" i="1"/>
  <c r="AM265" i="1"/>
  <c r="AI265" i="1"/>
  <c r="AO265" i="1"/>
  <c r="AE632" i="1"/>
  <c r="AB632" i="1" s="1"/>
  <c r="AH633" i="1"/>
  <c r="AJ633" i="1"/>
  <c r="AA633" i="1"/>
  <c r="AI633" i="1"/>
  <c r="AC633" i="1"/>
  <c r="AG633" i="1"/>
  <c r="AL633" i="1"/>
  <c r="AD633" i="1"/>
  <c r="AK633" i="1"/>
  <c r="AM633" i="1"/>
  <c r="Z634" i="1"/>
  <c r="AN633" i="1"/>
  <c r="AO633" i="1"/>
  <c r="AF633" i="1"/>
  <c r="AG266" i="1"/>
  <c r="AD266" i="1" s="1"/>
  <c r="AP267" i="1"/>
  <c r="AZ267" i="1"/>
  <c r="AY267" i="1"/>
  <c r="AX267" i="1"/>
  <c r="AW267" i="1"/>
  <c r="AV267" i="1"/>
  <c r="AU267" i="1"/>
  <c r="AR267" i="1"/>
  <c r="AQ267" i="1"/>
  <c r="AS267" i="1"/>
  <c r="BA267" i="1"/>
  <c r="AT267" i="1"/>
  <c r="Y265" i="1"/>
  <c r="X266" i="1"/>
  <c r="Z266" i="1" s="1"/>
  <c r="AA266" i="1" s="1"/>
  <c r="U267" i="1"/>
  <c r="W267" i="1"/>
  <c r="T268" i="1"/>
  <c r="V267" i="1"/>
  <c r="AC267" i="1"/>
  <c r="AF267" i="1"/>
  <c r="AE267" i="1"/>
  <c r="AB268" i="1"/>
  <c r="AJ266" i="1" l="1"/>
  <c r="AH266" i="1"/>
  <c r="AL266" i="1"/>
  <c r="AK266" i="1"/>
  <c r="AN266" i="1"/>
  <c r="AM266" i="1"/>
  <c r="AI266" i="1"/>
  <c r="AO266" i="1"/>
  <c r="AE633" i="1"/>
  <c r="AB633" i="1" s="1"/>
  <c r="AK634" i="1"/>
  <c r="AL634" i="1"/>
  <c r="AJ634" i="1"/>
  <c r="AO634" i="1"/>
  <c r="AF634" i="1"/>
  <c r="AI634" i="1"/>
  <c r="Z635" i="1"/>
  <c r="AM634" i="1"/>
  <c r="AG634" i="1"/>
  <c r="AA634" i="1"/>
  <c r="AC634" i="1"/>
  <c r="AN634" i="1"/>
  <c r="AD634" i="1"/>
  <c r="AH634" i="1"/>
  <c r="AG267" i="1"/>
  <c r="AD267" i="1" s="1"/>
  <c r="AS268" i="1"/>
  <c r="AR268" i="1"/>
  <c r="AQ268" i="1"/>
  <c r="AP268" i="1"/>
  <c r="AY268" i="1"/>
  <c r="AX268" i="1"/>
  <c r="AW268" i="1"/>
  <c r="AV268" i="1"/>
  <c r="AU268" i="1"/>
  <c r="AT268" i="1"/>
  <c r="BA268" i="1"/>
  <c r="AZ268" i="1"/>
  <c r="Y266" i="1"/>
  <c r="X267" i="1"/>
  <c r="Z267" i="1" s="1"/>
  <c r="AA267" i="1" s="1"/>
  <c r="AE268" i="1"/>
  <c r="AB269" i="1"/>
  <c r="AC268" i="1"/>
  <c r="AF268" i="1"/>
  <c r="W268" i="1"/>
  <c r="T269" i="1"/>
  <c r="V268" i="1"/>
  <c r="U268" i="1"/>
  <c r="AJ267" i="1" l="1"/>
  <c r="AH267" i="1"/>
  <c r="AL267" i="1"/>
  <c r="AK267" i="1"/>
  <c r="AN267" i="1"/>
  <c r="AM267" i="1"/>
  <c r="AI267" i="1"/>
  <c r="AO267" i="1"/>
  <c r="AE634" i="1"/>
  <c r="AB634" i="1" s="1"/>
  <c r="AH635" i="1"/>
  <c r="AL635" i="1"/>
  <c r="AJ635" i="1"/>
  <c r="Z636" i="1"/>
  <c r="AO635" i="1"/>
  <c r="AA635" i="1"/>
  <c r="AD635" i="1"/>
  <c r="AK635" i="1"/>
  <c r="AI635" i="1"/>
  <c r="AG635" i="1"/>
  <c r="AN635" i="1"/>
  <c r="AC635" i="1"/>
  <c r="AM635" i="1"/>
  <c r="AF635" i="1"/>
  <c r="AG268" i="1"/>
  <c r="AD268" i="1" s="1"/>
  <c r="AW269" i="1"/>
  <c r="AV269" i="1"/>
  <c r="AU269" i="1"/>
  <c r="AT269" i="1"/>
  <c r="AS269" i="1"/>
  <c r="AZ269" i="1"/>
  <c r="AY269" i="1"/>
  <c r="AX269" i="1"/>
  <c r="AR269" i="1"/>
  <c r="AQ269" i="1"/>
  <c r="AP269" i="1"/>
  <c r="BA269" i="1"/>
  <c r="Y267" i="1"/>
  <c r="X268" i="1"/>
  <c r="Z268" i="1" s="1"/>
  <c r="AA268" i="1" s="1"/>
  <c r="AC269" i="1"/>
  <c r="AF269" i="1"/>
  <c r="AE269" i="1"/>
  <c r="AB270" i="1"/>
  <c r="U269" i="1"/>
  <c r="W269" i="1"/>
  <c r="V269" i="1"/>
  <c r="T270" i="1"/>
  <c r="AJ268" i="1" l="1"/>
  <c r="AH268" i="1"/>
  <c r="AL268" i="1"/>
  <c r="AK268" i="1"/>
  <c r="AN268" i="1"/>
  <c r="AM268" i="1"/>
  <c r="AI268" i="1"/>
  <c r="AO268" i="1"/>
  <c r="AE635" i="1"/>
  <c r="AB635" i="1" s="1"/>
  <c r="AL636" i="1"/>
  <c r="AH636" i="1"/>
  <c r="AI636" i="1"/>
  <c r="AN636" i="1"/>
  <c r="AC636" i="1"/>
  <c r="AM636" i="1"/>
  <c r="AA636" i="1"/>
  <c r="AG636" i="1"/>
  <c r="AO636" i="1"/>
  <c r="AD636" i="1"/>
  <c r="AK636" i="1"/>
  <c r="AF636" i="1"/>
  <c r="Z637" i="1"/>
  <c r="AJ636" i="1"/>
  <c r="BA270" i="1"/>
  <c r="AZ270" i="1"/>
  <c r="AY270" i="1"/>
  <c r="AX270" i="1"/>
  <c r="AW270" i="1"/>
  <c r="AV270" i="1"/>
  <c r="AU270" i="1"/>
  <c r="AT270" i="1"/>
  <c r="AS270" i="1"/>
  <c r="AR270" i="1"/>
  <c r="AQ270" i="1"/>
  <c r="AP270" i="1"/>
  <c r="AG269" i="1"/>
  <c r="AD269" i="1" s="1"/>
  <c r="Y268" i="1"/>
  <c r="X269" i="1"/>
  <c r="Z269" i="1" s="1"/>
  <c r="AA269" i="1" s="1"/>
  <c r="W270" i="1"/>
  <c r="T271" i="1"/>
  <c r="V270" i="1"/>
  <c r="U270" i="1"/>
  <c r="AE270" i="1"/>
  <c r="AB271" i="1"/>
  <c r="AC270" i="1"/>
  <c r="AF270" i="1"/>
  <c r="AJ269" i="1" l="1"/>
  <c r="AH269" i="1"/>
  <c r="AL269" i="1"/>
  <c r="AK269" i="1"/>
  <c r="AN269" i="1"/>
  <c r="AM269" i="1"/>
  <c r="AI269" i="1"/>
  <c r="AO269" i="1"/>
  <c r="AE636" i="1"/>
  <c r="AB636" i="1" s="1"/>
  <c r="AM637" i="1"/>
  <c r="AC637" i="1"/>
  <c r="AH637" i="1"/>
  <c r="AI637" i="1"/>
  <c r="AL637" i="1"/>
  <c r="Z638" i="1"/>
  <c r="AG637" i="1"/>
  <c r="AD637" i="1"/>
  <c r="AO637" i="1"/>
  <c r="AK637" i="1"/>
  <c r="AA637" i="1"/>
  <c r="AJ637" i="1"/>
  <c r="AN637" i="1"/>
  <c r="AF637" i="1"/>
  <c r="AG270" i="1"/>
  <c r="AD270" i="1" s="1"/>
  <c r="BA271" i="1"/>
  <c r="AW271" i="1"/>
  <c r="AV271" i="1"/>
  <c r="AU271" i="1"/>
  <c r="AT271" i="1"/>
  <c r="AS271" i="1"/>
  <c r="AR271" i="1"/>
  <c r="AZ271" i="1"/>
  <c r="AY271" i="1"/>
  <c r="AX271" i="1"/>
  <c r="AQ271" i="1"/>
  <c r="AP271" i="1"/>
  <c r="Y269" i="1"/>
  <c r="X270" i="1"/>
  <c r="Z270" i="1" s="1"/>
  <c r="AA270" i="1" s="1"/>
  <c r="U271" i="1"/>
  <c r="W271" i="1"/>
  <c r="V271" i="1"/>
  <c r="T272" i="1"/>
  <c r="AC271" i="1"/>
  <c r="AF271" i="1"/>
  <c r="AE271" i="1"/>
  <c r="AB272" i="1"/>
  <c r="AJ270" i="1" l="1"/>
  <c r="AH270" i="1"/>
  <c r="AL270" i="1"/>
  <c r="AK270" i="1"/>
  <c r="AN270" i="1"/>
  <c r="AM270" i="1"/>
  <c r="AI270" i="1"/>
  <c r="AO270" i="1"/>
  <c r="AE637" i="1"/>
  <c r="AB637" i="1" s="1"/>
  <c r="AI638" i="1"/>
  <c r="Z639" i="1"/>
  <c r="AO638" i="1"/>
  <c r="AN638" i="1"/>
  <c r="AA638" i="1"/>
  <c r="AG638" i="1"/>
  <c r="AM638" i="1"/>
  <c r="AD638" i="1"/>
  <c r="AH638" i="1"/>
  <c r="AF638" i="1"/>
  <c r="AJ638" i="1"/>
  <c r="AK638" i="1"/>
  <c r="AC638" i="1"/>
  <c r="AL638" i="1"/>
  <c r="BA272" i="1"/>
  <c r="AR272" i="1"/>
  <c r="AQ272" i="1"/>
  <c r="AP272" i="1"/>
  <c r="AW272" i="1"/>
  <c r="AV272" i="1"/>
  <c r="AU272" i="1"/>
  <c r="AT272" i="1"/>
  <c r="AS272" i="1"/>
  <c r="AZ272" i="1"/>
  <c r="AY272" i="1"/>
  <c r="AX272" i="1"/>
  <c r="Y270" i="1"/>
  <c r="AG271" i="1"/>
  <c r="AD271" i="1" s="1"/>
  <c r="X271" i="1"/>
  <c r="Z271" i="1" s="1"/>
  <c r="AA271" i="1" s="1"/>
  <c r="AE272" i="1"/>
  <c r="AB273" i="1"/>
  <c r="AC272" i="1"/>
  <c r="AF272" i="1"/>
  <c r="W272" i="1"/>
  <c r="T273" i="1"/>
  <c r="V272" i="1"/>
  <c r="U272" i="1"/>
  <c r="AJ271" i="1" l="1"/>
  <c r="AH271" i="1"/>
  <c r="AL271" i="1"/>
  <c r="AK271" i="1"/>
  <c r="AN271" i="1"/>
  <c r="AM271" i="1"/>
  <c r="AI271" i="1"/>
  <c r="AO271" i="1"/>
  <c r="AE638" i="1"/>
  <c r="AB638" i="1" s="1"/>
  <c r="AA639" i="1"/>
  <c r="AL639" i="1"/>
  <c r="AC639" i="1"/>
  <c r="AH639" i="1"/>
  <c r="AJ639" i="1"/>
  <c r="AG639" i="1"/>
  <c r="AD639" i="1"/>
  <c r="AK639" i="1"/>
  <c r="AM639" i="1"/>
  <c r="Z640" i="1"/>
  <c r="AI639" i="1"/>
  <c r="AN639" i="1"/>
  <c r="AO639" i="1"/>
  <c r="AF639" i="1"/>
  <c r="AQ273" i="1"/>
  <c r="AP273" i="1"/>
  <c r="BA273" i="1"/>
  <c r="AZ273" i="1"/>
  <c r="AY273" i="1"/>
  <c r="AX273" i="1"/>
  <c r="AW273" i="1"/>
  <c r="AV273" i="1"/>
  <c r="AU273" i="1"/>
  <c r="AT273" i="1"/>
  <c r="AS273" i="1"/>
  <c r="AR273" i="1"/>
  <c r="AG272" i="1"/>
  <c r="AD272" i="1" s="1"/>
  <c r="Y271" i="1"/>
  <c r="X272" i="1"/>
  <c r="Z272" i="1" s="1"/>
  <c r="AA272" i="1" s="1"/>
  <c r="U273" i="1"/>
  <c r="W273" i="1"/>
  <c r="V273" i="1"/>
  <c r="T274" i="1"/>
  <c r="AC273" i="1"/>
  <c r="AF273" i="1"/>
  <c r="AE273" i="1"/>
  <c r="AB274" i="1"/>
  <c r="AJ272" i="1" l="1"/>
  <c r="AH272" i="1"/>
  <c r="AL272" i="1"/>
  <c r="AK272" i="1"/>
  <c r="AN272" i="1"/>
  <c r="AM272" i="1"/>
  <c r="AI272" i="1"/>
  <c r="AO272" i="1"/>
  <c r="AE639" i="1"/>
  <c r="AB639" i="1" s="1"/>
  <c r="Z641" i="1"/>
  <c r="AI640" i="1"/>
  <c r="AF640" i="1"/>
  <c r="AM640" i="1"/>
  <c r="AD640" i="1"/>
  <c r="AO640" i="1"/>
  <c r="AA640" i="1"/>
  <c r="AC640" i="1"/>
  <c r="AK640" i="1"/>
  <c r="AH640" i="1"/>
  <c r="AN640" i="1"/>
  <c r="AJ640" i="1"/>
  <c r="AG640" i="1"/>
  <c r="AL640" i="1"/>
  <c r="AG273" i="1"/>
  <c r="AD273" i="1" s="1"/>
  <c r="AS274" i="1"/>
  <c r="AR274" i="1"/>
  <c r="AQ274" i="1"/>
  <c r="AP274" i="1"/>
  <c r="AZ274" i="1"/>
  <c r="AY274" i="1"/>
  <c r="AX274" i="1"/>
  <c r="AW274" i="1"/>
  <c r="AV274" i="1"/>
  <c r="AU274" i="1"/>
  <c r="BA274" i="1"/>
  <c r="AT274" i="1"/>
  <c r="Y272" i="1"/>
  <c r="X273" i="1"/>
  <c r="Z273" i="1" s="1"/>
  <c r="AA273" i="1" s="1"/>
  <c r="W274" i="1"/>
  <c r="T275" i="1"/>
  <c r="V274" i="1"/>
  <c r="U274" i="1"/>
  <c r="AE274" i="1"/>
  <c r="AB275" i="1"/>
  <c r="AC274" i="1"/>
  <c r="AF274" i="1"/>
  <c r="AJ273" i="1" l="1"/>
  <c r="AH273" i="1"/>
  <c r="AL273" i="1"/>
  <c r="AK273" i="1"/>
  <c r="AN273" i="1"/>
  <c r="AM273" i="1"/>
  <c r="AI273" i="1"/>
  <c r="AO273" i="1"/>
  <c r="AE640" i="1"/>
  <c r="AB640" i="1" s="1"/>
  <c r="AM641" i="1"/>
  <c r="AK641" i="1"/>
  <c r="AJ641" i="1"/>
  <c r="AI641" i="1"/>
  <c r="AA641" i="1"/>
  <c r="AO641" i="1"/>
  <c r="AD641" i="1"/>
  <c r="AG641" i="1"/>
  <c r="AC641" i="1"/>
  <c r="AH641" i="1"/>
  <c r="Z642" i="1"/>
  <c r="AL641" i="1"/>
  <c r="AF641" i="1"/>
  <c r="AN641" i="1"/>
  <c r="AG274" i="1"/>
  <c r="AD274" i="1" s="1"/>
  <c r="Y273" i="1"/>
  <c r="AW275" i="1"/>
  <c r="AV275" i="1"/>
  <c r="AU275" i="1"/>
  <c r="AT275" i="1"/>
  <c r="AS275" i="1"/>
  <c r="AQ275" i="1"/>
  <c r="AP275" i="1"/>
  <c r="BA275" i="1"/>
  <c r="AZ275" i="1"/>
  <c r="AY275" i="1"/>
  <c r="AX275" i="1"/>
  <c r="AR275" i="1"/>
  <c r="X274" i="1"/>
  <c r="Z274" i="1" s="1"/>
  <c r="AA274" i="1" s="1"/>
  <c r="T276" i="1"/>
  <c r="U275" i="1"/>
  <c r="W275" i="1"/>
  <c r="V275" i="1"/>
  <c r="AF275" i="1"/>
  <c r="AE275" i="1"/>
  <c r="AB276" i="1"/>
  <c r="AC275" i="1"/>
  <c r="AJ274" i="1" l="1"/>
  <c r="AH274" i="1"/>
  <c r="AL274" i="1"/>
  <c r="AK274" i="1"/>
  <c r="AN274" i="1"/>
  <c r="AM274" i="1"/>
  <c r="AI274" i="1"/>
  <c r="AO274" i="1"/>
  <c r="AE641" i="1"/>
  <c r="AB641" i="1" s="1"/>
  <c r="AH642" i="1"/>
  <c r="AD642" i="1"/>
  <c r="AL642" i="1"/>
  <c r="Z643" i="1"/>
  <c r="AA642" i="1"/>
  <c r="AM642" i="1"/>
  <c r="AI642" i="1"/>
  <c r="AG642" i="1"/>
  <c r="AC642" i="1"/>
  <c r="AO642" i="1"/>
  <c r="AF642" i="1"/>
  <c r="AN642" i="1"/>
  <c r="AJ642" i="1"/>
  <c r="AK642" i="1"/>
  <c r="AG275" i="1"/>
  <c r="AD275" i="1" s="1"/>
  <c r="BA276" i="1"/>
  <c r="AZ276" i="1"/>
  <c r="AY276" i="1"/>
  <c r="AX276" i="1"/>
  <c r="AW276" i="1"/>
  <c r="AS276" i="1"/>
  <c r="AQ276" i="1"/>
  <c r="AP276" i="1"/>
  <c r="AV276" i="1"/>
  <c r="AU276" i="1"/>
  <c r="AT276" i="1"/>
  <c r="AR276" i="1"/>
  <c r="Y274" i="1"/>
  <c r="X275" i="1"/>
  <c r="Z275" i="1" s="1"/>
  <c r="AA275" i="1" s="1"/>
  <c r="AB277" i="1"/>
  <c r="AC276" i="1"/>
  <c r="AF276" i="1"/>
  <c r="AE276" i="1"/>
  <c r="T277" i="1"/>
  <c r="V276" i="1"/>
  <c r="U276" i="1"/>
  <c r="W276" i="1"/>
  <c r="AJ275" i="1" l="1"/>
  <c r="AH275" i="1"/>
  <c r="AL275" i="1"/>
  <c r="AK275" i="1"/>
  <c r="AN275" i="1"/>
  <c r="AM275" i="1"/>
  <c r="AI275" i="1"/>
  <c r="AO275" i="1"/>
  <c r="AE642" i="1"/>
  <c r="AB642" i="1" s="1"/>
  <c r="AN643" i="1"/>
  <c r="AO643" i="1"/>
  <c r="AG643" i="1"/>
  <c r="AJ643" i="1"/>
  <c r="Z644" i="1"/>
  <c r="AK643" i="1"/>
  <c r="AM643" i="1"/>
  <c r="AA643" i="1"/>
  <c r="AD643" i="1"/>
  <c r="AF643" i="1"/>
  <c r="AL643" i="1"/>
  <c r="AC643" i="1"/>
  <c r="AI643" i="1"/>
  <c r="AH643" i="1"/>
  <c r="AG276" i="1"/>
  <c r="AD276" i="1" s="1"/>
  <c r="BA277" i="1"/>
  <c r="AX277" i="1"/>
  <c r="AW277" i="1"/>
  <c r="AV277" i="1"/>
  <c r="AU277" i="1"/>
  <c r="AT277" i="1"/>
  <c r="AS277" i="1"/>
  <c r="AZ277" i="1"/>
  <c r="AY277" i="1"/>
  <c r="AR277" i="1"/>
  <c r="AQ277" i="1"/>
  <c r="AP277" i="1"/>
  <c r="Y275" i="1"/>
  <c r="X276" i="1"/>
  <c r="Z276" i="1" s="1"/>
  <c r="AA276" i="1" s="1"/>
  <c r="W277" i="1"/>
  <c r="T278" i="1"/>
  <c r="V277" i="1"/>
  <c r="U277" i="1"/>
  <c r="AF277" i="1"/>
  <c r="AE277" i="1"/>
  <c r="AB278" i="1"/>
  <c r="AC277" i="1"/>
  <c r="AJ276" i="1" l="1"/>
  <c r="AH276" i="1"/>
  <c r="AL276" i="1"/>
  <c r="AK276" i="1"/>
  <c r="AN276" i="1"/>
  <c r="AM276" i="1"/>
  <c r="AI276" i="1"/>
  <c r="AO276" i="1"/>
  <c r="AE643" i="1"/>
  <c r="AB643" i="1" s="1"/>
  <c r="AO644" i="1"/>
  <c r="Z645" i="1"/>
  <c r="AC644" i="1"/>
  <c r="AG644" i="1"/>
  <c r="AM644" i="1"/>
  <c r="AL644" i="1"/>
  <c r="AN644" i="1"/>
  <c r="AA644" i="1"/>
  <c r="AF644" i="1"/>
  <c r="AJ644" i="1"/>
  <c r="AD644" i="1"/>
  <c r="AK644" i="1"/>
  <c r="AH644" i="1"/>
  <c r="AI644" i="1"/>
  <c r="AG277" i="1"/>
  <c r="AD277" i="1" s="1"/>
  <c r="AT278" i="1"/>
  <c r="AS278" i="1"/>
  <c r="AR278" i="1"/>
  <c r="AZ278" i="1"/>
  <c r="AY278" i="1"/>
  <c r="AX278" i="1"/>
  <c r="AW278" i="1"/>
  <c r="AV278" i="1"/>
  <c r="AU278" i="1"/>
  <c r="AP278" i="1"/>
  <c r="BA278" i="1"/>
  <c r="AQ278" i="1"/>
  <c r="Y276" i="1"/>
  <c r="X277" i="1"/>
  <c r="Z277" i="1" s="1"/>
  <c r="AA277" i="1" s="1"/>
  <c r="T279" i="1"/>
  <c r="V278" i="1"/>
  <c r="U278" i="1"/>
  <c r="W278" i="1"/>
  <c r="AB279" i="1"/>
  <c r="AC278" i="1"/>
  <c r="AF278" i="1"/>
  <c r="AE278" i="1"/>
  <c r="AJ277" i="1" l="1"/>
  <c r="AH277" i="1"/>
  <c r="AL277" i="1"/>
  <c r="AK277" i="1"/>
  <c r="AN277" i="1"/>
  <c r="AM277" i="1"/>
  <c r="AI277" i="1"/>
  <c r="AO277" i="1"/>
  <c r="AE644" i="1"/>
  <c r="AB644" i="1" s="1"/>
  <c r="AA645" i="1"/>
  <c r="AM645" i="1"/>
  <c r="AG645" i="1"/>
  <c r="AC645" i="1"/>
  <c r="AD645" i="1"/>
  <c r="AH645" i="1"/>
  <c r="AN645" i="1"/>
  <c r="AF645" i="1"/>
  <c r="Z646" i="1"/>
  <c r="AL645" i="1"/>
  <c r="AO645" i="1"/>
  <c r="AK645" i="1"/>
  <c r="AJ645" i="1"/>
  <c r="AI645" i="1"/>
  <c r="AR279" i="1"/>
  <c r="AQ279" i="1"/>
  <c r="AP279" i="1"/>
  <c r="BA279" i="1"/>
  <c r="AV279" i="1"/>
  <c r="AU279" i="1"/>
  <c r="AZ279" i="1"/>
  <c r="AY279" i="1"/>
  <c r="AX279" i="1"/>
  <c r="AW279" i="1"/>
  <c r="AT279" i="1"/>
  <c r="AS279" i="1"/>
  <c r="Y277" i="1"/>
  <c r="AG278" i="1"/>
  <c r="AD278" i="1" s="1"/>
  <c r="X278" i="1"/>
  <c r="Z278" i="1" s="1"/>
  <c r="AA278" i="1" s="1"/>
  <c r="AF279" i="1"/>
  <c r="AE279" i="1"/>
  <c r="AB280" i="1"/>
  <c r="AC279" i="1"/>
  <c r="W279" i="1"/>
  <c r="T280" i="1"/>
  <c r="V279" i="1"/>
  <c r="U279" i="1"/>
  <c r="AJ278" i="1" l="1"/>
  <c r="AH278" i="1"/>
  <c r="AL278" i="1"/>
  <c r="AK278" i="1"/>
  <c r="AN278" i="1"/>
  <c r="AM278" i="1"/>
  <c r="AI278" i="1"/>
  <c r="AO278" i="1"/>
  <c r="AE645" i="1"/>
  <c r="AB645" i="1" s="1"/>
  <c r="AI646" i="1"/>
  <c r="AG646" i="1"/>
  <c r="AM646" i="1"/>
  <c r="Z647" i="1"/>
  <c r="AJ646" i="1"/>
  <c r="AO646" i="1"/>
  <c r="AA646" i="1"/>
  <c r="AN646" i="1"/>
  <c r="AH646" i="1"/>
  <c r="AD646" i="1"/>
  <c r="AK646" i="1"/>
  <c r="AC646" i="1"/>
  <c r="AF646" i="1"/>
  <c r="AL646" i="1"/>
  <c r="AS280" i="1"/>
  <c r="AR280" i="1"/>
  <c r="AQ280" i="1"/>
  <c r="AP280" i="1"/>
  <c r="BA280" i="1"/>
  <c r="AZ280" i="1"/>
  <c r="AY280" i="1"/>
  <c r="AX280" i="1"/>
  <c r="AW280" i="1"/>
  <c r="AV280" i="1"/>
  <c r="AU280" i="1"/>
  <c r="AT280" i="1"/>
  <c r="AG279" i="1"/>
  <c r="AD279" i="1" s="1"/>
  <c r="X279" i="1"/>
  <c r="Z279" i="1" s="1"/>
  <c r="AA279" i="1" s="1"/>
  <c r="Y278" i="1"/>
  <c r="AB281" i="1"/>
  <c r="AC280" i="1"/>
  <c r="AF280" i="1"/>
  <c r="AE280" i="1"/>
  <c r="T281" i="1"/>
  <c r="V280" i="1"/>
  <c r="U280" i="1"/>
  <c r="W280" i="1"/>
  <c r="AJ279" i="1" l="1"/>
  <c r="AH279" i="1"/>
  <c r="AL279" i="1"/>
  <c r="AK279" i="1"/>
  <c r="AN279" i="1"/>
  <c r="AM279" i="1"/>
  <c r="AI279" i="1"/>
  <c r="AO279" i="1"/>
  <c r="AE646" i="1"/>
  <c r="AB646" i="1" s="1"/>
  <c r="AA647" i="1"/>
  <c r="AM647" i="1"/>
  <c r="AF647" i="1"/>
  <c r="AD647" i="1"/>
  <c r="AK647" i="1"/>
  <c r="AO647" i="1"/>
  <c r="AJ647" i="1"/>
  <c r="AC647" i="1"/>
  <c r="AH647" i="1"/>
  <c r="Z648" i="1"/>
  <c r="AL647" i="1"/>
  <c r="AI647" i="1"/>
  <c r="AN647" i="1"/>
  <c r="AG647" i="1"/>
  <c r="AG280" i="1"/>
  <c r="AD280" i="1" s="1"/>
  <c r="AW281" i="1"/>
  <c r="AV281" i="1"/>
  <c r="AU281" i="1"/>
  <c r="AT281" i="1"/>
  <c r="AS281" i="1"/>
  <c r="AR281" i="1"/>
  <c r="AQ281" i="1"/>
  <c r="AP281" i="1"/>
  <c r="BA281" i="1"/>
  <c r="AZ281" i="1"/>
  <c r="AY281" i="1"/>
  <c r="AX281" i="1"/>
  <c r="Y279" i="1"/>
  <c r="X280" i="1"/>
  <c r="Z280" i="1" s="1"/>
  <c r="AA280" i="1" s="1"/>
  <c r="W281" i="1"/>
  <c r="T282" i="1"/>
  <c r="V281" i="1"/>
  <c r="U281" i="1"/>
  <c r="AF281" i="1"/>
  <c r="AE281" i="1"/>
  <c r="AB282" i="1"/>
  <c r="AC281" i="1"/>
  <c r="AJ280" i="1" l="1"/>
  <c r="AH280" i="1"/>
  <c r="AL280" i="1"/>
  <c r="AK280" i="1"/>
  <c r="AN280" i="1"/>
  <c r="AM280" i="1"/>
  <c r="AI280" i="1"/>
  <c r="AO280" i="1"/>
  <c r="AE647" i="1"/>
  <c r="AB647" i="1" s="1"/>
  <c r="AA648" i="1"/>
  <c r="AI648" i="1"/>
  <c r="AC648" i="1"/>
  <c r="AF648" i="1"/>
  <c r="AN648" i="1"/>
  <c r="AL648" i="1"/>
  <c r="Z649" i="1"/>
  <c r="AH648" i="1"/>
  <c r="AK648" i="1"/>
  <c r="AD648" i="1"/>
  <c r="AO648" i="1"/>
  <c r="AG648" i="1"/>
  <c r="AJ648" i="1"/>
  <c r="AM648" i="1"/>
  <c r="AG281" i="1"/>
  <c r="AD281" i="1" s="1"/>
  <c r="BA282" i="1"/>
  <c r="AZ282" i="1"/>
  <c r="AY282" i="1"/>
  <c r="AX282" i="1"/>
  <c r="AW282" i="1"/>
  <c r="AP282" i="1"/>
  <c r="AT282" i="1"/>
  <c r="AS282" i="1"/>
  <c r="AV282" i="1"/>
  <c r="AU282" i="1"/>
  <c r="AR282" i="1"/>
  <c r="AQ282" i="1"/>
  <c r="Y280" i="1"/>
  <c r="X281" i="1"/>
  <c r="Z281" i="1" s="1"/>
  <c r="AA281" i="1" s="1"/>
  <c r="AB283" i="1"/>
  <c r="AC282" i="1"/>
  <c r="AF282" i="1"/>
  <c r="AE282" i="1"/>
  <c r="T283" i="1"/>
  <c r="V282" i="1"/>
  <c r="U282" i="1"/>
  <c r="W282" i="1"/>
  <c r="AJ281" i="1" l="1"/>
  <c r="AH281" i="1"/>
  <c r="AL281" i="1"/>
  <c r="AK281" i="1"/>
  <c r="AN281" i="1"/>
  <c r="AM281" i="1"/>
  <c r="AI281" i="1"/>
  <c r="AO281" i="1"/>
  <c r="AE648" i="1"/>
  <c r="AB648" i="1" s="1"/>
  <c r="AH649" i="1"/>
  <c r="AF649" i="1"/>
  <c r="AJ649" i="1"/>
  <c r="AD649" i="1"/>
  <c r="AO649" i="1"/>
  <c r="AA649" i="1"/>
  <c r="AM649" i="1"/>
  <c r="Z650" i="1"/>
  <c r="AC649" i="1"/>
  <c r="AG649" i="1"/>
  <c r="AK649" i="1"/>
  <c r="AN649" i="1"/>
  <c r="AI649" i="1"/>
  <c r="AL649" i="1"/>
  <c r="AG282" i="1"/>
  <c r="AD282" i="1" s="1"/>
  <c r="BA283" i="1"/>
  <c r="AY283" i="1"/>
  <c r="AX283" i="1"/>
  <c r="AW283" i="1"/>
  <c r="AV283" i="1"/>
  <c r="AU283" i="1"/>
  <c r="AT283" i="1"/>
  <c r="AP283" i="1"/>
  <c r="AR283" i="1"/>
  <c r="AZ283" i="1"/>
  <c r="AS283" i="1"/>
  <c r="AQ283" i="1"/>
  <c r="Y281" i="1"/>
  <c r="X282" i="1"/>
  <c r="Z282" i="1" s="1"/>
  <c r="AA282" i="1" s="1"/>
  <c r="W283" i="1"/>
  <c r="T284" i="1"/>
  <c r="V283" i="1"/>
  <c r="U283" i="1"/>
  <c r="AF283" i="1"/>
  <c r="AE283" i="1"/>
  <c r="AB284" i="1"/>
  <c r="AC283" i="1"/>
  <c r="AJ282" i="1" l="1"/>
  <c r="AH282" i="1"/>
  <c r="AL282" i="1"/>
  <c r="AK282" i="1"/>
  <c r="AN282" i="1"/>
  <c r="AM282" i="1"/>
  <c r="AI282" i="1"/>
  <c r="AO282" i="1"/>
  <c r="AE649" i="1"/>
  <c r="AB649" i="1" s="1"/>
  <c r="AN650" i="1"/>
  <c r="Z651" i="1"/>
  <c r="AC650" i="1"/>
  <c r="AM650" i="1"/>
  <c r="AJ650" i="1"/>
  <c r="AF650" i="1"/>
  <c r="AL650" i="1"/>
  <c r="AH650" i="1"/>
  <c r="AA650" i="1"/>
  <c r="AK650" i="1"/>
  <c r="AO650" i="1"/>
  <c r="AD650" i="1"/>
  <c r="AG650" i="1"/>
  <c r="AI650" i="1"/>
  <c r="AG283" i="1"/>
  <c r="AD283" i="1" s="1"/>
  <c r="AU284" i="1"/>
  <c r="AT284" i="1"/>
  <c r="AS284" i="1"/>
  <c r="AW284" i="1"/>
  <c r="AV284" i="1"/>
  <c r="AR284" i="1"/>
  <c r="AQ284" i="1"/>
  <c r="AP284" i="1"/>
  <c r="BA284" i="1"/>
  <c r="AZ284" i="1"/>
  <c r="AY284" i="1"/>
  <c r="AX284" i="1"/>
  <c r="Y282" i="1"/>
  <c r="X283" i="1"/>
  <c r="Z283" i="1" s="1"/>
  <c r="AA283" i="1" s="1"/>
  <c r="AB285" i="1"/>
  <c r="AC284" i="1"/>
  <c r="AF284" i="1"/>
  <c r="AE284" i="1"/>
  <c r="T285" i="1"/>
  <c r="V284" i="1"/>
  <c r="U284" i="1"/>
  <c r="W284" i="1"/>
  <c r="AJ283" i="1" l="1"/>
  <c r="AH283" i="1"/>
  <c r="AL283" i="1"/>
  <c r="AK283" i="1"/>
  <c r="AN283" i="1"/>
  <c r="AM283" i="1"/>
  <c r="AI283" i="1"/>
  <c r="AO283" i="1"/>
  <c r="AE650" i="1"/>
  <c r="AB650" i="1" s="1"/>
  <c r="AF651" i="1"/>
  <c r="AL651" i="1"/>
  <c r="AG651" i="1"/>
  <c r="AC651" i="1"/>
  <c r="AM651" i="1"/>
  <c r="AK651" i="1"/>
  <c r="AD651" i="1"/>
  <c r="AH651" i="1"/>
  <c r="Z652" i="1"/>
  <c r="AN651" i="1"/>
  <c r="AI651" i="1"/>
  <c r="AA651" i="1"/>
  <c r="AJ651" i="1"/>
  <c r="AO651" i="1"/>
  <c r="AS285" i="1"/>
  <c r="AR285" i="1"/>
  <c r="AQ285" i="1"/>
  <c r="AP285" i="1"/>
  <c r="AW285" i="1"/>
  <c r="AV285" i="1"/>
  <c r="AY285" i="1"/>
  <c r="AX285" i="1"/>
  <c r="AU285" i="1"/>
  <c r="AT285" i="1"/>
  <c r="BA285" i="1"/>
  <c r="AZ285" i="1"/>
  <c r="Y283" i="1"/>
  <c r="AG284" i="1"/>
  <c r="AD284" i="1" s="1"/>
  <c r="X284" i="1"/>
  <c r="Z284" i="1" s="1"/>
  <c r="AA284" i="1" s="1"/>
  <c r="W285" i="1"/>
  <c r="T286" i="1"/>
  <c r="V285" i="1"/>
  <c r="U285" i="1"/>
  <c r="AF285" i="1"/>
  <c r="AE285" i="1"/>
  <c r="AB286" i="1"/>
  <c r="AC285" i="1"/>
  <c r="AJ284" i="1" l="1"/>
  <c r="AH284" i="1"/>
  <c r="AL284" i="1"/>
  <c r="AK284" i="1"/>
  <c r="AN284" i="1"/>
  <c r="AM284" i="1"/>
  <c r="AI284" i="1"/>
  <c r="AO284" i="1"/>
  <c r="AE651" i="1"/>
  <c r="AB651" i="1" s="1"/>
  <c r="AK652" i="1"/>
  <c r="AM652" i="1"/>
  <c r="AG652" i="1"/>
  <c r="AN652" i="1"/>
  <c r="AA652" i="1"/>
  <c r="AO652" i="1"/>
  <c r="AL652" i="1"/>
  <c r="AF652" i="1"/>
  <c r="AI652" i="1"/>
  <c r="AC652" i="1"/>
  <c r="AJ652" i="1"/>
  <c r="Z653" i="1"/>
  <c r="AD652" i="1"/>
  <c r="AH652" i="1"/>
  <c r="AS286" i="1"/>
  <c r="AR286" i="1"/>
  <c r="AQ286" i="1"/>
  <c r="AP286" i="1"/>
  <c r="BA286" i="1"/>
  <c r="AZ286" i="1"/>
  <c r="AY286" i="1"/>
  <c r="AX286" i="1"/>
  <c r="AW286" i="1"/>
  <c r="AV286" i="1"/>
  <c r="AU286" i="1"/>
  <c r="AT286" i="1"/>
  <c r="AG285" i="1"/>
  <c r="AD285" i="1" s="1"/>
  <c r="Y284" i="1"/>
  <c r="X285" i="1"/>
  <c r="Z285" i="1" s="1"/>
  <c r="AA285" i="1" s="1"/>
  <c r="T287" i="1"/>
  <c r="V286" i="1"/>
  <c r="U286" i="1"/>
  <c r="W286" i="1"/>
  <c r="AB287" i="1"/>
  <c r="AC286" i="1"/>
  <c r="AF286" i="1"/>
  <c r="AE286" i="1"/>
  <c r="AJ285" i="1" l="1"/>
  <c r="AH285" i="1"/>
  <c r="AL285" i="1"/>
  <c r="AK285" i="1"/>
  <c r="AN285" i="1"/>
  <c r="AM285" i="1"/>
  <c r="AI285" i="1"/>
  <c r="AO285" i="1"/>
  <c r="AE652" i="1"/>
  <c r="AB652" i="1" s="1"/>
  <c r="AN653" i="1"/>
  <c r="Z654" i="1"/>
  <c r="AC653" i="1"/>
  <c r="AF653" i="1"/>
  <c r="AL653" i="1"/>
  <c r="AH653" i="1"/>
  <c r="AO653" i="1"/>
  <c r="AA653" i="1"/>
  <c r="AD653" i="1"/>
  <c r="AI653" i="1"/>
  <c r="AJ653" i="1"/>
  <c r="AG653" i="1"/>
  <c r="AM653" i="1"/>
  <c r="AK653" i="1"/>
  <c r="AW287" i="1"/>
  <c r="AV287" i="1"/>
  <c r="AU287" i="1"/>
  <c r="AT287" i="1"/>
  <c r="AS287" i="1"/>
  <c r="AX287" i="1"/>
  <c r="AR287" i="1"/>
  <c r="AQ287" i="1"/>
  <c r="AP287" i="1"/>
  <c r="BA287" i="1"/>
  <c r="AZ287" i="1"/>
  <c r="AY287" i="1"/>
  <c r="AG286" i="1"/>
  <c r="AD286" i="1" s="1"/>
  <c r="Y285" i="1"/>
  <c r="X286" i="1"/>
  <c r="Z286" i="1" s="1"/>
  <c r="AA286" i="1" s="1"/>
  <c r="AF287" i="1"/>
  <c r="AE287" i="1"/>
  <c r="AB288" i="1"/>
  <c r="AC287" i="1"/>
  <c r="W287" i="1"/>
  <c r="T288" i="1"/>
  <c r="V287" i="1"/>
  <c r="U287" i="1"/>
  <c r="AJ286" i="1" l="1"/>
  <c r="AH286" i="1"/>
  <c r="AL286" i="1"/>
  <c r="AK286" i="1"/>
  <c r="AN286" i="1"/>
  <c r="AM286" i="1"/>
  <c r="AI286" i="1"/>
  <c r="AO286" i="1"/>
  <c r="AE653" i="1"/>
  <c r="AB653" i="1" s="1"/>
  <c r="AA654" i="1"/>
  <c r="AM654" i="1"/>
  <c r="AF654" i="1"/>
  <c r="AC654" i="1"/>
  <c r="AL654" i="1"/>
  <c r="AJ654" i="1"/>
  <c r="Z655" i="1"/>
  <c r="AD654" i="1"/>
  <c r="AH654" i="1"/>
  <c r="AN654" i="1"/>
  <c r="AI654" i="1"/>
  <c r="AO654" i="1"/>
  <c r="AK654" i="1"/>
  <c r="AG654" i="1"/>
  <c r="BA288" i="1"/>
  <c r="AZ288" i="1"/>
  <c r="AY288" i="1"/>
  <c r="AX288" i="1"/>
  <c r="AW288" i="1"/>
  <c r="AQ288" i="1"/>
  <c r="AP288" i="1"/>
  <c r="AU288" i="1"/>
  <c r="AT288" i="1"/>
  <c r="AV288" i="1"/>
  <c r="AS288" i="1"/>
  <c r="AR288" i="1"/>
  <c r="AG287" i="1"/>
  <c r="AD287" i="1" s="1"/>
  <c r="Y286" i="1"/>
  <c r="X287" i="1"/>
  <c r="Z287" i="1" s="1"/>
  <c r="AA287" i="1" s="1"/>
  <c r="T289" i="1"/>
  <c r="V288" i="1"/>
  <c r="U288" i="1"/>
  <c r="W288" i="1"/>
  <c r="AB289" i="1"/>
  <c r="AC288" i="1"/>
  <c r="AF288" i="1"/>
  <c r="AE288" i="1"/>
  <c r="AJ287" i="1" l="1"/>
  <c r="AH287" i="1"/>
  <c r="AL287" i="1"/>
  <c r="AK287" i="1"/>
  <c r="AN287" i="1"/>
  <c r="AM287" i="1"/>
  <c r="AI287" i="1"/>
  <c r="AO287" i="1"/>
  <c r="AE654" i="1"/>
  <c r="AB654" i="1" s="1"/>
  <c r="AG655" i="1"/>
  <c r="AK655" i="1"/>
  <c r="AF655" i="1"/>
  <c r="Z656" i="1"/>
  <c r="AN655" i="1"/>
  <c r="AC655" i="1"/>
  <c r="AI655" i="1"/>
  <c r="AH655" i="1"/>
  <c r="AO655" i="1"/>
  <c r="AA655" i="1"/>
  <c r="AL655" i="1"/>
  <c r="AD655" i="1"/>
  <c r="AM655" i="1"/>
  <c r="AJ655" i="1"/>
  <c r="AG288" i="1"/>
  <c r="AD288" i="1" s="1"/>
  <c r="BA289" i="1"/>
  <c r="AZ289" i="1"/>
  <c r="AY289" i="1"/>
  <c r="AX289" i="1"/>
  <c r="AW289" i="1"/>
  <c r="AV289" i="1"/>
  <c r="AU289" i="1"/>
  <c r="AT289" i="1"/>
  <c r="AS289" i="1"/>
  <c r="AR289" i="1"/>
  <c r="AQ289" i="1"/>
  <c r="AP289" i="1"/>
  <c r="X288" i="1"/>
  <c r="Z288" i="1" s="1"/>
  <c r="AA288" i="1" s="1"/>
  <c r="Y287" i="1"/>
  <c r="AF289" i="1"/>
  <c r="AE289" i="1"/>
  <c r="AB290" i="1"/>
  <c r="AC289" i="1"/>
  <c r="W289" i="1"/>
  <c r="T290" i="1"/>
  <c r="V289" i="1"/>
  <c r="U289" i="1"/>
  <c r="AJ288" i="1" l="1"/>
  <c r="AH288" i="1"/>
  <c r="AL288" i="1"/>
  <c r="AK288" i="1"/>
  <c r="AN288" i="1"/>
  <c r="AM288" i="1"/>
  <c r="AI288" i="1"/>
  <c r="AO288" i="1"/>
  <c r="AE655" i="1"/>
  <c r="AB655" i="1" s="1"/>
  <c r="AM656" i="1"/>
  <c r="AN656" i="1"/>
  <c r="AC656" i="1"/>
  <c r="AF656" i="1"/>
  <c r="AO656" i="1"/>
  <c r="AA656" i="1"/>
  <c r="AL656" i="1"/>
  <c r="AI656" i="1"/>
  <c r="AD656" i="1"/>
  <c r="AH656" i="1"/>
  <c r="AJ656" i="1"/>
  <c r="Z657" i="1"/>
  <c r="AG656" i="1"/>
  <c r="AK656" i="1"/>
  <c r="AG289" i="1"/>
  <c r="AD289" i="1" s="1"/>
  <c r="BA290" i="1"/>
  <c r="AZ290" i="1"/>
  <c r="AY290" i="1"/>
  <c r="AX290" i="1"/>
  <c r="AW290" i="1"/>
  <c r="AV290" i="1"/>
  <c r="AU290" i="1"/>
  <c r="AT290" i="1"/>
  <c r="AS290" i="1"/>
  <c r="AR290" i="1"/>
  <c r="AQ290" i="1"/>
  <c r="AP290" i="1"/>
  <c r="Y288" i="1"/>
  <c r="X289" i="1"/>
  <c r="Z289" i="1" s="1"/>
  <c r="AA289" i="1" s="1"/>
  <c r="T291" i="1"/>
  <c r="V290" i="1"/>
  <c r="U290" i="1"/>
  <c r="W290" i="1"/>
  <c r="AB291" i="1"/>
  <c r="AC290" i="1"/>
  <c r="AF290" i="1"/>
  <c r="AE290" i="1"/>
  <c r="AJ289" i="1" l="1"/>
  <c r="AH289" i="1"/>
  <c r="AL289" i="1"/>
  <c r="AK289" i="1"/>
  <c r="AN289" i="1"/>
  <c r="AM289" i="1"/>
  <c r="AI289" i="1"/>
  <c r="AO289" i="1"/>
  <c r="AE656" i="1"/>
  <c r="AB656" i="1" s="1"/>
  <c r="AG657" i="1"/>
  <c r="AA657" i="1"/>
  <c r="Z658" i="1"/>
  <c r="AJ657" i="1"/>
  <c r="AH657" i="1"/>
  <c r="AD657" i="1"/>
  <c r="AN657" i="1"/>
  <c r="AK657" i="1"/>
  <c r="AC657" i="1"/>
  <c r="AI657" i="1"/>
  <c r="AM657" i="1"/>
  <c r="AL657" i="1"/>
  <c r="AO657" i="1"/>
  <c r="AF657" i="1"/>
  <c r="AG290" i="1"/>
  <c r="AD290" i="1" s="1"/>
  <c r="AT291" i="1"/>
  <c r="AS291" i="1"/>
  <c r="AR291" i="1"/>
  <c r="AQ291" i="1"/>
  <c r="AP291" i="1"/>
  <c r="AX291" i="1"/>
  <c r="AW291" i="1"/>
  <c r="BA291" i="1"/>
  <c r="AZ291" i="1"/>
  <c r="AY291" i="1"/>
  <c r="AV291" i="1"/>
  <c r="AU291" i="1"/>
  <c r="X290" i="1"/>
  <c r="Z290" i="1" s="1"/>
  <c r="AA290" i="1" s="1"/>
  <c r="Y289" i="1"/>
  <c r="AF291" i="1"/>
  <c r="AE291" i="1"/>
  <c r="AB292" i="1"/>
  <c r="AC291" i="1"/>
  <c r="W291" i="1"/>
  <c r="T292" i="1"/>
  <c r="V291" i="1"/>
  <c r="U291" i="1"/>
  <c r="AJ290" i="1" l="1"/>
  <c r="AH290" i="1"/>
  <c r="AL290" i="1"/>
  <c r="AK290" i="1"/>
  <c r="AN290" i="1"/>
  <c r="AM290" i="1"/>
  <c r="AI290" i="1"/>
  <c r="AO290" i="1"/>
  <c r="AE657" i="1"/>
  <c r="AB657" i="1" s="1"/>
  <c r="AM658" i="1"/>
  <c r="AG658" i="1"/>
  <c r="AH658" i="1"/>
  <c r="Z659" i="1"/>
  <c r="AI658" i="1"/>
  <c r="AC658" i="1"/>
  <c r="AN658" i="1"/>
  <c r="AJ658" i="1"/>
  <c r="AD658" i="1"/>
  <c r="AF658" i="1"/>
  <c r="AO658" i="1"/>
  <c r="AL658" i="1"/>
  <c r="AA658" i="1"/>
  <c r="AK658" i="1"/>
  <c r="AS292" i="1"/>
  <c r="AR292" i="1"/>
  <c r="AQ292" i="1"/>
  <c r="AP292" i="1"/>
  <c r="BA292" i="1"/>
  <c r="AZ292" i="1"/>
  <c r="AY292" i="1"/>
  <c r="AX292" i="1"/>
  <c r="AW292" i="1"/>
  <c r="AV292" i="1"/>
  <c r="AU292" i="1"/>
  <c r="AT292" i="1"/>
  <c r="AG291" i="1"/>
  <c r="AD291" i="1" s="1"/>
  <c r="Y290" i="1"/>
  <c r="X291" i="1"/>
  <c r="Z291" i="1" s="1"/>
  <c r="AA291" i="1" s="1"/>
  <c r="AB293" i="1"/>
  <c r="AC292" i="1"/>
  <c r="AF292" i="1"/>
  <c r="AE292" i="1"/>
  <c r="T293" i="1"/>
  <c r="V292" i="1"/>
  <c r="U292" i="1"/>
  <c r="W292" i="1"/>
  <c r="AJ291" i="1" l="1"/>
  <c r="AH291" i="1"/>
  <c r="AL291" i="1"/>
  <c r="AK291" i="1"/>
  <c r="AN291" i="1"/>
  <c r="AM291" i="1"/>
  <c r="AI291" i="1"/>
  <c r="AO291" i="1"/>
  <c r="AE658" i="1"/>
  <c r="AB658" i="1" s="1"/>
  <c r="AO659" i="1"/>
  <c r="AG659" i="1"/>
  <c r="AJ659" i="1"/>
  <c r="AM659" i="1"/>
  <c r="AF659" i="1"/>
  <c r="AK659" i="1"/>
  <c r="AA659" i="1"/>
  <c r="Z660" i="1"/>
  <c r="AC659" i="1"/>
  <c r="AL659" i="1"/>
  <c r="AI659" i="1"/>
  <c r="AD659" i="1"/>
  <c r="AN659" i="1"/>
  <c r="AH659" i="1"/>
  <c r="AW293" i="1"/>
  <c r="AV293" i="1"/>
  <c r="AU293" i="1"/>
  <c r="AT293" i="1"/>
  <c r="AS293" i="1"/>
  <c r="BA293" i="1"/>
  <c r="AZ293" i="1"/>
  <c r="AY293" i="1"/>
  <c r="AX293" i="1"/>
  <c r="AR293" i="1"/>
  <c r="AQ293" i="1"/>
  <c r="AP293" i="1"/>
  <c r="Y291" i="1"/>
  <c r="AG292" i="1"/>
  <c r="AD292" i="1" s="1"/>
  <c r="X292" i="1"/>
  <c r="Z292" i="1" s="1"/>
  <c r="AA292" i="1" s="1"/>
  <c r="W293" i="1"/>
  <c r="T294" i="1"/>
  <c r="V293" i="1"/>
  <c r="U293" i="1"/>
  <c r="AF293" i="1"/>
  <c r="AE293" i="1"/>
  <c r="AB294" i="1"/>
  <c r="AC293" i="1"/>
  <c r="AJ292" i="1" l="1"/>
  <c r="AH292" i="1"/>
  <c r="AL292" i="1"/>
  <c r="AK292" i="1"/>
  <c r="AN292" i="1"/>
  <c r="AM292" i="1"/>
  <c r="AI292" i="1"/>
  <c r="AO292" i="1"/>
  <c r="AO660" i="1"/>
  <c r="AC660" i="1"/>
  <c r="AA660" i="1"/>
  <c r="AI660" i="1"/>
  <c r="AL660" i="1"/>
  <c r="AF660" i="1"/>
  <c r="AD660" i="1"/>
  <c r="AK660" i="1"/>
  <c r="Z661" i="1"/>
  <c r="AG660" i="1"/>
  <c r="AJ660" i="1"/>
  <c r="AM660" i="1"/>
  <c r="AH660" i="1"/>
  <c r="AN660" i="1"/>
  <c r="AE659" i="1"/>
  <c r="AB659" i="1" s="1"/>
  <c r="BA294" i="1"/>
  <c r="AZ294" i="1"/>
  <c r="AY294" i="1"/>
  <c r="AX294" i="1"/>
  <c r="AW294" i="1"/>
  <c r="AR294" i="1"/>
  <c r="AQ294" i="1"/>
  <c r="AP294" i="1"/>
  <c r="AV294" i="1"/>
  <c r="AU294" i="1"/>
  <c r="AT294" i="1"/>
  <c r="AS294" i="1"/>
  <c r="AG293" i="1"/>
  <c r="AD293" i="1" s="1"/>
  <c r="X293" i="1"/>
  <c r="Z293" i="1" s="1"/>
  <c r="AA293" i="1" s="1"/>
  <c r="Y292" i="1"/>
  <c r="AB295" i="1"/>
  <c r="AC294" i="1"/>
  <c r="AF294" i="1"/>
  <c r="AE294" i="1"/>
  <c r="T295" i="1"/>
  <c r="V294" i="1"/>
  <c r="U294" i="1"/>
  <c r="W294" i="1"/>
  <c r="AJ293" i="1" l="1"/>
  <c r="AH293" i="1"/>
  <c r="AL293" i="1"/>
  <c r="AK293" i="1"/>
  <c r="AN293" i="1"/>
  <c r="AM293" i="1"/>
  <c r="AI293" i="1"/>
  <c r="AO293" i="1"/>
  <c r="AE660" i="1"/>
  <c r="AB660" i="1" s="1"/>
  <c r="AH661" i="1"/>
  <c r="AG661" i="1"/>
  <c r="AL661" i="1"/>
  <c r="AO661" i="1"/>
  <c r="AJ661" i="1"/>
  <c r="AN661" i="1"/>
  <c r="AI661" i="1"/>
  <c r="Z662" i="1"/>
  <c r="AD661" i="1"/>
  <c r="AA661" i="1"/>
  <c r="AF661" i="1"/>
  <c r="AK661" i="1"/>
  <c r="AC661" i="1"/>
  <c r="AM661" i="1"/>
  <c r="AG294" i="1"/>
  <c r="AD294" i="1" s="1"/>
  <c r="BA295" i="1"/>
  <c r="AZ295" i="1"/>
  <c r="AY295" i="1"/>
  <c r="AX295" i="1"/>
  <c r="AW295" i="1"/>
  <c r="AV295" i="1"/>
  <c r="AU295" i="1"/>
  <c r="AT295" i="1"/>
  <c r="AS295" i="1"/>
  <c r="AR295" i="1"/>
  <c r="AQ295" i="1"/>
  <c r="AP295" i="1"/>
  <c r="Y293" i="1"/>
  <c r="X294" i="1"/>
  <c r="Z294" i="1" s="1"/>
  <c r="AA294" i="1" s="1"/>
  <c r="W295" i="1"/>
  <c r="T296" i="1"/>
  <c r="V295" i="1"/>
  <c r="U295" i="1"/>
  <c r="AF295" i="1"/>
  <c r="AE295" i="1"/>
  <c r="AB296" i="1"/>
  <c r="AC295" i="1"/>
  <c r="AJ294" i="1" l="1"/>
  <c r="AH294" i="1"/>
  <c r="AL294" i="1"/>
  <c r="AK294" i="1"/>
  <c r="AN294" i="1"/>
  <c r="AM294" i="1"/>
  <c r="AI294" i="1"/>
  <c r="AO294" i="1"/>
  <c r="AE661" i="1"/>
  <c r="AN662" i="1"/>
  <c r="AF662" i="1"/>
  <c r="Z663" i="1"/>
  <c r="AK662" i="1"/>
  <c r="AG662" i="1"/>
  <c r="AI662" i="1"/>
  <c r="AD662" i="1"/>
  <c r="AC662" i="1"/>
  <c r="AJ662" i="1"/>
  <c r="AA662" i="1"/>
  <c r="AM662" i="1"/>
  <c r="AO662" i="1"/>
  <c r="AH662" i="1"/>
  <c r="AL662" i="1"/>
  <c r="AB661" i="1"/>
  <c r="AX296" i="1"/>
  <c r="AW296" i="1"/>
  <c r="AV296" i="1"/>
  <c r="AU296" i="1"/>
  <c r="AT296" i="1"/>
  <c r="AS296" i="1"/>
  <c r="BA296" i="1"/>
  <c r="AP296" i="1"/>
  <c r="AZ296" i="1"/>
  <c r="AY296" i="1"/>
  <c r="AR296" i="1"/>
  <c r="AQ296" i="1"/>
  <c r="AG295" i="1"/>
  <c r="AD295" i="1" s="1"/>
  <c r="X295" i="1"/>
  <c r="Z295" i="1" s="1"/>
  <c r="AA295" i="1" s="1"/>
  <c r="Y294" i="1"/>
  <c r="T297" i="1"/>
  <c r="V296" i="1"/>
  <c r="U296" i="1"/>
  <c r="W296" i="1"/>
  <c r="AB297" i="1"/>
  <c r="AC296" i="1"/>
  <c r="AF296" i="1"/>
  <c r="AE296" i="1"/>
  <c r="AJ295" i="1" l="1"/>
  <c r="AH295" i="1"/>
  <c r="AL295" i="1"/>
  <c r="AK295" i="1"/>
  <c r="AN295" i="1"/>
  <c r="AM295" i="1"/>
  <c r="AI295" i="1"/>
  <c r="AO295" i="1"/>
  <c r="AE662" i="1"/>
  <c r="AB662" i="1" s="1"/>
  <c r="AD663" i="1"/>
  <c r="AL663" i="1"/>
  <c r="Z664" i="1"/>
  <c r="AK663" i="1"/>
  <c r="AA663" i="1"/>
  <c r="AH663" i="1"/>
  <c r="AO663" i="1"/>
  <c r="AC663" i="1"/>
  <c r="AG663" i="1"/>
  <c r="AF663" i="1"/>
  <c r="AJ663" i="1"/>
  <c r="AN663" i="1"/>
  <c r="AI663" i="1"/>
  <c r="AM663" i="1"/>
  <c r="BA297" i="1"/>
  <c r="AZ297" i="1"/>
  <c r="AY297" i="1"/>
  <c r="AX297" i="1"/>
  <c r="AW297" i="1"/>
  <c r="AU297" i="1"/>
  <c r="AT297" i="1"/>
  <c r="AS297" i="1"/>
  <c r="AR297" i="1"/>
  <c r="AQ297" i="1"/>
  <c r="AV297" i="1"/>
  <c r="AP297" i="1"/>
  <c r="AG296" i="1"/>
  <c r="AD296" i="1" s="1"/>
  <c r="Y295" i="1"/>
  <c r="X296" i="1"/>
  <c r="Z296" i="1" s="1"/>
  <c r="AA296" i="1" s="1"/>
  <c r="AF297" i="1"/>
  <c r="AE297" i="1"/>
  <c r="AB298" i="1"/>
  <c r="AC297" i="1"/>
  <c r="W297" i="1"/>
  <c r="T298" i="1"/>
  <c r="V297" i="1"/>
  <c r="U297" i="1"/>
  <c r="AJ296" i="1" l="1"/>
  <c r="AH296" i="1"/>
  <c r="AL296" i="1"/>
  <c r="AK296" i="1"/>
  <c r="AN296" i="1"/>
  <c r="AM296" i="1"/>
  <c r="AI296" i="1"/>
  <c r="AO296" i="1"/>
  <c r="AE663" i="1"/>
  <c r="AB663" i="1" s="1"/>
  <c r="AJ664" i="1"/>
  <c r="AN664" i="1"/>
  <c r="AC664" i="1"/>
  <c r="AK664" i="1"/>
  <c r="Z665" i="1"/>
  <c r="AA664" i="1"/>
  <c r="AD664" i="1"/>
  <c r="AO664" i="1"/>
  <c r="AL664" i="1"/>
  <c r="AF664" i="1"/>
  <c r="AG664" i="1"/>
  <c r="AH664" i="1"/>
  <c r="AI664" i="1"/>
  <c r="AM664" i="1"/>
  <c r="AG297" i="1"/>
  <c r="AD297" i="1" s="1"/>
  <c r="BA298" i="1"/>
  <c r="AY298" i="1"/>
  <c r="AZ298" i="1"/>
  <c r="AX298" i="1"/>
  <c r="AW298" i="1"/>
  <c r="AR298" i="1"/>
  <c r="AQ298" i="1"/>
  <c r="AU298" i="1"/>
  <c r="AT298" i="1"/>
  <c r="AS298" i="1"/>
  <c r="AP298" i="1"/>
  <c r="AV298" i="1"/>
  <c r="X297" i="1"/>
  <c r="Z297" i="1" s="1"/>
  <c r="AA297" i="1" s="1"/>
  <c r="Y296" i="1"/>
  <c r="T299" i="1"/>
  <c r="V298" i="1"/>
  <c r="U298" i="1"/>
  <c r="W298" i="1"/>
  <c r="AB299" i="1"/>
  <c r="AC298" i="1"/>
  <c r="AF298" i="1"/>
  <c r="AE298" i="1"/>
  <c r="AJ297" i="1" l="1"/>
  <c r="AH297" i="1"/>
  <c r="AL297" i="1"/>
  <c r="AK297" i="1"/>
  <c r="AN297" i="1"/>
  <c r="AM297" i="1"/>
  <c r="AI297" i="1"/>
  <c r="AO297" i="1"/>
  <c r="AE664" i="1"/>
  <c r="AB664" i="1" s="1"/>
  <c r="AK665" i="1"/>
  <c r="AL665" i="1"/>
  <c r="AI665" i="1"/>
  <c r="Z666" i="1"/>
  <c r="AG665" i="1"/>
  <c r="AH665" i="1"/>
  <c r="AA665" i="1"/>
  <c r="AD665" i="1"/>
  <c r="AN665" i="1"/>
  <c r="AF665" i="1"/>
  <c r="AM665" i="1"/>
  <c r="AJ665" i="1"/>
  <c r="AC665" i="1"/>
  <c r="AO665" i="1"/>
  <c r="AG298" i="1"/>
  <c r="AD298" i="1" s="1"/>
  <c r="AQ299" i="1"/>
  <c r="AP299" i="1"/>
  <c r="BA299" i="1"/>
  <c r="AZ299" i="1"/>
  <c r="AY299" i="1"/>
  <c r="AX299" i="1"/>
  <c r="AW299" i="1"/>
  <c r="AV299" i="1"/>
  <c r="AU299" i="1"/>
  <c r="AT299" i="1"/>
  <c r="AS299" i="1"/>
  <c r="AR299" i="1"/>
  <c r="Y297" i="1"/>
  <c r="X298" i="1"/>
  <c r="Z298" i="1" s="1"/>
  <c r="AA298" i="1" s="1"/>
  <c r="AF299" i="1"/>
  <c r="AE299" i="1"/>
  <c r="AB300" i="1"/>
  <c r="AC299" i="1"/>
  <c r="W299" i="1"/>
  <c r="T300" i="1"/>
  <c r="V299" i="1"/>
  <c r="U299" i="1"/>
  <c r="AJ298" i="1" l="1"/>
  <c r="AH298" i="1"/>
  <c r="AL298" i="1"/>
  <c r="AK298" i="1"/>
  <c r="AN298" i="1"/>
  <c r="AM298" i="1"/>
  <c r="AI298" i="1"/>
  <c r="AO298" i="1"/>
  <c r="AE665" i="1"/>
  <c r="AB665" i="1" s="1"/>
  <c r="AC666" i="1"/>
  <c r="AF666" i="1"/>
  <c r="AM666" i="1"/>
  <c r="AD666" i="1"/>
  <c r="AN666" i="1"/>
  <c r="AA666" i="1"/>
  <c r="Z667" i="1"/>
  <c r="AL666" i="1"/>
  <c r="AI666" i="1"/>
  <c r="AO666" i="1"/>
  <c r="AG666" i="1"/>
  <c r="AJ666" i="1"/>
  <c r="AH666" i="1"/>
  <c r="AK666" i="1"/>
  <c r="AP300" i="1"/>
  <c r="BA300" i="1"/>
  <c r="AZ300" i="1"/>
  <c r="AY300" i="1"/>
  <c r="AX300" i="1"/>
  <c r="AW300" i="1"/>
  <c r="AU300" i="1"/>
  <c r="AT300" i="1"/>
  <c r="AS300" i="1"/>
  <c r="AR300" i="1"/>
  <c r="AQ300" i="1"/>
  <c r="AV300" i="1"/>
  <c r="Y298" i="1"/>
  <c r="AG299" i="1"/>
  <c r="AD299" i="1" s="1"/>
  <c r="X299" i="1"/>
  <c r="Z299" i="1" s="1"/>
  <c r="AA299" i="1" s="1"/>
  <c r="T301" i="1"/>
  <c r="V300" i="1"/>
  <c r="U300" i="1"/>
  <c r="W300" i="1"/>
  <c r="AB301" i="1"/>
  <c r="AC300" i="1"/>
  <c r="AF300" i="1"/>
  <c r="AE300" i="1"/>
  <c r="AJ299" i="1" l="1"/>
  <c r="AH299" i="1"/>
  <c r="AL299" i="1"/>
  <c r="AK299" i="1"/>
  <c r="AN299" i="1"/>
  <c r="AM299" i="1"/>
  <c r="AI299" i="1"/>
  <c r="AO299" i="1"/>
  <c r="AE666" i="1"/>
  <c r="AB666" i="1" s="1"/>
  <c r="AL667" i="1"/>
  <c r="AK667" i="1"/>
  <c r="AM667" i="1"/>
  <c r="AD667" i="1"/>
  <c r="AO667" i="1"/>
  <c r="AI667" i="1"/>
  <c r="AF667" i="1"/>
  <c r="Z668" i="1"/>
  <c r="AN667" i="1"/>
  <c r="AA667" i="1"/>
  <c r="AH667" i="1"/>
  <c r="AC667" i="1"/>
  <c r="AJ667" i="1"/>
  <c r="AG667" i="1"/>
  <c r="AG300" i="1"/>
  <c r="AD300" i="1" s="1"/>
  <c r="AT301" i="1"/>
  <c r="AS301" i="1"/>
  <c r="AR301" i="1"/>
  <c r="AQ301" i="1"/>
  <c r="AP301" i="1"/>
  <c r="BA301" i="1"/>
  <c r="AZ301" i="1"/>
  <c r="AY301" i="1"/>
  <c r="AX301" i="1"/>
  <c r="AW301" i="1"/>
  <c r="AV301" i="1"/>
  <c r="AU301" i="1"/>
  <c r="Y299" i="1"/>
  <c r="X300" i="1"/>
  <c r="Z300" i="1" s="1"/>
  <c r="AA300" i="1" s="1"/>
  <c r="AF301" i="1"/>
  <c r="AE301" i="1"/>
  <c r="AB302" i="1"/>
  <c r="AC301" i="1"/>
  <c r="W301" i="1"/>
  <c r="T302" i="1"/>
  <c r="V301" i="1"/>
  <c r="U301" i="1"/>
  <c r="AJ300" i="1" l="1"/>
  <c r="AH300" i="1"/>
  <c r="AL300" i="1"/>
  <c r="AK300" i="1"/>
  <c r="AN300" i="1"/>
  <c r="AM300" i="1"/>
  <c r="AI300" i="1"/>
  <c r="AO300" i="1"/>
  <c r="AE667" i="1"/>
  <c r="AB667" i="1" s="1"/>
  <c r="AC668" i="1"/>
  <c r="AK668" i="1"/>
  <c r="AJ668" i="1"/>
  <c r="AA668" i="1"/>
  <c r="AL668" i="1"/>
  <c r="AO668" i="1"/>
  <c r="AG668" i="1"/>
  <c r="AD668" i="1"/>
  <c r="AN668" i="1"/>
  <c r="AF668" i="1"/>
  <c r="AI668" i="1"/>
  <c r="Z669" i="1"/>
  <c r="AM668" i="1"/>
  <c r="AH668" i="1"/>
  <c r="AX302" i="1"/>
  <c r="AW302" i="1"/>
  <c r="AV302" i="1"/>
  <c r="AU302" i="1"/>
  <c r="AT302" i="1"/>
  <c r="AS302" i="1"/>
  <c r="AQ302" i="1"/>
  <c r="AP302" i="1"/>
  <c r="AR302" i="1"/>
  <c r="BA302" i="1"/>
  <c r="AZ302" i="1"/>
  <c r="AY302" i="1"/>
  <c r="AG301" i="1"/>
  <c r="AD301" i="1" s="1"/>
  <c r="Y300" i="1"/>
  <c r="X301" i="1"/>
  <c r="Z301" i="1" s="1"/>
  <c r="AA301" i="1" s="1"/>
  <c r="T303" i="1"/>
  <c r="V302" i="1"/>
  <c r="U302" i="1"/>
  <c r="W302" i="1"/>
  <c r="AB303" i="1"/>
  <c r="AC302" i="1"/>
  <c r="AF302" i="1"/>
  <c r="AE302" i="1"/>
  <c r="AJ301" i="1" l="1"/>
  <c r="AH301" i="1"/>
  <c r="AL301" i="1"/>
  <c r="AK301" i="1"/>
  <c r="AN301" i="1"/>
  <c r="AM301" i="1"/>
  <c r="AI301" i="1"/>
  <c r="AO301" i="1"/>
  <c r="AE668" i="1"/>
  <c r="AB668" i="1" s="1"/>
  <c r="AG669" i="1"/>
  <c r="AN669" i="1"/>
  <c r="AL669" i="1"/>
  <c r="AH669" i="1"/>
  <c r="AM669" i="1"/>
  <c r="AI669" i="1"/>
  <c r="AD669" i="1"/>
  <c r="AO669" i="1"/>
  <c r="AA669" i="1"/>
  <c r="AC669" i="1"/>
  <c r="AK669" i="1"/>
  <c r="AJ669" i="1"/>
  <c r="Z670" i="1"/>
  <c r="AF669" i="1"/>
  <c r="AG302" i="1"/>
  <c r="AD302" i="1" s="1"/>
  <c r="BA303" i="1"/>
  <c r="AZ303" i="1"/>
  <c r="AY303" i="1"/>
  <c r="AX303" i="1"/>
  <c r="AW303" i="1"/>
  <c r="AU303" i="1"/>
  <c r="AV303" i="1"/>
  <c r="AT303" i="1"/>
  <c r="AS303" i="1"/>
  <c r="AR303" i="1"/>
  <c r="AQ303" i="1"/>
  <c r="AP303" i="1"/>
  <c r="Y301" i="1"/>
  <c r="X302" i="1"/>
  <c r="Z302" i="1" s="1"/>
  <c r="AA302" i="1" s="1"/>
  <c r="AF303" i="1"/>
  <c r="AE303" i="1"/>
  <c r="AB304" i="1"/>
  <c r="AC303" i="1"/>
  <c r="W303" i="1"/>
  <c r="T304" i="1"/>
  <c r="V303" i="1"/>
  <c r="U303" i="1"/>
  <c r="AJ302" i="1" l="1"/>
  <c r="AH302" i="1"/>
  <c r="AL302" i="1"/>
  <c r="AK302" i="1"/>
  <c r="AN302" i="1"/>
  <c r="AM302" i="1"/>
  <c r="AI302" i="1"/>
  <c r="AO302" i="1"/>
  <c r="AE669" i="1"/>
  <c r="AB669" i="1" s="1"/>
  <c r="AL670" i="1"/>
  <c r="AI670" i="1"/>
  <c r="AN670" i="1"/>
  <c r="AM670" i="1"/>
  <c r="AF670" i="1"/>
  <c r="AK670" i="1"/>
  <c r="AH670" i="1"/>
  <c r="AO670" i="1"/>
  <c r="AC670" i="1"/>
  <c r="Z671" i="1"/>
  <c r="AG670" i="1"/>
  <c r="AA670" i="1"/>
  <c r="AD670" i="1"/>
  <c r="AJ670" i="1"/>
  <c r="AG303" i="1"/>
  <c r="AD303" i="1" s="1"/>
  <c r="BA304" i="1"/>
  <c r="AT304" i="1"/>
  <c r="AS304" i="1"/>
  <c r="AR304" i="1"/>
  <c r="AQ304" i="1"/>
  <c r="AP304" i="1"/>
  <c r="AX304" i="1"/>
  <c r="AW304" i="1"/>
  <c r="AZ304" i="1"/>
  <c r="AY304" i="1"/>
  <c r="AV304" i="1"/>
  <c r="AU304" i="1"/>
  <c r="Y302" i="1"/>
  <c r="X303" i="1"/>
  <c r="Z303" i="1" s="1"/>
  <c r="AA303" i="1" s="1"/>
  <c r="T305" i="1"/>
  <c r="V304" i="1"/>
  <c r="U304" i="1"/>
  <c r="W304" i="1"/>
  <c r="AB305" i="1"/>
  <c r="AC304" i="1"/>
  <c r="AF304" i="1"/>
  <c r="AE304" i="1"/>
  <c r="AJ303" i="1" l="1"/>
  <c r="AH303" i="1"/>
  <c r="AL303" i="1"/>
  <c r="AK303" i="1"/>
  <c r="AN303" i="1"/>
  <c r="AM303" i="1"/>
  <c r="AI303" i="1"/>
  <c r="AO303" i="1"/>
  <c r="AE670" i="1"/>
  <c r="AB670" i="1" s="1"/>
  <c r="AG671" i="1"/>
  <c r="AJ671" i="1"/>
  <c r="AO671" i="1"/>
  <c r="AD671" i="1"/>
  <c r="AK671" i="1"/>
  <c r="AM671" i="1"/>
  <c r="AC671" i="1"/>
  <c r="AN671" i="1"/>
  <c r="Z672" i="1"/>
  <c r="AL671" i="1"/>
  <c r="AA671" i="1"/>
  <c r="AI671" i="1"/>
  <c r="AF671" i="1"/>
  <c r="AH671" i="1"/>
  <c r="AW305" i="1"/>
  <c r="AV305" i="1"/>
  <c r="AU305" i="1"/>
  <c r="AT305" i="1"/>
  <c r="AS305" i="1"/>
  <c r="AQ305" i="1"/>
  <c r="BA305" i="1"/>
  <c r="AZ305" i="1"/>
  <c r="AY305" i="1"/>
  <c r="AX305" i="1"/>
  <c r="AR305" i="1"/>
  <c r="AP305" i="1"/>
  <c r="AG304" i="1"/>
  <c r="AD304" i="1" s="1"/>
  <c r="X304" i="1"/>
  <c r="Z304" i="1" s="1"/>
  <c r="AA304" i="1" s="1"/>
  <c r="Y303" i="1"/>
  <c r="AF305" i="1"/>
  <c r="AE305" i="1"/>
  <c r="AB306" i="1"/>
  <c r="AC305" i="1"/>
  <c r="W305" i="1"/>
  <c r="T306" i="1"/>
  <c r="V305" i="1"/>
  <c r="U305" i="1"/>
  <c r="AJ304" i="1" l="1"/>
  <c r="AH304" i="1"/>
  <c r="AL304" i="1"/>
  <c r="AK304" i="1"/>
  <c r="AN304" i="1"/>
  <c r="AM304" i="1"/>
  <c r="AI304" i="1"/>
  <c r="AO304" i="1"/>
  <c r="AE671" i="1"/>
  <c r="AB671" i="1" s="1"/>
  <c r="AK672" i="1"/>
  <c r="AG672" i="1"/>
  <c r="AI672" i="1"/>
  <c r="AL672" i="1"/>
  <c r="Z673" i="1"/>
  <c r="AO672" i="1"/>
  <c r="AJ672" i="1"/>
  <c r="AC672" i="1"/>
  <c r="AD672" i="1"/>
  <c r="AN672" i="1"/>
  <c r="AF672" i="1"/>
  <c r="AA672" i="1"/>
  <c r="AH672" i="1"/>
  <c r="AM672" i="1"/>
  <c r="AP306" i="1"/>
  <c r="BA306" i="1"/>
  <c r="AV306" i="1"/>
  <c r="AU306" i="1"/>
  <c r="AT306" i="1"/>
  <c r="AS306" i="1"/>
  <c r="AR306" i="1"/>
  <c r="AQ306" i="1"/>
  <c r="AZ306" i="1"/>
  <c r="AY306" i="1"/>
  <c r="AX306" i="1"/>
  <c r="AW306" i="1"/>
  <c r="Y304" i="1"/>
  <c r="AG305" i="1"/>
  <c r="AD305" i="1" s="1"/>
  <c r="X305" i="1"/>
  <c r="Z305" i="1" s="1"/>
  <c r="AA305" i="1" s="1"/>
  <c r="AB307" i="1"/>
  <c r="AC306" i="1"/>
  <c r="AF306" i="1"/>
  <c r="AE306" i="1"/>
  <c r="T307" i="1"/>
  <c r="V306" i="1"/>
  <c r="U306" i="1"/>
  <c r="W306" i="1"/>
  <c r="AJ305" i="1" l="1"/>
  <c r="AH305" i="1"/>
  <c r="AL305" i="1"/>
  <c r="AK305" i="1"/>
  <c r="AN305" i="1"/>
  <c r="AM305" i="1"/>
  <c r="AI305" i="1"/>
  <c r="AO305" i="1"/>
  <c r="AE672" i="1"/>
  <c r="AB672" i="1" s="1"/>
  <c r="AN673" i="1"/>
  <c r="AI673" i="1"/>
  <c r="AJ673" i="1"/>
  <c r="AL673" i="1"/>
  <c r="AA673" i="1"/>
  <c r="AK673" i="1"/>
  <c r="AH673" i="1"/>
  <c r="AC673" i="1"/>
  <c r="AF673" i="1"/>
  <c r="AD673" i="1"/>
  <c r="AM673" i="1"/>
  <c r="Z674" i="1"/>
  <c r="AO673" i="1"/>
  <c r="AG673" i="1"/>
  <c r="AG306" i="1"/>
  <c r="AD306" i="1" s="1"/>
  <c r="AT307" i="1"/>
  <c r="AS307" i="1"/>
  <c r="AR307" i="1"/>
  <c r="AQ307" i="1"/>
  <c r="AP307" i="1"/>
  <c r="BA307" i="1"/>
  <c r="AZ307" i="1"/>
  <c r="AY307" i="1"/>
  <c r="AX307" i="1"/>
  <c r="AW307" i="1"/>
  <c r="AU307" i="1"/>
  <c r="AV307" i="1"/>
  <c r="Y305" i="1"/>
  <c r="X306" i="1"/>
  <c r="Z306" i="1" s="1"/>
  <c r="AA306" i="1" s="1"/>
  <c r="W307" i="1"/>
  <c r="T308" i="1"/>
  <c r="V307" i="1"/>
  <c r="U307" i="1"/>
  <c r="AF307" i="1"/>
  <c r="AE307" i="1"/>
  <c r="AB308" i="1"/>
  <c r="AC307" i="1"/>
  <c r="AJ306" i="1" l="1"/>
  <c r="AH306" i="1"/>
  <c r="AL306" i="1"/>
  <c r="AK306" i="1"/>
  <c r="AN306" i="1"/>
  <c r="AM306" i="1"/>
  <c r="AI306" i="1"/>
  <c r="AO306" i="1"/>
  <c r="AE673" i="1"/>
  <c r="AB673" i="1" s="1"/>
  <c r="AA674" i="1"/>
  <c r="AO674" i="1"/>
  <c r="AC674" i="1"/>
  <c r="AG674" i="1"/>
  <c r="AJ674" i="1"/>
  <c r="AD674" i="1"/>
  <c r="AK674" i="1"/>
  <c r="AF674" i="1"/>
  <c r="AH674" i="1"/>
  <c r="Z675" i="1"/>
  <c r="AM674" i="1"/>
  <c r="AN674" i="1"/>
  <c r="AL674" i="1"/>
  <c r="AI674" i="1"/>
  <c r="AG307" i="1"/>
  <c r="AD307" i="1" s="1"/>
  <c r="AX308" i="1"/>
  <c r="AW308" i="1"/>
  <c r="AV308" i="1"/>
  <c r="AU308" i="1"/>
  <c r="AT308" i="1"/>
  <c r="AS308" i="1"/>
  <c r="BA308" i="1"/>
  <c r="AZ308" i="1"/>
  <c r="AY308" i="1"/>
  <c r="AQ308" i="1"/>
  <c r="AP308" i="1"/>
  <c r="AR308" i="1"/>
  <c r="Y306" i="1"/>
  <c r="X307" i="1"/>
  <c r="Z307" i="1" s="1"/>
  <c r="AA307" i="1" s="1"/>
  <c r="AB309" i="1"/>
  <c r="AC308" i="1"/>
  <c r="AF308" i="1"/>
  <c r="AE308" i="1"/>
  <c r="T309" i="1"/>
  <c r="V308" i="1"/>
  <c r="U308" i="1"/>
  <c r="W308" i="1"/>
  <c r="AJ307" i="1" l="1"/>
  <c r="AH307" i="1"/>
  <c r="AL307" i="1"/>
  <c r="AK307" i="1"/>
  <c r="AN307" i="1"/>
  <c r="AM307" i="1"/>
  <c r="AI307" i="1"/>
  <c r="AO307" i="1"/>
  <c r="AE674" i="1"/>
  <c r="AB674" i="1" s="1"/>
  <c r="Z676" i="1"/>
  <c r="AL675" i="1"/>
  <c r="AN675" i="1"/>
  <c r="AC675" i="1"/>
  <c r="AI675" i="1"/>
  <c r="AJ675" i="1"/>
  <c r="AD675" i="1"/>
  <c r="AG675" i="1"/>
  <c r="AM675" i="1"/>
  <c r="AA675" i="1"/>
  <c r="AH675" i="1"/>
  <c r="AO675" i="1"/>
  <c r="AF675" i="1"/>
  <c r="AK675" i="1"/>
  <c r="BA309" i="1"/>
  <c r="AZ309" i="1"/>
  <c r="AY309" i="1"/>
  <c r="AX309" i="1"/>
  <c r="AW309" i="1"/>
  <c r="AV309" i="1"/>
  <c r="AU309" i="1"/>
  <c r="AT309" i="1"/>
  <c r="AS309" i="1"/>
  <c r="AR309" i="1"/>
  <c r="AQ309" i="1"/>
  <c r="AP309" i="1"/>
  <c r="AG308" i="1"/>
  <c r="AD308" i="1" s="1"/>
  <c r="X308" i="1"/>
  <c r="Z308" i="1" s="1"/>
  <c r="AA308" i="1" s="1"/>
  <c r="Y307" i="1"/>
  <c r="W309" i="1"/>
  <c r="T310" i="1"/>
  <c r="V309" i="1"/>
  <c r="U309" i="1"/>
  <c r="AF309" i="1"/>
  <c r="AE309" i="1"/>
  <c r="AB310" i="1"/>
  <c r="AC309" i="1"/>
  <c r="AJ308" i="1" l="1"/>
  <c r="AH308" i="1"/>
  <c r="AL308" i="1"/>
  <c r="AK308" i="1"/>
  <c r="AN308" i="1"/>
  <c r="AM308" i="1"/>
  <c r="AI308" i="1"/>
  <c r="AO308" i="1"/>
  <c r="AE675" i="1"/>
  <c r="AB675" i="1" s="1"/>
  <c r="AJ676" i="1"/>
  <c r="AG676" i="1"/>
  <c r="AA676" i="1"/>
  <c r="AM676" i="1"/>
  <c r="AK676" i="1"/>
  <c r="AC676" i="1"/>
  <c r="AO676" i="1"/>
  <c r="AN676" i="1"/>
  <c r="AH676" i="1"/>
  <c r="AD676" i="1"/>
  <c r="AI676" i="1"/>
  <c r="Z677" i="1"/>
  <c r="AL676" i="1"/>
  <c r="AF676" i="1"/>
  <c r="AG309" i="1"/>
  <c r="AD309" i="1" s="1"/>
  <c r="BA310" i="1"/>
  <c r="AS310" i="1"/>
  <c r="AR310" i="1"/>
  <c r="AQ310" i="1"/>
  <c r="AP310" i="1"/>
  <c r="AZ310" i="1"/>
  <c r="AY310" i="1"/>
  <c r="AX310" i="1"/>
  <c r="AW310" i="1"/>
  <c r="AV310" i="1"/>
  <c r="AU310" i="1"/>
  <c r="AT310" i="1"/>
  <c r="Y308" i="1"/>
  <c r="X309" i="1"/>
  <c r="Z309" i="1" s="1"/>
  <c r="AA309" i="1" s="1"/>
  <c r="AB311" i="1"/>
  <c r="AC310" i="1"/>
  <c r="AF310" i="1"/>
  <c r="AE310" i="1"/>
  <c r="T311" i="1"/>
  <c r="V310" i="1"/>
  <c r="U310" i="1"/>
  <c r="W310" i="1"/>
  <c r="AJ309" i="1" l="1"/>
  <c r="AH309" i="1"/>
  <c r="AL309" i="1"/>
  <c r="AK309" i="1"/>
  <c r="AN309" i="1"/>
  <c r="AM309" i="1"/>
  <c r="AI309" i="1"/>
  <c r="AO309" i="1"/>
  <c r="AE676" i="1"/>
  <c r="AB676" i="1" s="1"/>
  <c r="AN677" i="1"/>
  <c r="AJ677" i="1"/>
  <c r="AC677" i="1"/>
  <c r="AG677" i="1"/>
  <c r="AD677" i="1"/>
  <c r="AK677" i="1"/>
  <c r="AA677" i="1"/>
  <c r="AF677" i="1"/>
  <c r="AH677" i="1"/>
  <c r="AL677" i="1"/>
  <c r="Z678" i="1"/>
  <c r="AO677" i="1"/>
  <c r="AI677" i="1"/>
  <c r="AM677" i="1"/>
  <c r="AG310" i="1"/>
  <c r="AD310" i="1" s="1"/>
  <c r="BA311" i="1"/>
  <c r="AZ311" i="1"/>
  <c r="AY311" i="1"/>
  <c r="AW311" i="1"/>
  <c r="AV311" i="1"/>
  <c r="AR311" i="1"/>
  <c r="AQ311" i="1"/>
  <c r="AP311" i="1"/>
  <c r="AS311" i="1"/>
  <c r="AX311" i="1"/>
  <c r="AU311" i="1"/>
  <c r="AT311" i="1"/>
  <c r="X310" i="1"/>
  <c r="Z310" i="1" s="1"/>
  <c r="AA310" i="1" s="1"/>
  <c r="Y309" i="1"/>
  <c r="W311" i="1"/>
  <c r="T312" i="1"/>
  <c r="V311" i="1"/>
  <c r="U311" i="1"/>
  <c r="AB312" i="1"/>
  <c r="AF311" i="1"/>
  <c r="AE311" i="1"/>
  <c r="AC311" i="1"/>
  <c r="AJ310" i="1" l="1"/>
  <c r="AH310" i="1"/>
  <c r="AL310" i="1"/>
  <c r="AK310" i="1"/>
  <c r="AN310" i="1"/>
  <c r="AM310" i="1"/>
  <c r="AI310" i="1"/>
  <c r="AO310" i="1"/>
  <c r="AE677" i="1"/>
  <c r="AB677" i="1" s="1"/>
  <c r="AF678" i="1"/>
  <c r="AJ678" i="1"/>
  <c r="AN678" i="1"/>
  <c r="AD678" i="1"/>
  <c r="AL678" i="1"/>
  <c r="AM678" i="1"/>
  <c r="Z679" i="1"/>
  <c r="AK678" i="1"/>
  <c r="AG678" i="1"/>
  <c r="AC678" i="1"/>
  <c r="AI678" i="1"/>
  <c r="AO678" i="1"/>
  <c r="AA678" i="1"/>
  <c r="AH678" i="1"/>
  <c r="AP312" i="1"/>
  <c r="BA312" i="1"/>
  <c r="AZ312" i="1"/>
  <c r="AY312" i="1"/>
  <c r="AX312" i="1"/>
  <c r="AW312" i="1"/>
  <c r="AV312" i="1"/>
  <c r="AU312" i="1"/>
  <c r="AT312" i="1"/>
  <c r="AS312" i="1"/>
  <c r="AR312" i="1"/>
  <c r="AQ312" i="1"/>
  <c r="AG311" i="1"/>
  <c r="AD311" i="1" s="1"/>
  <c r="Y310" i="1"/>
  <c r="X311" i="1"/>
  <c r="Z311" i="1" s="1"/>
  <c r="AA311" i="1" s="1"/>
  <c r="T313" i="1"/>
  <c r="U312" i="1"/>
  <c r="W312" i="1"/>
  <c r="V312" i="1"/>
  <c r="AB313" i="1"/>
  <c r="AC312" i="1"/>
  <c r="AF312" i="1"/>
  <c r="AE312" i="1"/>
  <c r="AJ311" i="1" l="1"/>
  <c r="AH311" i="1"/>
  <c r="AL311" i="1"/>
  <c r="AK311" i="1"/>
  <c r="AN311" i="1"/>
  <c r="AM311" i="1"/>
  <c r="AI311" i="1"/>
  <c r="AO311" i="1"/>
  <c r="AE678" i="1"/>
  <c r="AB678" i="1" s="1"/>
  <c r="AG679" i="1"/>
  <c r="AM679" i="1"/>
  <c r="AO679" i="1"/>
  <c r="AH679" i="1"/>
  <c r="AA679" i="1"/>
  <c r="AJ679" i="1"/>
  <c r="AN679" i="1"/>
  <c r="AC679" i="1"/>
  <c r="Z680" i="1"/>
  <c r="AI679" i="1"/>
  <c r="AL679" i="1"/>
  <c r="AF679" i="1"/>
  <c r="AD679" i="1"/>
  <c r="AK679" i="1"/>
  <c r="AT313" i="1"/>
  <c r="AS313" i="1"/>
  <c r="AR313" i="1"/>
  <c r="AQ313" i="1"/>
  <c r="AP313" i="1"/>
  <c r="AY313" i="1"/>
  <c r="AX313" i="1"/>
  <c r="AW313" i="1"/>
  <c r="AV313" i="1"/>
  <c r="AU313" i="1"/>
  <c r="BA313" i="1"/>
  <c r="AZ313" i="1"/>
  <c r="Y311" i="1"/>
  <c r="AG312" i="1"/>
  <c r="AD312" i="1" s="1"/>
  <c r="X312" i="1"/>
  <c r="Z312" i="1" s="1"/>
  <c r="AA312" i="1" s="1"/>
  <c r="AF313" i="1"/>
  <c r="AE313" i="1"/>
  <c r="AB314" i="1"/>
  <c r="AC313" i="1"/>
  <c r="W313" i="1"/>
  <c r="T314" i="1"/>
  <c r="V313" i="1"/>
  <c r="U313" i="1"/>
  <c r="AJ312" i="1" l="1"/>
  <c r="AH312" i="1"/>
  <c r="AL312" i="1"/>
  <c r="AK312" i="1"/>
  <c r="AN312" i="1"/>
  <c r="AM312" i="1"/>
  <c r="AI312" i="1"/>
  <c r="AO312" i="1"/>
  <c r="AE679" i="1"/>
  <c r="AB679" i="1" s="1"/>
  <c r="AD680" i="1"/>
  <c r="AL680" i="1"/>
  <c r="AA680" i="1"/>
  <c r="AG680" i="1"/>
  <c r="AK680" i="1"/>
  <c r="AC680" i="1"/>
  <c r="AI680" i="1"/>
  <c r="Z681" i="1"/>
  <c r="AF680" i="1"/>
  <c r="AM680" i="1"/>
  <c r="AJ680" i="1"/>
  <c r="AO680" i="1"/>
  <c r="AH680" i="1"/>
  <c r="AN680" i="1"/>
  <c r="AG313" i="1"/>
  <c r="AD313" i="1" s="1"/>
  <c r="AX314" i="1"/>
  <c r="AW314" i="1"/>
  <c r="AV314" i="1"/>
  <c r="AU314" i="1"/>
  <c r="AT314" i="1"/>
  <c r="AS314" i="1"/>
  <c r="BA314" i="1"/>
  <c r="AZ314" i="1"/>
  <c r="AY314" i="1"/>
  <c r="AR314" i="1"/>
  <c r="AQ314" i="1"/>
  <c r="AP314" i="1"/>
  <c r="Y312" i="1"/>
  <c r="X313" i="1"/>
  <c r="Z313" i="1" s="1"/>
  <c r="AA313" i="1" s="1"/>
  <c r="T315" i="1"/>
  <c r="V314" i="1"/>
  <c r="U314" i="1"/>
  <c r="W314" i="1"/>
  <c r="AB315" i="1"/>
  <c r="AC314" i="1"/>
  <c r="AF314" i="1"/>
  <c r="AE314" i="1"/>
  <c r="AJ313" i="1" l="1"/>
  <c r="AH313" i="1"/>
  <c r="AL313" i="1"/>
  <c r="AK313" i="1"/>
  <c r="AN313" i="1"/>
  <c r="AM313" i="1"/>
  <c r="AI313" i="1"/>
  <c r="AO313" i="1"/>
  <c r="AE680" i="1"/>
  <c r="AB680" i="1" s="1"/>
  <c r="AK681" i="1"/>
  <c r="AL681" i="1"/>
  <c r="AM681" i="1"/>
  <c r="AH681" i="1"/>
  <c r="AA681" i="1"/>
  <c r="AO681" i="1"/>
  <c r="AI681" i="1"/>
  <c r="Z682" i="1"/>
  <c r="AG681" i="1"/>
  <c r="AC681" i="1"/>
  <c r="AN681" i="1"/>
  <c r="AD681" i="1"/>
  <c r="AJ681" i="1"/>
  <c r="AF681" i="1"/>
  <c r="BA315" i="1"/>
  <c r="AZ315" i="1"/>
  <c r="AY315" i="1"/>
  <c r="AX315" i="1"/>
  <c r="AW315" i="1"/>
  <c r="AU315" i="1"/>
  <c r="AT315" i="1"/>
  <c r="AS315" i="1"/>
  <c r="AR315" i="1"/>
  <c r="AQ315" i="1"/>
  <c r="AP315" i="1"/>
  <c r="AV315" i="1"/>
  <c r="AG314" i="1"/>
  <c r="AD314" i="1" s="1"/>
  <c r="Y313" i="1"/>
  <c r="X314" i="1"/>
  <c r="Z314" i="1" s="1"/>
  <c r="AA314" i="1" s="1"/>
  <c r="AF315" i="1"/>
  <c r="AE315" i="1"/>
  <c r="AB316" i="1"/>
  <c r="AC315" i="1"/>
  <c r="W315" i="1"/>
  <c r="T316" i="1"/>
  <c r="V315" i="1"/>
  <c r="U315" i="1"/>
  <c r="AJ314" i="1" l="1"/>
  <c r="AH314" i="1"/>
  <c r="AL314" i="1"/>
  <c r="AK314" i="1"/>
  <c r="AN314" i="1"/>
  <c r="AM314" i="1"/>
  <c r="AI314" i="1"/>
  <c r="AO314" i="1"/>
  <c r="AE681" i="1"/>
  <c r="AB681" i="1" s="1"/>
  <c r="AD682" i="1"/>
  <c r="AJ682" i="1"/>
  <c r="AN682" i="1"/>
  <c r="AF682" i="1"/>
  <c r="AA682" i="1"/>
  <c r="AL682" i="1"/>
  <c r="AC682" i="1"/>
  <c r="AI682" i="1"/>
  <c r="AO682" i="1"/>
  <c r="AM682" i="1"/>
  <c r="AH682" i="1"/>
  <c r="Z683" i="1"/>
  <c r="AG682" i="1"/>
  <c r="AK682" i="1"/>
  <c r="BA316" i="1"/>
  <c r="AY316" i="1"/>
  <c r="AX316" i="1"/>
  <c r="AW316" i="1"/>
  <c r="AV316" i="1"/>
  <c r="AU316" i="1"/>
  <c r="AS316" i="1"/>
  <c r="AR316" i="1"/>
  <c r="AZ316" i="1"/>
  <c r="AT316" i="1"/>
  <c r="AQ316" i="1"/>
  <c r="AP316" i="1"/>
  <c r="AG315" i="1"/>
  <c r="AD315" i="1" s="1"/>
  <c r="Y314" i="1"/>
  <c r="X315" i="1"/>
  <c r="Z315" i="1" s="1"/>
  <c r="AA315" i="1" s="1"/>
  <c r="T317" i="1"/>
  <c r="V316" i="1"/>
  <c r="U316" i="1"/>
  <c r="W316" i="1"/>
  <c r="AB317" i="1"/>
  <c r="AC316" i="1"/>
  <c r="AF316" i="1"/>
  <c r="AE316" i="1"/>
  <c r="AJ315" i="1" l="1"/>
  <c r="AH315" i="1"/>
  <c r="AL315" i="1"/>
  <c r="AK315" i="1"/>
  <c r="AN315" i="1"/>
  <c r="AM315" i="1"/>
  <c r="AI315" i="1"/>
  <c r="AO315" i="1"/>
  <c r="Z684" i="1"/>
  <c r="AM683" i="1"/>
  <c r="AH683" i="1"/>
  <c r="AO683" i="1"/>
  <c r="AA683" i="1"/>
  <c r="AG683" i="1"/>
  <c r="AJ683" i="1"/>
  <c r="AC683" i="1"/>
  <c r="AF683" i="1"/>
  <c r="AL683" i="1"/>
  <c r="AD683" i="1"/>
  <c r="AK683" i="1"/>
  <c r="AN683" i="1"/>
  <c r="AI683" i="1"/>
  <c r="AE682" i="1"/>
  <c r="AB682" i="1" s="1"/>
  <c r="AX317" i="1"/>
  <c r="AW317" i="1"/>
  <c r="AV317" i="1"/>
  <c r="AU317" i="1"/>
  <c r="AT317" i="1"/>
  <c r="AS317" i="1"/>
  <c r="AR317" i="1"/>
  <c r="AQ317" i="1"/>
  <c r="AP317" i="1"/>
  <c r="BA317" i="1"/>
  <c r="AZ317" i="1"/>
  <c r="AY317" i="1"/>
  <c r="AG316" i="1"/>
  <c r="AD316" i="1" s="1"/>
  <c r="Y315" i="1"/>
  <c r="X316" i="1"/>
  <c r="Z316" i="1" s="1"/>
  <c r="AA316" i="1" s="1"/>
  <c r="AF317" i="1"/>
  <c r="AE317" i="1"/>
  <c r="AB318" i="1"/>
  <c r="AC317" i="1"/>
  <c r="W317" i="1"/>
  <c r="T318" i="1"/>
  <c r="V317" i="1"/>
  <c r="U317" i="1"/>
  <c r="AJ316" i="1" l="1"/>
  <c r="AH316" i="1"/>
  <c r="AL316" i="1"/>
  <c r="AK316" i="1"/>
  <c r="AN316" i="1"/>
  <c r="AM316" i="1"/>
  <c r="AI316" i="1"/>
  <c r="AO316" i="1"/>
  <c r="AE683" i="1"/>
  <c r="AB683" i="1" s="1"/>
  <c r="AD684" i="1"/>
  <c r="AK684" i="1"/>
  <c r="AM684" i="1"/>
  <c r="Z685" i="1"/>
  <c r="AO684" i="1"/>
  <c r="AN684" i="1"/>
  <c r="AC684" i="1"/>
  <c r="AG684" i="1"/>
  <c r="AI684" i="1"/>
  <c r="AL684" i="1"/>
  <c r="AA684" i="1"/>
  <c r="AF684" i="1"/>
  <c r="AJ684" i="1"/>
  <c r="AH684" i="1"/>
  <c r="AP318" i="1"/>
  <c r="AU318" i="1"/>
  <c r="AT318" i="1"/>
  <c r="AS318" i="1"/>
  <c r="AR318" i="1"/>
  <c r="AQ318" i="1"/>
  <c r="BA318" i="1"/>
  <c r="AZ318" i="1"/>
  <c r="AV318" i="1"/>
  <c r="AY318" i="1"/>
  <c r="AX318" i="1"/>
  <c r="AW318" i="1"/>
  <c r="AG317" i="1"/>
  <c r="AD317" i="1" s="1"/>
  <c r="Y316" i="1"/>
  <c r="X317" i="1"/>
  <c r="Z317" i="1" s="1"/>
  <c r="AA317" i="1" s="1"/>
  <c r="T319" i="1"/>
  <c r="V318" i="1"/>
  <c r="U318" i="1"/>
  <c r="W318" i="1"/>
  <c r="AB319" i="1"/>
  <c r="AC318" i="1"/>
  <c r="AF318" i="1"/>
  <c r="AE318" i="1"/>
  <c r="AJ317" i="1" l="1"/>
  <c r="AH317" i="1"/>
  <c r="AL317" i="1"/>
  <c r="AK317" i="1"/>
  <c r="AN317" i="1"/>
  <c r="AM317" i="1"/>
  <c r="AI317" i="1"/>
  <c r="AO317" i="1"/>
  <c r="AE684" i="1"/>
  <c r="AB684" i="1" s="1"/>
  <c r="AF685" i="1"/>
  <c r="AL685" i="1"/>
  <c r="AK685" i="1"/>
  <c r="AA685" i="1"/>
  <c r="AI685" i="1"/>
  <c r="AN685" i="1"/>
  <c r="AC685" i="1"/>
  <c r="AG685" i="1"/>
  <c r="AJ685" i="1"/>
  <c r="Z686" i="1"/>
  <c r="AO685" i="1"/>
  <c r="AD685" i="1"/>
  <c r="AH685" i="1"/>
  <c r="AM685" i="1"/>
  <c r="AT319" i="1"/>
  <c r="AS319" i="1"/>
  <c r="AR319" i="1"/>
  <c r="AQ319" i="1"/>
  <c r="AP319" i="1"/>
  <c r="BA319" i="1"/>
  <c r="AY319" i="1"/>
  <c r="AX319" i="1"/>
  <c r="AZ319" i="1"/>
  <c r="AW319" i="1"/>
  <c r="AV319" i="1"/>
  <c r="AU319" i="1"/>
  <c r="AG318" i="1"/>
  <c r="AD318" i="1" s="1"/>
  <c r="Y317" i="1"/>
  <c r="X318" i="1"/>
  <c r="Z318" i="1" s="1"/>
  <c r="AA318" i="1" s="1"/>
  <c r="AF319" i="1"/>
  <c r="AE319" i="1"/>
  <c r="AB320" i="1"/>
  <c r="AC319" i="1"/>
  <c r="W319" i="1"/>
  <c r="T320" i="1"/>
  <c r="V319" i="1"/>
  <c r="U319" i="1"/>
  <c r="AJ318" i="1" l="1"/>
  <c r="AH318" i="1"/>
  <c r="AL318" i="1"/>
  <c r="AK318" i="1"/>
  <c r="AN318" i="1"/>
  <c r="AM318" i="1"/>
  <c r="AI318" i="1"/>
  <c r="AO318" i="1"/>
  <c r="AE685" i="1"/>
  <c r="AB685" i="1" s="1"/>
  <c r="AC686" i="1"/>
  <c r="AH686" i="1"/>
  <c r="AO686" i="1"/>
  <c r="AD686" i="1"/>
  <c r="AG686" i="1"/>
  <c r="AN686" i="1"/>
  <c r="AA686" i="1"/>
  <c r="AI686" i="1"/>
  <c r="Z687" i="1"/>
  <c r="AM686" i="1"/>
  <c r="AK686" i="1"/>
  <c r="AL686" i="1"/>
  <c r="AF686" i="1"/>
  <c r="AJ686" i="1"/>
  <c r="AX320" i="1"/>
  <c r="AW320" i="1"/>
  <c r="AV320" i="1"/>
  <c r="AU320" i="1"/>
  <c r="AT320" i="1"/>
  <c r="AS320" i="1"/>
  <c r="AR320" i="1"/>
  <c r="AZ320" i="1"/>
  <c r="AY320" i="1"/>
  <c r="AQ320" i="1"/>
  <c r="BA320" i="1"/>
  <c r="AP320" i="1"/>
  <c r="AG319" i="1"/>
  <c r="AD319" i="1" s="1"/>
  <c r="Y318" i="1"/>
  <c r="X319" i="1"/>
  <c r="Z319" i="1" s="1"/>
  <c r="AA319" i="1" s="1"/>
  <c r="AB321" i="1"/>
  <c r="AC320" i="1"/>
  <c r="AF320" i="1"/>
  <c r="AE320" i="1"/>
  <c r="T321" i="1"/>
  <c r="V320" i="1"/>
  <c r="U320" i="1"/>
  <c r="W320" i="1"/>
  <c r="AJ319" i="1" l="1"/>
  <c r="AH319" i="1"/>
  <c r="AL319" i="1"/>
  <c r="AK319" i="1"/>
  <c r="AN319" i="1"/>
  <c r="AM319" i="1"/>
  <c r="AI319" i="1"/>
  <c r="AO319" i="1"/>
  <c r="AE686" i="1"/>
  <c r="AB686" i="1" s="1"/>
  <c r="AI687" i="1"/>
  <c r="AC687" i="1"/>
  <c r="AM687" i="1"/>
  <c r="AL687" i="1"/>
  <c r="AG687" i="1"/>
  <c r="Z688" i="1"/>
  <c r="AD687" i="1"/>
  <c r="AO687" i="1"/>
  <c r="AA687" i="1"/>
  <c r="AN687" i="1"/>
  <c r="AF687" i="1"/>
  <c r="AJ687" i="1"/>
  <c r="AH687" i="1"/>
  <c r="AK687" i="1"/>
  <c r="BA321" i="1"/>
  <c r="AZ321" i="1"/>
  <c r="AY321" i="1"/>
  <c r="AX321" i="1"/>
  <c r="AW321" i="1"/>
  <c r="AV321" i="1"/>
  <c r="AU321" i="1"/>
  <c r="AT321" i="1"/>
  <c r="AS321" i="1"/>
  <c r="AR321" i="1"/>
  <c r="AP321" i="1"/>
  <c r="AQ321" i="1"/>
  <c r="Y319" i="1"/>
  <c r="AG320" i="1"/>
  <c r="AD320" i="1" s="1"/>
  <c r="X320" i="1"/>
  <c r="Z320" i="1" s="1"/>
  <c r="AA320" i="1" s="1"/>
  <c r="W321" i="1"/>
  <c r="T322" i="1"/>
  <c r="V321" i="1"/>
  <c r="U321" i="1"/>
  <c r="AF321" i="1"/>
  <c r="AE321" i="1"/>
  <c r="AB322" i="1"/>
  <c r="AC321" i="1"/>
  <c r="AJ320" i="1" l="1"/>
  <c r="AH320" i="1"/>
  <c r="AL320" i="1"/>
  <c r="AK320" i="1"/>
  <c r="AN320" i="1"/>
  <c r="AM320" i="1"/>
  <c r="AI320" i="1"/>
  <c r="AO320" i="1"/>
  <c r="AE687" i="1"/>
  <c r="AB687" i="1" s="1"/>
  <c r="AJ688" i="1"/>
  <c r="Z689" i="1"/>
  <c r="AN688" i="1"/>
  <c r="AK688" i="1"/>
  <c r="AC688" i="1"/>
  <c r="AI688" i="1"/>
  <c r="AL688" i="1"/>
  <c r="AA688" i="1"/>
  <c r="AO688" i="1"/>
  <c r="AG688" i="1"/>
  <c r="AF688" i="1"/>
  <c r="AM688" i="1"/>
  <c r="AD688" i="1"/>
  <c r="AH688" i="1"/>
  <c r="BA322" i="1"/>
  <c r="AZ322" i="1"/>
  <c r="AY322" i="1"/>
  <c r="AT322" i="1"/>
  <c r="AS322" i="1"/>
  <c r="AR322" i="1"/>
  <c r="AQ322" i="1"/>
  <c r="AP322" i="1"/>
  <c r="AX322" i="1"/>
  <c r="AW322" i="1"/>
  <c r="AV322" i="1"/>
  <c r="AU322" i="1"/>
  <c r="AG321" i="1"/>
  <c r="AD321" i="1" s="1"/>
  <c r="X321" i="1"/>
  <c r="Z321" i="1" s="1"/>
  <c r="AA321" i="1" s="1"/>
  <c r="Y320" i="1"/>
  <c r="AB323" i="1"/>
  <c r="AC322" i="1"/>
  <c r="AF322" i="1"/>
  <c r="AE322" i="1"/>
  <c r="T323" i="1"/>
  <c r="V322" i="1"/>
  <c r="U322" i="1"/>
  <c r="W322" i="1"/>
  <c r="AJ321" i="1" l="1"/>
  <c r="AH321" i="1"/>
  <c r="AL321" i="1"/>
  <c r="AK321" i="1"/>
  <c r="AN321" i="1"/>
  <c r="AM321" i="1"/>
  <c r="AI321" i="1"/>
  <c r="AO321" i="1"/>
  <c r="AE688" i="1"/>
  <c r="AB688" i="1" s="1"/>
  <c r="Z690" i="1"/>
  <c r="AF689" i="1"/>
  <c r="AI689" i="1"/>
  <c r="AA689" i="1"/>
  <c r="AG689" i="1"/>
  <c r="AJ689" i="1"/>
  <c r="AC689" i="1"/>
  <c r="AD689" i="1"/>
  <c r="AL689" i="1"/>
  <c r="AM689" i="1"/>
  <c r="AO689" i="1"/>
  <c r="AK689" i="1"/>
  <c r="AH689" i="1"/>
  <c r="AN689" i="1"/>
  <c r="AT323" i="1"/>
  <c r="AS323" i="1"/>
  <c r="AR323" i="1"/>
  <c r="AQ323" i="1"/>
  <c r="AP323" i="1"/>
  <c r="BA323" i="1"/>
  <c r="AZ323" i="1"/>
  <c r="AY323" i="1"/>
  <c r="AX323" i="1"/>
  <c r="AV323" i="1"/>
  <c r="AU323" i="1"/>
  <c r="AW323" i="1"/>
  <c r="AG322" i="1"/>
  <c r="AD322" i="1" s="1"/>
  <c r="Y321" i="1"/>
  <c r="X322" i="1"/>
  <c r="Z322" i="1" s="1"/>
  <c r="AA322" i="1" s="1"/>
  <c r="W323" i="1"/>
  <c r="T324" i="1"/>
  <c r="V323" i="1"/>
  <c r="U323" i="1"/>
  <c r="AF323" i="1"/>
  <c r="AE323" i="1"/>
  <c r="AB324" i="1"/>
  <c r="AC323" i="1"/>
  <c r="AJ322" i="1" l="1"/>
  <c r="AH322" i="1"/>
  <c r="AL322" i="1"/>
  <c r="AK322" i="1"/>
  <c r="AN322" i="1"/>
  <c r="AM322" i="1"/>
  <c r="AI322" i="1"/>
  <c r="AO322" i="1"/>
  <c r="AE689" i="1"/>
  <c r="AB689" i="1" s="1"/>
  <c r="AN690" i="1"/>
  <c r="AF690" i="1"/>
  <c r="AJ690" i="1"/>
  <c r="Z691" i="1"/>
  <c r="AO690" i="1"/>
  <c r="AK690" i="1"/>
  <c r="AC690" i="1"/>
  <c r="AA690" i="1"/>
  <c r="AI690" i="1"/>
  <c r="AM690" i="1"/>
  <c r="AD690" i="1"/>
  <c r="AG690" i="1"/>
  <c r="AL690" i="1"/>
  <c r="AH690" i="1"/>
  <c r="AG323" i="1"/>
  <c r="AD323" i="1" s="1"/>
  <c r="AP324" i="1"/>
  <c r="AZ324" i="1"/>
  <c r="AY324" i="1"/>
  <c r="AX324" i="1"/>
  <c r="BA324" i="1"/>
  <c r="AW324" i="1"/>
  <c r="AV324" i="1"/>
  <c r="AU324" i="1"/>
  <c r="AT324" i="1"/>
  <c r="AS324" i="1"/>
  <c r="AR324" i="1"/>
  <c r="AQ324" i="1"/>
  <c r="Y322" i="1"/>
  <c r="X323" i="1"/>
  <c r="Z323" i="1" s="1"/>
  <c r="AA323" i="1" s="1"/>
  <c r="T325" i="1"/>
  <c r="V324" i="1"/>
  <c r="U324" i="1"/>
  <c r="W324" i="1"/>
  <c r="AB325" i="1"/>
  <c r="AC324" i="1"/>
  <c r="AF324" i="1"/>
  <c r="AE324" i="1"/>
  <c r="AJ323" i="1" l="1"/>
  <c r="AH323" i="1"/>
  <c r="AL323" i="1"/>
  <c r="AK323" i="1"/>
  <c r="AN323" i="1"/>
  <c r="AM323" i="1"/>
  <c r="AI323" i="1"/>
  <c r="AO323" i="1"/>
  <c r="AE690" i="1"/>
  <c r="AB690" i="1" s="1"/>
  <c r="AA691" i="1"/>
  <c r="AH691" i="1"/>
  <c r="AC691" i="1"/>
  <c r="AI691" i="1"/>
  <c r="AG691" i="1"/>
  <c r="Z692" i="1"/>
  <c r="AD691" i="1"/>
  <c r="AJ691" i="1"/>
  <c r="AK691" i="1"/>
  <c r="AM691" i="1"/>
  <c r="AF691" i="1"/>
  <c r="AN691" i="1"/>
  <c r="AL691" i="1"/>
  <c r="AO691" i="1"/>
  <c r="AG324" i="1"/>
  <c r="AD324" i="1" s="1"/>
  <c r="AT325" i="1"/>
  <c r="AS325" i="1"/>
  <c r="AR325" i="1"/>
  <c r="AQ325" i="1"/>
  <c r="AP325" i="1"/>
  <c r="AW325" i="1"/>
  <c r="AV325" i="1"/>
  <c r="AU325" i="1"/>
  <c r="BA325" i="1"/>
  <c r="AZ325" i="1"/>
  <c r="AY325" i="1"/>
  <c r="AX325" i="1"/>
  <c r="Y323" i="1"/>
  <c r="X324" i="1"/>
  <c r="Z324" i="1" s="1"/>
  <c r="AA324" i="1" s="1"/>
  <c r="AF325" i="1"/>
  <c r="AE325" i="1"/>
  <c r="AB326" i="1"/>
  <c r="AC325" i="1"/>
  <c r="W325" i="1"/>
  <c r="T326" i="1"/>
  <c r="V325" i="1"/>
  <c r="U325" i="1"/>
  <c r="AJ324" i="1" l="1"/>
  <c r="AH324" i="1"/>
  <c r="AL324" i="1"/>
  <c r="AK324" i="1"/>
  <c r="AN324" i="1"/>
  <c r="AM324" i="1"/>
  <c r="AI324" i="1"/>
  <c r="AO324" i="1"/>
  <c r="AE691" i="1"/>
  <c r="AB691" i="1" s="1"/>
  <c r="AI692" i="1"/>
  <c r="AO692" i="1"/>
  <c r="AN692" i="1"/>
  <c r="AA692" i="1"/>
  <c r="AL692" i="1"/>
  <c r="AM692" i="1"/>
  <c r="AC692" i="1"/>
  <c r="AH692" i="1"/>
  <c r="AD692" i="1"/>
  <c r="AK692" i="1"/>
  <c r="AG692" i="1"/>
  <c r="Z693" i="1"/>
  <c r="AJ692" i="1"/>
  <c r="AF692" i="1"/>
  <c r="AG325" i="1"/>
  <c r="AD325" i="1" s="1"/>
  <c r="AX326" i="1"/>
  <c r="AW326" i="1"/>
  <c r="AV326" i="1"/>
  <c r="AU326" i="1"/>
  <c r="AT326" i="1"/>
  <c r="AS326" i="1"/>
  <c r="AR326" i="1"/>
  <c r="AQ326" i="1"/>
  <c r="BA326" i="1"/>
  <c r="AZ326" i="1"/>
  <c r="AY326" i="1"/>
  <c r="AP326" i="1"/>
  <c r="Y324" i="1"/>
  <c r="X325" i="1"/>
  <c r="Z325" i="1" s="1"/>
  <c r="AA325" i="1" s="1"/>
  <c r="T327" i="1"/>
  <c r="V326" i="1"/>
  <c r="U326" i="1"/>
  <c r="W326" i="1"/>
  <c r="AB327" i="1"/>
  <c r="AC326" i="1"/>
  <c r="AF326" i="1"/>
  <c r="AE326" i="1"/>
  <c r="AJ325" i="1" l="1"/>
  <c r="AH325" i="1"/>
  <c r="AL325" i="1"/>
  <c r="AK325" i="1"/>
  <c r="AN325" i="1"/>
  <c r="AM325" i="1"/>
  <c r="AI325" i="1"/>
  <c r="AO325" i="1"/>
  <c r="AE692" i="1"/>
  <c r="AB692" i="1" s="1"/>
  <c r="AK693" i="1"/>
  <c r="AJ693" i="1"/>
  <c r="AO693" i="1"/>
  <c r="AC693" i="1"/>
  <c r="AM693" i="1"/>
  <c r="AD693" i="1"/>
  <c r="AH693" i="1"/>
  <c r="AI693" i="1"/>
  <c r="AN693" i="1"/>
  <c r="AL693" i="1"/>
  <c r="Z694" i="1"/>
  <c r="AA693" i="1"/>
  <c r="AF693" i="1"/>
  <c r="AG693" i="1"/>
  <c r="AG326" i="1"/>
  <c r="AD326" i="1" s="1"/>
  <c r="BA327" i="1"/>
  <c r="AZ327" i="1"/>
  <c r="AY327" i="1"/>
  <c r="AX327" i="1"/>
  <c r="AW327" i="1"/>
  <c r="AV327" i="1"/>
  <c r="AU327" i="1"/>
  <c r="AT327" i="1"/>
  <c r="AS327" i="1"/>
  <c r="AR327" i="1"/>
  <c r="AQ327" i="1"/>
  <c r="AP327" i="1"/>
  <c r="Y325" i="1"/>
  <c r="X326" i="1"/>
  <c r="Z326" i="1" s="1"/>
  <c r="AA326" i="1" s="1"/>
  <c r="AF327" i="1"/>
  <c r="AE327" i="1"/>
  <c r="AB328" i="1"/>
  <c r="AC327" i="1"/>
  <c r="W327" i="1"/>
  <c r="T328" i="1"/>
  <c r="V327" i="1"/>
  <c r="U327" i="1"/>
  <c r="AJ326" i="1" l="1"/>
  <c r="AH326" i="1"/>
  <c r="AL326" i="1"/>
  <c r="AK326" i="1"/>
  <c r="AN326" i="1"/>
  <c r="AM326" i="1"/>
  <c r="AI326" i="1"/>
  <c r="AO326" i="1"/>
  <c r="AE693" i="1"/>
  <c r="AB693" i="1" s="1"/>
  <c r="AL694" i="1"/>
  <c r="AO694" i="1"/>
  <c r="AF694" i="1"/>
  <c r="AH694" i="1"/>
  <c r="AM694" i="1"/>
  <c r="AA694" i="1"/>
  <c r="AJ694" i="1"/>
  <c r="AC694" i="1"/>
  <c r="AK694" i="1"/>
  <c r="AD694" i="1"/>
  <c r="AN694" i="1"/>
  <c r="AG694" i="1"/>
  <c r="AI694" i="1"/>
  <c r="Z695" i="1"/>
  <c r="BA328" i="1"/>
  <c r="AZ328" i="1"/>
  <c r="AY328" i="1"/>
  <c r="AX328" i="1"/>
  <c r="AW328" i="1"/>
  <c r="AV328" i="1"/>
  <c r="AU328" i="1"/>
  <c r="AT328" i="1"/>
  <c r="AS328" i="1"/>
  <c r="AR328" i="1"/>
  <c r="AQ328" i="1"/>
  <c r="AP328" i="1"/>
  <c r="AG327" i="1"/>
  <c r="AD327" i="1" s="1"/>
  <c r="Y326" i="1"/>
  <c r="X327" i="1"/>
  <c r="Z327" i="1" s="1"/>
  <c r="AA327" i="1" s="1"/>
  <c r="AB329" i="1"/>
  <c r="AC328" i="1"/>
  <c r="AF328" i="1"/>
  <c r="AE328" i="1"/>
  <c r="T329" i="1"/>
  <c r="V328" i="1"/>
  <c r="U328" i="1"/>
  <c r="W328" i="1"/>
  <c r="AJ327" i="1" l="1"/>
  <c r="AH327" i="1"/>
  <c r="AL327" i="1"/>
  <c r="AK327" i="1"/>
  <c r="AN327" i="1"/>
  <c r="AM327" i="1"/>
  <c r="AI327" i="1"/>
  <c r="AO327" i="1"/>
  <c r="AE694" i="1"/>
  <c r="AB694" i="1" s="1"/>
  <c r="AL695" i="1"/>
  <c r="AG695" i="1"/>
  <c r="AH695" i="1"/>
  <c r="Z696" i="1"/>
  <c r="AK695" i="1"/>
  <c r="AA695" i="1"/>
  <c r="AF695" i="1"/>
  <c r="AN695" i="1"/>
  <c r="AC695" i="1"/>
  <c r="AM695" i="1"/>
  <c r="AO695" i="1"/>
  <c r="AD695" i="1"/>
  <c r="AI695" i="1"/>
  <c r="AJ695" i="1"/>
  <c r="BA329" i="1"/>
  <c r="AZ329" i="1"/>
  <c r="AY329" i="1"/>
  <c r="AX329" i="1"/>
  <c r="AW329" i="1"/>
  <c r="AV329" i="1"/>
  <c r="AU329" i="1"/>
  <c r="AT329" i="1"/>
  <c r="AS329" i="1"/>
  <c r="AR329" i="1"/>
  <c r="AQ329" i="1"/>
  <c r="AP329" i="1"/>
  <c r="AG328" i="1"/>
  <c r="AD328" i="1" s="1"/>
  <c r="X328" i="1"/>
  <c r="Z328" i="1" s="1"/>
  <c r="AA328" i="1" s="1"/>
  <c r="Y327" i="1"/>
  <c r="W329" i="1"/>
  <c r="T330" i="1"/>
  <c r="V329" i="1"/>
  <c r="U329" i="1"/>
  <c r="AF329" i="1"/>
  <c r="AE329" i="1"/>
  <c r="AB330" i="1"/>
  <c r="AC329" i="1"/>
  <c r="AJ328" i="1" l="1"/>
  <c r="AH328" i="1"/>
  <c r="AL328" i="1"/>
  <c r="AK328" i="1"/>
  <c r="AN328" i="1"/>
  <c r="AM328" i="1"/>
  <c r="AI328" i="1"/>
  <c r="AO328" i="1"/>
  <c r="AE695" i="1"/>
  <c r="AB695" i="1" s="1"/>
  <c r="AI696" i="1"/>
  <c r="AO696" i="1"/>
  <c r="AL696" i="1"/>
  <c r="Z697" i="1"/>
  <c r="AM696" i="1"/>
  <c r="AK696" i="1"/>
  <c r="AC696" i="1"/>
  <c r="AD696" i="1"/>
  <c r="AN696" i="1"/>
  <c r="AF696" i="1"/>
  <c r="AA696" i="1"/>
  <c r="AG696" i="1"/>
  <c r="AH696" i="1"/>
  <c r="AJ696" i="1"/>
  <c r="AP330" i="1"/>
  <c r="AX330" i="1"/>
  <c r="AW330" i="1"/>
  <c r="AV330" i="1"/>
  <c r="AU330" i="1"/>
  <c r="AT330" i="1"/>
  <c r="AS330" i="1"/>
  <c r="AR330" i="1"/>
  <c r="AQ330" i="1"/>
  <c r="BA330" i="1"/>
  <c r="AZ330" i="1"/>
  <c r="AY330" i="1"/>
  <c r="AG329" i="1"/>
  <c r="AD329" i="1" s="1"/>
  <c r="Y328" i="1"/>
  <c r="X329" i="1"/>
  <c r="Z329" i="1" s="1"/>
  <c r="AA329" i="1" s="1"/>
  <c r="AB331" i="1"/>
  <c r="AC330" i="1"/>
  <c r="AF330" i="1"/>
  <c r="AE330" i="1"/>
  <c r="T331" i="1"/>
  <c r="V330" i="1"/>
  <c r="U330" i="1"/>
  <c r="W330" i="1"/>
  <c r="AJ329" i="1" l="1"/>
  <c r="AH329" i="1"/>
  <c r="AL329" i="1"/>
  <c r="AK329" i="1"/>
  <c r="AN329" i="1"/>
  <c r="AM329" i="1"/>
  <c r="AI329" i="1"/>
  <c r="AO329" i="1"/>
  <c r="AE696" i="1"/>
  <c r="AB696" i="1" s="1"/>
  <c r="AD697" i="1"/>
  <c r="AM697" i="1"/>
  <c r="AA697" i="1"/>
  <c r="AL697" i="1"/>
  <c r="AO697" i="1"/>
  <c r="AC697" i="1"/>
  <c r="AG697" i="1"/>
  <c r="AI697" i="1"/>
  <c r="AK697" i="1"/>
  <c r="AF697" i="1"/>
  <c r="Z698" i="1"/>
  <c r="AJ697" i="1"/>
  <c r="AN697" i="1"/>
  <c r="AH697" i="1"/>
  <c r="AG330" i="1"/>
  <c r="AD330" i="1" s="1"/>
  <c r="AT331" i="1"/>
  <c r="AS331" i="1"/>
  <c r="AR331" i="1"/>
  <c r="AQ331" i="1"/>
  <c r="AP331" i="1"/>
  <c r="BA331" i="1"/>
  <c r="AW331" i="1"/>
  <c r="AV331" i="1"/>
  <c r="AU331" i="1"/>
  <c r="AZ331" i="1"/>
  <c r="AY331" i="1"/>
  <c r="AX331" i="1"/>
  <c r="Y329" i="1"/>
  <c r="X330" i="1"/>
  <c r="Z330" i="1" s="1"/>
  <c r="AA330" i="1" s="1"/>
  <c r="W331" i="1"/>
  <c r="T332" i="1"/>
  <c r="V331" i="1"/>
  <c r="U331" i="1"/>
  <c r="AF331" i="1"/>
  <c r="AE331" i="1"/>
  <c r="AB332" i="1"/>
  <c r="AC331" i="1"/>
  <c r="AJ330" i="1" l="1"/>
  <c r="AH330" i="1"/>
  <c r="AL330" i="1"/>
  <c r="AK330" i="1"/>
  <c r="AN330" i="1"/>
  <c r="AM330" i="1"/>
  <c r="AI330" i="1"/>
  <c r="AO330" i="1"/>
  <c r="AC698" i="1"/>
  <c r="AL698" i="1"/>
  <c r="AH698" i="1"/>
  <c r="AF698" i="1"/>
  <c r="AD698" i="1"/>
  <c r="AK698" i="1"/>
  <c r="AA698" i="1"/>
  <c r="Z699" i="1"/>
  <c r="AG698" i="1"/>
  <c r="AJ698" i="1"/>
  <c r="AN698" i="1"/>
  <c r="AO698" i="1"/>
  <c r="AI698" i="1"/>
  <c r="AM698" i="1"/>
  <c r="AE697" i="1"/>
  <c r="AB697" i="1" s="1"/>
  <c r="AX332" i="1"/>
  <c r="AW332" i="1"/>
  <c r="AV332" i="1"/>
  <c r="AU332" i="1"/>
  <c r="AT332" i="1"/>
  <c r="AS332" i="1"/>
  <c r="AR332" i="1"/>
  <c r="AQ332" i="1"/>
  <c r="AP332" i="1"/>
  <c r="BA332" i="1"/>
  <c r="AZ332" i="1"/>
  <c r="AY332" i="1"/>
  <c r="AG331" i="1"/>
  <c r="AD331" i="1" s="1"/>
  <c r="Y330" i="1"/>
  <c r="X331" i="1"/>
  <c r="Z331" i="1" s="1"/>
  <c r="AA331" i="1" s="1"/>
  <c r="T333" i="1"/>
  <c r="V332" i="1"/>
  <c r="U332" i="1"/>
  <c r="W332" i="1"/>
  <c r="AB333" i="1"/>
  <c r="AC332" i="1"/>
  <c r="AF332" i="1"/>
  <c r="AE332" i="1"/>
  <c r="AJ331" i="1" l="1"/>
  <c r="AH331" i="1"/>
  <c r="AL331" i="1"/>
  <c r="AK331" i="1"/>
  <c r="AN331" i="1"/>
  <c r="AM331" i="1"/>
  <c r="AI331" i="1"/>
  <c r="AO331" i="1"/>
  <c r="AE698" i="1"/>
  <c r="AB698" i="1" s="1"/>
  <c r="AN699" i="1"/>
  <c r="AJ699" i="1"/>
  <c r="AG699" i="1"/>
  <c r="AD699" i="1"/>
  <c r="AF699" i="1"/>
  <c r="AK699" i="1"/>
  <c r="Z700" i="1"/>
  <c r="AH699" i="1"/>
  <c r="AC699" i="1"/>
  <c r="AI699" i="1"/>
  <c r="AM699" i="1"/>
  <c r="AO699" i="1"/>
  <c r="AL699" i="1"/>
  <c r="AA699" i="1"/>
  <c r="BA333" i="1"/>
  <c r="AZ333" i="1"/>
  <c r="AY333" i="1"/>
  <c r="AX333" i="1"/>
  <c r="AW333" i="1"/>
  <c r="AV333" i="1"/>
  <c r="AU333" i="1"/>
  <c r="AT333" i="1"/>
  <c r="AS333" i="1"/>
  <c r="AR333" i="1"/>
  <c r="AQ333" i="1"/>
  <c r="AP333" i="1"/>
  <c r="AG332" i="1"/>
  <c r="AD332" i="1" s="1"/>
  <c r="Y331" i="1"/>
  <c r="X332" i="1"/>
  <c r="Z332" i="1" s="1"/>
  <c r="AA332" i="1" s="1"/>
  <c r="AF333" i="1"/>
  <c r="AE333" i="1"/>
  <c r="AB334" i="1"/>
  <c r="AC333" i="1"/>
  <c r="W333" i="1"/>
  <c r="T334" i="1"/>
  <c r="V333" i="1"/>
  <c r="U333" i="1"/>
  <c r="AJ332" i="1" l="1"/>
  <c r="AH332" i="1"/>
  <c r="AL332" i="1"/>
  <c r="AK332" i="1"/>
  <c r="AN332" i="1"/>
  <c r="AM332" i="1"/>
  <c r="AI332" i="1"/>
  <c r="AO332" i="1"/>
  <c r="AE699" i="1"/>
  <c r="AB699" i="1" s="1"/>
  <c r="AL700" i="1"/>
  <c r="AJ700" i="1"/>
  <c r="AO700" i="1"/>
  <c r="AA700" i="1"/>
  <c r="AI700" i="1"/>
  <c r="AK700" i="1"/>
  <c r="AC700" i="1"/>
  <c r="AD700" i="1"/>
  <c r="AF700" i="1"/>
  <c r="AM700" i="1"/>
  <c r="AN700" i="1"/>
  <c r="Z701" i="1"/>
  <c r="AG700" i="1"/>
  <c r="AH700" i="1"/>
  <c r="BA334" i="1"/>
  <c r="AZ334" i="1"/>
  <c r="AY334" i="1"/>
  <c r="AP334" i="1"/>
  <c r="AU334" i="1"/>
  <c r="AT334" i="1"/>
  <c r="AS334" i="1"/>
  <c r="AX334" i="1"/>
  <c r="AQ334" i="1"/>
  <c r="AW334" i="1"/>
  <c r="AV334" i="1"/>
  <c r="AR334" i="1"/>
  <c r="Y332" i="1"/>
  <c r="AG333" i="1"/>
  <c r="AD333" i="1" s="1"/>
  <c r="X333" i="1"/>
  <c r="Z333" i="1" s="1"/>
  <c r="AA333" i="1" s="1"/>
  <c r="AB335" i="1"/>
  <c r="AC334" i="1"/>
  <c r="AF334" i="1"/>
  <c r="AE334" i="1"/>
  <c r="T335" i="1"/>
  <c r="V334" i="1"/>
  <c r="U334" i="1"/>
  <c r="W334" i="1"/>
  <c r="AJ333" i="1" l="1"/>
  <c r="AH333" i="1"/>
  <c r="AL333" i="1"/>
  <c r="AK333" i="1"/>
  <c r="AN333" i="1"/>
  <c r="AM333" i="1"/>
  <c r="AI333" i="1"/>
  <c r="AO333" i="1"/>
  <c r="AE700" i="1"/>
  <c r="AB700" i="1" s="1"/>
  <c r="AO701" i="1"/>
  <c r="AA701" i="1"/>
  <c r="AF701" i="1"/>
  <c r="AN701" i="1"/>
  <c r="AK701" i="1"/>
  <c r="AC701" i="1"/>
  <c r="AG701" i="1"/>
  <c r="AI701" i="1"/>
  <c r="AL701" i="1"/>
  <c r="Z702" i="1"/>
  <c r="AJ701" i="1"/>
  <c r="AH701" i="1"/>
  <c r="AM701" i="1"/>
  <c r="AD701" i="1"/>
  <c r="BA335" i="1"/>
  <c r="AZ335" i="1"/>
  <c r="AY335" i="1"/>
  <c r="AX335" i="1"/>
  <c r="AW335" i="1"/>
  <c r="AV335" i="1"/>
  <c r="AU335" i="1"/>
  <c r="AT335" i="1"/>
  <c r="AS335" i="1"/>
  <c r="AR335" i="1"/>
  <c r="AQ335" i="1"/>
  <c r="AP335" i="1"/>
  <c r="Y333" i="1"/>
  <c r="AG334" i="1"/>
  <c r="AD334" i="1" s="1"/>
  <c r="X334" i="1"/>
  <c r="Z334" i="1" s="1"/>
  <c r="AA334" i="1" s="1"/>
  <c r="W335" i="1"/>
  <c r="T336" i="1"/>
  <c r="V335" i="1"/>
  <c r="U335" i="1"/>
  <c r="AF335" i="1"/>
  <c r="AE335" i="1"/>
  <c r="AB336" i="1"/>
  <c r="AC335" i="1"/>
  <c r="AJ334" i="1" l="1"/>
  <c r="AH334" i="1"/>
  <c r="AL334" i="1"/>
  <c r="AK334" i="1"/>
  <c r="AN334" i="1"/>
  <c r="AM334" i="1"/>
  <c r="AI334" i="1"/>
  <c r="AO334" i="1"/>
  <c r="AE701" i="1"/>
  <c r="AB701" i="1" s="1"/>
  <c r="AI702" i="1"/>
  <c r="AL702" i="1"/>
  <c r="AH702" i="1"/>
  <c r="Z703" i="1"/>
  <c r="AJ702" i="1"/>
  <c r="AO702" i="1"/>
  <c r="AC702" i="1"/>
  <c r="AF702" i="1"/>
  <c r="AA702" i="1"/>
  <c r="AN702" i="1"/>
  <c r="AD702" i="1"/>
  <c r="AG702" i="1"/>
  <c r="AK702" i="1"/>
  <c r="AM702" i="1"/>
  <c r="AG335" i="1"/>
  <c r="AD335" i="1" s="1"/>
  <c r="AP336" i="1"/>
  <c r="AY336" i="1"/>
  <c r="AX336" i="1"/>
  <c r="AW336" i="1"/>
  <c r="AV336" i="1"/>
  <c r="AU336" i="1"/>
  <c r="AT336" i="1"/>
  <c r="AS336" i="1"/>
  <c r="AR336" i="1"/>
  <c r="AQ336" i="1"/>
  <c r="BA336" i="1"/>
  <c r="AZ336" i="1"/>
  <c r="X335" i="1"/>
  <c r="Z335" i="1" s="1"/>
  <c r="AA335" i="1" s="1"/>
  <c r="Y334" i="1"/>
  <c r="AB337" i="1"/>
  <c r="AC336" i="1"/>
  <c r="AF336" i="1"/>
  <c r="AE336" i="1"/>
  <c r="T337" i="1"/>
  <c r="V336" i="1"/>
  <c r="U336" i="1"/>
  <c r="W336" i="1"/>
  <c r="AJ335" i="1" l="1"/>
  <c r="AH335" i="1"/>
  <c r="AL335" i="1"/>
  <c r="AK335" i="1"/>
  <c r="AN335" i="1"/>
  <c r="AM335" i="1"/>
  <c r="AI335" i="1"/>
  <c r="AO335" i="1"/>
  <c r="AE702" i="1"/>
  <c r="AB702" i="1" s="1"/>
  <c r="AO703" i="1"/>
  <c r="AL703" i="1"/>
  <c r="AF703" i="1"/>
  <c r="AG703" i="1"/>
  <c r="AA703" i="1"/>
  <c r="AK703" i="1"/>
  <c r="AJ703" i="1"/>
  <c r="AC703" i="1"/>
  <c r="AM703" i="1"/>
  <c r="AI703" i="1"/>
  <c r="Z704" i="1"/>
  <c r="AH703" i="1"/>
  <c r="AD703" i="1"/>
  <c r="AN703" i="1"/>
  <c r="AG336" i="1"/>
  <c r="AD336" i="1" s="1"/>
  <c r="AT337" i="1"/>
  <c r="AS337" i="1"/>
  <c r="AR337" i="1"/>
  <c r="AQ337" i="1"/>
  <c r="AP337" i="1"/>
  <c r="BA337" i="1"/>
  <c r="AZ337" i="1"/>
  <c r="AY337" i="1"/>
  <c r="AX337" i="1"/>
  <c r="AW337" i="1"/>
  <c r="AV337" i="1"/>
  <c r="AU337" i="1"/>
  <c r="Y335" i="1"/>
  <c r="X336" i="1"/>
  <c r="Z336" i="1" s="1"/>
  <c r="AA336" i="1" s="1"/>
  <c r="W337" i="1"/>
  <c r="T338" i="1"/>
  <c r="V337" i="1"/>
  <c r="U337" i="1"/>
  <c r="AF337" i="1"/>
  <c r="AE337" i="1"/>
  <c r="AB338" i="1"/>
  <c r="AC337" i="1"/>
  <c r="AJ336" i="1" l="1"/>
  <c r="AH336" i="1"/>
  <c r="AL336" i="1"/>
  <c r="AK336" i="1"/>
  <c r="AN336" i="1"/>
  <c r="AM336" i="1"/>
  <c r="AI336" i="1"/>
  <c r="AO336" i="1"/>
  <c r="AE703" i="1"/>
  <c r="AB703" i="1" s="1"/>
  <c r="AD704" i="1"/>
  <c r="AN704" i="1"/>
  <c r="AF704" i="1"/>
  <c r="AH704" i="1"/>
  <c r="Z705" i="1"/>
  <c r="AA704" i="1"/>
  <c r="AG704" i="1"/>
  <c r="AC704" i="1"/>
  <c r="AO704" i="1"/>
  <c r="AL704" i="1"/>
  <c r="AJ704" i="1"/>
  <c r="AI704" i="1"/>
  <c r="AK704" i="1"/>
  <c r="AM704" i="1"/>
  <c r="AG337" i="1"/>
  <c r="AD337" i="1" s="1"/>
  <c r="AX338" i="1"/>
  <c r="AW338" i="1"/>
  <c r="AV338" i="1"/>
  <c r="AU338" i="1"/>
  <c r="AT338" i="1"/>
  <c r="AS338" i="1"/>
  <c r="AR338" i="1"/>
  <c r="AQ338" i="1"/>
  <c r="BA338" i="1"/>
  <c r="AZ338" i="1"/>
  <c r="AY338" i="1"/>
  <c r="AP338" i="1"/>
  <c r="Y336" i="1"/>
  <c r="X337" i="1"/>
  <c r="Z337" i="1" s="1"/>
  <c r="AA337" i="1" s="1"/>
  <c r="AB339" i="1"/>
  <c r="AC338" i="1"/>
  <c r="AF338" i="1"/>
  <c r="AE338" i="1"/>
  <c r="T339" i="1"/>
  <c r="V338" i="1"/>
  <c r="U338" i="1"/>
  <c r="W338" i="1"/>
  <c r="AJ337" i="1" l="1"/>
  <c r="AH337" i="1"/>
  <c r="AL337" i="1"/>
  <c r="AK337" i="1"/>
  <c r="AN337" i="1"/>
  <c r="AM337" i="1"/>
  <c r="AI337" i="1"/>
  <c r="AO337" i="1"/>
  <c r="AE704" i="1"/>
  <c r="AB704" i="1" s="1"/>
  <c r="AK705" i="1"/>
  <c r="AH705" i="1"/>
  <c r="AJ705" i="1"/>
  <c r="AL705" i="1"/>
  <c r="AC705" i="1"/>
  <c r="AF705" i="1"/>
  <c r="AO705" i="1"/>
  <c r="AN705" i="1"/>
  <c r="Z706" i="1"/>
  <c r="AG705" i="1"/>
  <c r="AM705" i="1"/>
  <c r="AA705" i="1"/>
  <c r="AD705" i="1"/>
  <c r="AI705" i="1"/>
  <c r="BA339" i="1"/>
  <c r="AZ339" i="1"/>
  <c r="AY339" i="1"/>
  <c r="AX339" i="1"/>
  <c r="AW339" i="1"/>
  <c r="AV339" i="1"/>
  <c r="AU339" i="1"/>
  <c r="AT339" i="1"/>
  <c r="AS339" i="1"/>
  <c r="AR339" i="1"/>
  <c r="AQ339" i="1"/>
  <c r="AP339" i="1"/>
  <c r="AG338" i="1"/>
  <c r="AD338" i="1" s="1"/>
  <c r="Y337" i="1"/>
  <c r="X338" i="1"/>
  <c r="Z338" i="1" s="1"/>
  <c r="AA338" i="1" s="1"/>
  <c r="W339" i="1"/>
  <c r="T340" i="1"/>
  <c r="V339" i="1"/>
  <c r="U339" i="1"/>
  <c r="AF339" i="1"/>
  <c r="AE339" i="1"/>
  <c r="AB340" i="1"/>
  <c r="AC339" i="1"/>
  <c r="AJ338" i="1" l="1"/>
  <c r="AH338" i="1"/>
  <c r="AL338" i="1"/>
  <c r="AK338" i="1"/>
  <c r="AN338" i="1"/>
  <c r="AM338" i="1"/>
  <c r="AI338" i="1"/>
  <c r="AO338" i="1"/>
  <c r="AE705" i="1"/>
  <c r="AB705" i="1" s="1"/>
  <c r="AH706" i="1"/>
  <c r="AJ706" i="1"/>
  <c r="AA706" i="1"/>
  <c r="AM706" i="1"/>
  <c r="AO706" i="1"/>
  <c r="AK706" i="1"/>
  <c r="AC706" i="1"/>
  <c r="AN706" i="1"/>
  <c r="AG706" i="1"/>
  <c r="AL706" i="1"/>
  <c r="AD706" i="1"/>
  <c r="AF706" i="1"/>
  <c r="AI706" i="1"/>
  <c r="Z707" i="1"/>
  <c r="AG339" i="1"/>
  <c r="AD339" i="1" s="1"/>
  <c r="BA340" i="1"/>
  <c r="AZ340" i="1"/>
  <c r="AY340" i="1"/>
  <c r="AX340" i="1"/>
  <c r="AW340" i="1"/>
  <c r="AV340" i="1"/>
  <c r="AU340" i="1"/>
  <c r="AT340" i="1"/>
  <c r="AP340" i="1"/>
  <c r="AS340" i="1"/>
  <c r="AR340" i="1"/>
  <c r="AQ340" i="1"/>
  <c r="X339" i="1"/>
  <c r="Z339" i="1" s="1"/>
  <c r="AA339" i="1" s="1"/>
  <c r="Y338" i="1"/>
  <c r="AB341" i="1"/>
  <c r="AC340" i="1"/>
  <c r="AF340" i="1"/>
  <c r="AE340" i="1"/>
  <c r="T341" i="1"/>
  <c r="V340" i="1"/>
  <c r="U340" i="1"/>
  <c r="W340" i="1"/>
  <c r="AJ339" i="1" l="1"/>
  <c r="AH339" i="1"/>
  <c r="AL339" i="1"/>
  <c r="AK339" i="1"/>
  <c r="AN339" i="1"/>
  <c r="AM339" i="1"/>
  <c r="AI339" i="1"/>
  <c r="AO339" i="1"/>
  <c r="AE706" i="1"/>
  <c r="AB706" i="1" s="1"/>
  <c r="AC707" i="1"/>
  <c r="Z708" i="1"/>
  <c r="AH707" i="1"/>
  <c r="AI707" i="1"/>
  <c r="AL707" i="1"/>
  <c r="AF707" i="1"/>
  <c r="AN707" i="1"/>
  <c r="AO707" i="1"/>
  <c r="AA707" i="1"/>
  <c r="AJ707" i="1"/>
  <c r="AK707" i="1"/>
  <c r="AD707" i="1"/>
  <c r="AM707" i="1"/>
  <c r="AG707" i="1"/>
  <c r="AT341" i="1"/>
  <c r="AS341" i="1"/>
  <c r="AR341" i="1"/>
  <c r="AQ341" i="1"/>
  <c r="AP341" i="1"/>
  <c r="BA341" i="1"/>
  <c r="AZ341" i="1"/>
  <c r="AY341" i="1"/>
  <c r="AX341" i="1"/>
  <c r="AW341" i="1"/>
  <c r="AV341" i="1"/>
  <c r="AU341" i="1"/>
  <c r="Y339" i="1"/>
  <c r="AG340" i="1"/>
  <c r="AD340" i="1" s="1"/>
  <c r="X340" i="1"/>
  <c r="Z340" i="1" s="1"/>
  <c r="AA340" i="1" s="1"/>
  <c r="W341" i="1"/>
  <c r="T342" i="1"/>
  <c r="V341" i="1"/>
  <c r="U341" i="1"/>
  <c r="AF341" i="1"/>
  <c r="AE341" i="1"/>
  <c r="AB342" i="1"/>
  <c r="AC341" i="1"/>
  <c r="AJ340" i="1" l="1"/>
  <c r="AH340" i="1"/>
  <c r="AL340" i="1"/>
  <c r="AK340" i="1"/>
  <c r="AN340" i="1"/>
  <c r="AM340" i="1"/>
  <c r="AI340" i="1"/>
  <c r="AO340" i="1"/>
  <c r="AE707" i="1"/>
  <c r="AB707" i="1" s="1"/>
  <c r="AM708" i="1"/>
  <c r="AO708" i="1"/>
  <c r="AF708" i="1"/>
  <c r="AG708" i="1"/>
  <c r="AL708" i="1"/>
  <c r="AH708" i="1"/>
  <c r="Z709" i="1"/>
  <c r="AC708" i="1"/>
  <c r="AD708" i="1"/>
  <c r="AN708" i="1"/>
  <c r="AA708" i="1"/>
  <c r="AJ708" i="1"/>
  <c r="AK708" i="1"/>
  <c r="AI708" i="1"/>
  <c r="AP342" i="1"/>
  <c r="BA342" i="1"/>
  <c r="AZ342" i="1"/>
  <c r="AY342" i="1"/>
  <c r="AX342" i="1"/>
  <c r="AT342" i="1"/>
  <c r="AS342" i="1"/>
  <c r="AR342" i="1"/>
  <c r="AQ342" i="1"/>
  <c r="AW342" i="1"/>
  <c r="AV342" i="1"/>
  <c r="AU342" i="1"/>
  <c r="Y340" i="1"/>
  <c r="AG341" i="1"/>
  <c r="AD341" i="1" s="1"/>
  <c r="X341" i="1"/>
  <c r="Z341" i="1" s="1"/>
  <c r="AA341" i="1" s="1"/>
  <c r="T343" i="1"/>
  <c r="V342" i="1"/>
  <c r="U342" i="1"/>
  <c r="W342" i="1"/>
  <c r="AB343" i="1"/>
  <c r="AC342" i="1"/>
  <c r="AF342" i="1"/>
  <c r="AE342" i="1"/>
  <c r="AJ341" i="1" l="1"/>
  <c r="AH341" i="1"/>
  <c r="AL341" i="1"/>
  <c r="AK341" i="1"/>
  <c r="AN341" i="1"/>
  <c r="AM341" i="1"/>
  <c r="AI341" i="1"/>
  <c r="AO341" i="1"/>
  <c r="AE708" i="1"/>
  <c r="AB708" i="1" s="1"/>
  <c r="AA709" i="1"/>
  <c r="AK709" i="1"/>
  <c r="AC709" i="1"/>
  <c r="AN709" i="1"/>
  <c r="AJ709" i="1"/>
  <c r="Z710" i="1"/>
  <c r="AL709" i="1"/>
  <c r="AI709" i="1"/>
  <c r="AD709" i="1"/>
  <c r="AO709" i="1"/>
  <c r="AF709" i="1"/>
  <c r="AG709" i="1"/>
  <c r="AM709" i="1"/>
  <c r="AH709" i="1"/>
  <c r="AT343" i="1"/>
  <c r="AS343" i="1"/>
  <c r="AR343" i="1"/>
  <c r="AQ343" i="1"/>
  <c r="AP343" i="1"/>
  <c r="BA343" i="1"/>
  <c r="AZ343" i="1"/>
  <c r="AV343" i="1"/>
  <c r="AU343" i="1"/>
  <c r="AY343" i="1"/>
  <c r="AX343" i="1"/>
  <c r="AW343" i="1"/>
  <c r="AG342" i="1"/>
  <c r="AD342" i="1" s="1"/>
  <c r="Y341" i="1"/>
  <c r="X342" i="1"/>
  <c r="Z342" i="1" s="1"/>
  <c r="AA342" i="1" s="1"/>
  <c r="AF343" i="1"/>
  <c r="AE343" i="1"/>
  <c r="AB344" i="1"/>
  <c r="AC343" i="1"/>
  <c r="W343" i="1"/>
  <c r="T344" i="1"/>
  <c r="V343" i="1"/>
  <c r="U343" i="1"/>
  <c r="AJ342" i="1" l="1"/>
  <c r="AH342" i="1"/>
  <c r="AL342" i="1"/>
  <c r="AK342" i="1"/>
  <c r="AN342" i="1"/>
  <c r="AM342" i="1"/>
  <c r="AI342" i="1"/>
  <c r="AO342" i="1"/>
  <c r="AE709" i="1"/>
  <c r="AB709" i="1" s="1"/>
  <c r="AN710" i="1"/>
  <c r="AA710" i="1"/>
  <c r="AI710" i="1"/>
  <c r="AC710" i="1"/>
  <c r="AL710" i="1"/>
  <c r="AK710" i="1"/>
  <c r="AD710" i="1"/>
  <c r="AF710" i="1"/>
  <c r="AG710" i="1"/>
  <c r="AM710" i="1"/>
  <c r="Z711" i="1"/>
  <c r="AH710" i="1"/>
  <c r="AJ710" i="1"/>
  <c r="AO710" i="1"/>
  <c r="AX344" i="1"/>
  <c r="AW344" i="1"/>
  <c r="AV344" i="1"/>
  <c r="AU344" i="1"/>
  <c r="AT344" i="1"/>
  <c r="AS344" i="1"/>
  <c r="AR344" i="1"/>
  <c r="AQ344" i="1"/>
  <c r="BA344" i="1"/>
  <c r="AZ344" i="1"/>
  <c r="AY344" i="1"/>
  <c r="AP344" i="1"/>
  <c r="AG343" i="1"/>
  <c r="AD343" i="1" s="1"/>
  <c r="Y342" i="1"/>
  <c r="X343" i="1"/>
  <c r="Z343" i="1" s="1"/>
  <c r="AA343" i="1" s="1"/>
  <c r="T345" i="1"/>
  <c r="V344" i="1"/>
  <c r="U344" i="1"/>
  <c r="W344" i="1"/>
  <c r="AB345" i="1"/>
  <c r="AC344" i="1"/>
  <c r="AF344" i="1"/>
  <c r="AE344" i="1"/>
  <c r="AJ343" i="1" l="1"/>
  <c r="AH343" i="1"/>
  <c r="AL343" i="1"/>
  <c r="AK343" i="1"/>
  <c r="AN343" i="1"/>
  <c r="AM343" i="1"/>
  <c r="AI343" i="1"/>
  <c r="AO343" i="1"/>
  <c r="AE710" i="1"/>
  <c r="AB710" i="1" s="1"/>
  <c r="AN711" i="1"/>
  <c r="Z712" i="1"/>
  <c r="AG711" i="1"/>
  <c r="AK711" i="1"/>
  <c r="AF711" i="1"/>
  <c r="AL711" i="1"/>
  <c r="AA711" i="1"/>
  <c r="AI711" i="1"/>
  <c r="AD711" i="1"/>
  <c r="AO711" i="1"/>
  <c r="AC711" i="1"/>
  <c r="AH711" i="1"/>
  <c r="AJ711" i="1"/>
  <c r="AM711" i="1"/>
  <c r="AG344" i="1"/>
  <c r="AD344" i="1" s="1"/>
  <c r="BA345" i="1"/>
  <c r="AZ345" i="1"/>
  <c r="AY345" i="1"/>
  <c r="AX345" i="1"/>
  <c r="AW345" i="1"/>
  <c r="AV345" i="1"/>
  <c r="AU345" i="1"/>
  <c r="AR345" i="1"/>
  <c r="AQ345" i="1"/>
  <c r="AP345" i="1"/>
  <c r="AT345" i="1"/>
  <c r="AS345" i="1"/>
  <c r="X344" i="1"/>
  <c r="Z344" i="1" s="1"/>
  <c r="AA344" i="1" s="1"/>
  <c r="Y343" i="1"/>
  <c r="AF345" i="1"/>
  <c r="AE345" i="1"/>
  <c r="AB346" i="1"/>
  <c r="AC345" i="1"/>
  <c r="W345" i="1"/>
  <c r="T346" i="1"/>
  <c r="V345" i="1"/>
  <c r="U345" i="1"/>
  <c r="AJ344" i="1" l="1"/>
  <c r="AH344" i="1"/>
  <c r="AL344" i="1"/>
  <c r="AK344" i="1"/>
  <c r="AN344" i="1"/>
  <c r="AM344" i="1"/>
  <c r="AI344" i="1"/>
  <c r="AO344" i="1"/>
  <c r="AE711" i="1"/>
  <c r="AB711" i="1" s="1"/>
  <c r="AK712" i="1"/>
  <c r="AA712" i="1"/>
  <c r="AI712" i="1"/>
  <c r="AL712" i="1"/>
  <c r="AD712" i="1"/>
  <c r="AJ712" i="1"/>
  <c r="AG712" i="1"/>
  <c r="AM712" i="1"/>
  <c r="Z713" i="1"/>
  <c r="AH712" i="1"/>
  <c r="AO712" i="1"/>
  <c r="AC712" i="1"/>
  <c r="AN712" i="1"/>
  <c r="AF712" i="1"/>
  <c r="AG345" i="1"/>
  <c r="AD345" i="1" s="1"/>
  <c r="BA346" i="1"/>
  <c r="AZ346" i="1"/>
  <c r="AY346" i="1"/>
  <c r="AX346" i="1"/>
  <c r="AW346" i="1"/>
  <c r="AV346" i="1"/>
  <c r="AU346" i="1"/>
  <c r="AT346" i="1"/>
  <c r="AS346" i="1"/>
  <c r="AR346" i="1"/>
  <c r="AQ346" i="1"/>
  <c r="AP346" i="1"/>
  <c r="Y344" i="1"/>
  <c r="X345" i="1"/>
  <c r="Z345" i="1" s="1"/>
  <c r="AA345" i="1" s="1"/>
  <c r="T347" i="1"/>
  <c r="V346" i="1"/>
  <c r="U346" i="1"/>
  <c r="W346" i="1"/>
  <c r="AB347" i="1"/>
  <c r="AC346" i="1"/>
  <c r="AF346" i="1"/>
  <c r="AE346" i="1"/>
  <c r="AJ345" i="1" l="1"/>
  <c r="AH345" i="1"/>
  <c r="AL345" i="1"/>
  <c r="AK345" i="1"/>
  <c r="AN345" i="1"/>
  <c r="AM345" i="1"/>
  <c r="AI345" i="1"/>
  <c r="AO345" i="1"/>
  <c r="AE712" i="1"/>
  <c r="AB712" i="1" s="1"/>
  <c r="AK713" i="1"/>
  <c r="AN713" i="1"/>
  <c r="AG713" i="1"/>
  <c r="Z714" i="1"/>
  <c r="AJ713" i="1"/>
  <c r="AA713" i="1"/>
  <c r="AF713" i="1"/>
  <c r="AH713" i="1"/>
  <c r="AC713" i="1"/>
  <c r="AD713" i="1"/>
  <c r="AL713" i="1"/>
  <c r="AI713" i="1"/>
  <c r="AM713" i="1"/>
  <c r="AO713" i="1"/>
  <c r="BA347" i="1"/>
  <c r="AZ347" i="1"/>
  <c r="AY347" i="1"/>
  <c r="AX347" i="1"/>
  <c r="AW347" i="1"/>
  <c r="AV347" i="1"/>
  <c r="AU347" i="1"/>
  <c r="AT347" i="1"/>
  <c r="AS347" i="1"/>
  <c r="AR347" i="1"/>
  <c r="AQ347" i="1"/>
  <c r="AP347" i="1"/>
  <c r="AG346" i="1"/>
  <c r="AD346" i="1" s="1"/>
  <c r="Y345" i="1"/>
  <c r="X346" i="1"/>
  <c r="Z346" i="1" s="1"/>
  <c r="AA346" i="1" s="1"/>
  <c r="AF347" i="1"/>
  <c r="AE347" i="1"/>
  <c r="AB348" i="1"/>
  <c r="AC347" i="1"/>
  <c r="W347" i="1"/>
  <c r="T348" i="1"/>
  <c r="V347" i="1"/>
  <c r="U347" i="1"/>
  <c r="AJ346" i="1" l="1"/>
  <c r="AH346" i="1"/>
  <c r="AL346" i="1"/>
  <c r="AK346" i="1"/>
  <c r="AN346" i="1"/>
  <c r="AM346" i="1"/>
  <c r="AI346" i="1"/>
  <c r="AO346" i="1"/>
  <c r="AE713" i="1"/>
  <c r="AB713" i="1" s="1"/>
  <c r="AM714" i="1"/>
  <c r="AD714" i="1"/>
  <c r="AF714" i="1"/>
  <c r="AK714" i="1"/>
  <c r="AO714" i="1"/>
  <c r="AA714" i="1"/>
  <c r="AJ714" i="1"/>
  <c r="AH714" i="1"/>
  <c r="AC714" i="1"/>
  <c r="AI714" i="1"/>
  <c r="Z715" i="1"/>
  <c r="AL714" i="1"/>
  <c r="AN714" i="1"/>
  <c r="AG714" i="1"/>
  <c r="AP348" i="1"/>
  <c r="AX348" i="1"/>
  <c r="AW348" i="1"/>
  <c r="AV348" i="1"/>
  <c r="AU348" i="1"/>
  <c r="AT348" i="1"/>
  <c r="AS348" i="1"/>
  <c r="AR348" i="1"/>
  <c r="AQ348" i="1"/>
  <c r="BA348" i="1"/>
  <c r="AZ348" i="1"/>
  <c r="AY348" i="1"/>
  <c r="Y346" i="1"/>
  <c r="AG347" i="1"/>
  <c r="AD347" i="1" s="1"/>
  <c r="X347" i="1"/>
  <c r="Z347" i="1" s="1"/>
  <c r="AA347" i="1" s="1"/>
  <c r="AB349" i="1"/>
  <c r="AC348" i="1"/>
  <c r="AF348" i="1"/>
  <c r="AE348" i="1"/>
  <c r="T349" i="1"/>
  <c r="V348" i="1"/>
  <c r="U348" i="1"/>
  <c r="W348" i="1"/>
  <c r="AJ347" i="1" l="1"/>
  <c r="AH347" i="1"/>
  <c r="AL347" i="1"/>
  <c r="AK347" i="1"/>
  <c r="AN347" i="1"/>
  <c r="AM347" i="1"/>
  <c r="AI347" i="1"/>
  <c r="AO347" i="1"/>
  <c r="AE714" i="1"/>
  <c r="AB714" i="1" s="1"/>
  <c r="AK715" i="1"/>
  <c r="AH715" i="1"/>
  <c r="Z716" i="1"/>
  <c r="AD715" i="1"/>
  <c r="AN715" i="1"/>
  <c r="AC715" i="1"/>
  <c r="AM715" i="1"/>
  <c r="AA715" i="1"/>
  <c r="AL715" i="1"/>
  <c r="AO715" i="1"/>
  <c r="AI715" i="1"/>
  <c r="AG715" i="1"/>
  <c r="AF715" i="1"/>
  <c r="AJ715" i="1"/>
  <c r="AG348" i="1"/>
  <c r="AD348" i="1" s="1"/>
  <c r="AT349" i="1"/>
  <c r="AS349" i="1"/>
  <c r="AR349" i="1"/>
  <c r="AQ349" i="1"/>
  <c r="AP349" i="1"/>
  <c r="BA349" i="1"/>
  <c r="AZ349" i="1"/>
  <c r="AY349" i="1"/>
  <c r="AX349" i="1"/>
  <c r="AW349" i="1"/>
  <c r="AV349" i="1"/>
  <c r="AU349" i="1"/>
  <c r="Y347" i="1"/>
  <c r="X348" i="1"/>
  <c r="Z348" i="1" s="1"/>
  <c r="AA348" i="1" s="1"/>
  <c r="W349" i="1"/>
  <c r="T350" i="1"/>
  <c r="V349" i="1"/>
  <c r="U349" i="1"/>
  <c r="AF349" i="1"/>
  <c r="AE349" i="1"/>
  <c r="AB350" i="1"/>
  <c r="AC349" i="1"/>
  <c r="AJ348" i="1" l="1"/>
  <c r="AH348" i="1"/>
  <c r="AL348" i="1"/>
  <c r="AK348" i="1"/>
  <c r="AN348" i="1"/>
  <c r="AM348" i="1"/>
  <c r="AI348" i="1"/>
  <c r="AO348" i="1"/>
  <c r="AE715" i="1"/>
  <c r="AB715" i="1" s="1"/>
  <c r="AJ716" i="1"/>
  <c r="AG716" i="1"/>
  <c r="AK716" i="1"/>
  <c r="AO716" i="1"/>
  <c r="AA716" i="1"/>
  <c r="AD716" i="1"/>
  <c r="AL716" i="1"/>
  <c r="AN716" i="1"/>
  <c r="AH716" i="1"/>
  <c r="AC716" i="1"/>
  <c r="Z717" i="1"/>
  <c r="AI716" i="1"/>
  <c r="AF716" i="1"/>
  <c r="AM716" i="1"/>
  <c r="AG349" i="1"/>
  <c r="AD349" i="1" s="1"/>
  <c r="AX350" i="1"/>
  <c r="AW350" i="1"/>
  <c r="AV350" i="1"/>
  <c r="AU350" i="1"/>
  <c r="AT350" i="1"/>
  <c r="AS350" i="1"/>
  <c r="AR350" i="1"/>
  <c r="AQ350" i="1"/>
  <c r="AP350" i="1"/>
  <c r="BA350" i="1"/>
  <c r="AZ350" i="1"/>
  <c r="AY350" i="1"/>
  <c r="X349" i="1"/>
  <c r="Z349" i="1" s="1"/>
  <c r="AA349" i="1" s="1"/>
  <c r="Y348" i="1"/>
  <c r="AB351" i="1"/>
  <c r="AC350" i="1"/>
  <c r="AF350" i="1"/>
  <c r="AE350" i="1"/>
  <c r="T351" i="1"/>
  <c r="V350" i="1"/>
  <c r="U350" i="1"/>
  <c r="W350" i="1"/>
  <c r="AJ349" i="1" l="1"/>
  <c r="AH349" i="1"/>
  <c r="AL349" i="1"/>
  <c r="AK349" i="1"/>
  <c r="AN349" i="1"/>
  <c r="AM349" i="1"/>
  <c r="AI349" i="1"/>
  <c r="AO349" i="1"/>
  <c r="AE716" i="1"/>
  <c r="AB716" i="1" s="1"/>
  <c r="AL717" i="1"/>
  <c r="AD717" i="1"/>
  <c r="AA717" i="1"/>
  <c r="AF717" i="1"/>
  <c r="AI717" i="1"/>
  <c r="AO717" i="1"/>
  <c r="AC717" i="1"/>
  <c r="AH717" i="1"/>
  <c r="Z718" i="1"/>
  <c r="AJ717" i="1"/>
  <c r="AN717" i="1"/>
  <c r="AM717" i="1"/>
  <c r="AG717" i="1"/>
  <c r="AK717" i="1"/>
  <c r="BA351" i="1"/>
  <c r="AZ351" i="1"/>
  <c r="AY351" i="1"/>
  <c r="AX351" i="1"/>
  <c r="AW351" i="1"/>
  <c r="AV351" i="1"/>
  <c r="AU351" i="1"/>
  <c r="AT351" i="1"/>
  <c r="AR351" i="1"/>
  <c r="AQ351" i="1"/>
  <c r="AP351" i="1"/>
  <c r="AS351" i="1"/>
  <c r="AG350" i="1"/>
  <c r="AD350" i="1" s="1"/>
  <c r="Y349" i="1"/>
  <c r="X350" i="1"/>
  <c r="Z350" i="1" s="1"/>
  <c r="AA350" i="1" s="1"/>
  <c r="W351" i="1"/>
  <c r="T352" i="1"/>
  <c r="V351" i="1"/>
  <c r="U351" i="1"/>
  <c r="AF351" i="1"/>
  <c r="AE351" i="1"/>
  <c r="AB352" i="1"/>
  <c r="AC351" i="1"/>
  <c r="AJ350" i="1" l="1"/>
  <c r="AH350" i="1"/>
  <c r="AL350" i="1"/>
  <c r="AK350" i="1"/>
  <c r="AN350" i="1"/>
  <c r="AM350" i="1"/>
  <c r="AI350" i="1"/>
  <c r="AO350" i="1"/>
  <c r="AE717" i="1"/>
  <c r="AB717" i="1" s="1"/>
  <c r="Z719" i="1"/>
  <c r="AO718" i="1"/>
  <c r="AH718" i="1"/>
  <c r="AC718" i="1"/>
  <c r="AD718" i="1"/>
  <c r="AM718" i="1"/>
  <c r="AA718" i="1"/>
  <c r="AN718" i="1"/>
  <c r="AI718" i="1"/>
  <c r="AK718" i="1"/>
  <c r="AJ718" i="1"/>
  <c r="AL718" i="1"/>
  <c r="AG718" i="1"/>
  <c r="AF718" i="1"/>
  <c r="AG351" i="1"/>
  <c r="AD351" i="1" s="1"/>
  <c r="BA352" i="1"/>
  <c r="AZ352" i="1"/>
  <c r="AY352" i="1"/>
  <c r="AP352" i="1"/>
  <c r="AX352" i="1"/>
  <c r="AW352" i="1"/>
  <c r="AV352" i="1"/>
  <c r="AU352" i="1"/>
  <c r="AT352" i="1"/>
  <c r="AS352" i="1"/>
  <c r="AR352" i="1"/>
  <c r="AQ352" i="1"/>
  <c r="Y350" i="1"/>
  <c r="X351" i="1"/>
  <c r="Z351" i="1" s="1"/>
  <c r="AA351" i="1" s="1"/>
  <c r="AB353" i="1"/>
  <c r="AC352" i="1"/>
  <c r="AF352" i="1"/>
  <c r="AE352" i="1"/>
  <c r="T353" i="1"/>
  <c r="V352" i="1"/>
  <c r="U352" i="1"/>
  <c r="W352" i="1"/>
  <c r="AJ351" i="1" l="1"/>
  <c r="AH351" i="1"/>
  <c r="AL351" i="1"/>
  <c r="AK351" i="1"/>
  <c r="AN351" i="1"/>
  <c r="AM351" i="1"/>
  <c r="AI351" i="1"/>
  <c r="AO351" i="1"/>
  <c r="AE718" i="1"/>
  <c r="AB718" i="1" s="1"/>
  <c r="AM719" i="1"/>
  <c r="AA719" i="1"/>
  <c r="AG719" i="1"/>
  <c r="AN719" i="1"/>
  <c r="AH719" i="1"/>
  <c r="AK719" i="1"/>
  <c r="AO719" i="1"/>
  <c r="AC719" i="1"/>
  <c r="AD719" i="1"/>
  <c r="AF719" i="1"/>
  <c r="Z720" i="1"/>
  <c r="AJ719" i="1"/>
  <c r="AI719" i="1"/>
  <c r="AL719" i="1"/>
  <c r="AG352" i="1"/>
  <c r="AD352" i="1" s="1"/>
  <c r="BA353" i="1"/>
  <c r="AZ353" i="1"/>
  <c r="AY353" i="1"/>
  <c r="AX353" i="1"/>
  <c r="AW353" i="1"/>
  <c r="AV353" i="1"/>
  <c r="AU353" i="1"/>
  <c r="AT353" i="1"/>
  <c r="AS353" i="1"/>
  <c r="AR353" i="1"/>
  <c r="AQ353" i="1"/>
  <c r="AP353" i="1"/>
  <c r="X352" i="1"/>
  <c r="Z352" i="1" s="1"/>
  <c r="AA352" i="1" s="1"/>
  <c r="Y351" i="1"/>
  <c r="W353" i="1"/>
  <c r="T354" i="1"/>
  <c r="V353" i="1"/>
  <c r="U353" i="1"/>
  <c r="AB354" i="1"/>
  <c r="AF353" i="1"/>
  <c r="AE353" i="1"/>
  <c r="AC353" i="1"/>
  <c r="AJ352" i="1" l="1"/>
  <c r="AH352" i="1"/>
  <c r="AL352" i="1"/>
  <c r="AK352" i="1"/>
  <c r="AN352" i="1"/>
  <c r="AM352" i="1"/>
  <c r="AI352" i="1"/>
  <c r="AO352" i="1"/>
  <c r="AE719" i="1"/>
  <c r="AB719" i="1" s="1"/>
  <c r="AJ720" i="1"/>
  <c r="Z721" i="1"/>
  <c r="AI720" i="1"/>
  <c r="AC720" i="1"/>
  <c r="AN720" i="1"/>
  <c r="AH720" i="1"/>
  <c r="AD720" i="1"/>
  <c r="AA720" i="1"/>
  <c r="AM720" i="1"/>
  <c r="AL720" i="1"/>
  <c r="AF720" i="1"/>
  <c r="AK720" i="1"/>
  <c r="AO720" i="1"/>
  <c r="AG720" i="1"/>
  <c r="AG353" i="1"/>
  <c r="AD353" i="1" s="1"/>
  <c r="AP354" i="1"/>
  <c r="AS354" i="1"/>
  <c r="AR354" i="1"/>
  <c r="AQ354" i="1"/>
  <c r="AX354" i="1"/>
  <c r="AW354" i="1"/>
  <c r="AV354" i="1"/>
  <c r="BA354" i="1"/>
  <c r="AZ354" i="1"/>
  <c r="AY354" i="1"/>
  <c r="AU354" i="1"/>
  <c r="AT354" i="1"/>
  <c r="Y352" i="1"/>
  <c r="X353" i="1"/>
  <c r="Z353" i="1" s="1"/>
  <c r="AA353" i="1" s="1"/>
  <c r="T355" i="1"/>
  <c r="V354" i="1"/>
  <c r="U354" i="1"/>
  <c r="W354" i="1"/>
  <c r="AB355" i="1"/>
  <c r="AC354" i="1"/>
  <c r="AF354" i="1"/>
  <c r="AE354" i="1"/>
  <c r="AJ353" i="1" l="1"/>
  <c r="AH353" i="1"/>
  <c r="AL353" i="1"/>
  <c r="AK353" i="1"/>
  <c r="AN353" i="1"/>
  <c r="AM353" i="1"/>
  <c r="AI353" i="1"/>
  <c r="AO353" i="1"/>
  <c r="AE720" i="1"/>
  <c r="AB720" i="1" s="1"/>
  <c r="AA721" i="1"/>
  <c r="AM721" i="1"/>
  <c r="AG721" i="1"/>
  <c r="Z722" i="1"/>
  <c r="AH721" i="1"/>
  <c r="AC721" i="1"/>
  <c r="AK721" i="1"/>
  <c r="AN721" i="1"/>
  <c r="AF721" i="1"/>
  <c r="AD721" i="1"/>
  <c r="AI721" i="1"/>
  <c r="AL721" i="1"/>
  <c r="AO721" i="1"/>
  <c r="AJ721" i="1"/>
  <c r="AG354" i="1"/>
  <c r="AD354" i="1" s="1"/>
  <c r="AT355" i="1"/>
  <c r="AS355" i="1"/>
  <c r="AR355" i="1"/>
  <c r="AQ355" i="1"/>
  <c r="AP355" i="1"/>
  <c r="BA355" i="1"/>
  <c r="AZ355" i="1"/>
  <c r="AY355" i="1"/>
  <c r="AX355" i="1"/>
  <c r="AW355" i="1"/>
  <c r="AV355" i="1"/>
  <c r="AU355" i="1"/>
  <c r="Y353" i="1"/>
  <c r="X354" i="1"/>
  <c r="Z354" i="1" s="1"/>
  <c r="AA354" i="1" s="1"/>
  <c r="AF355" i="1"/>
  <c r="AE355" i="1"/>
  <c r="AB356" i="1"/>
  <c r="AC355" i="1"/>
  <c r="W355" i="1"/>
  <c r="T356" i="1"/>
  <c r="V355" i="1"/>
  <c r="U355" i="1"/>
  <c r="AJ354" i="1" l="1"/>
  <c r="AH354" i="1"/>
  <c r="AL354" i="1"/>
  <c r="AK354" i="1"/>
  <c r="AN354" i="1"/>
  <c r="AM354" i="1"/>
  <c r="AI354" i="1"/>
  <c r="AO354" i="1"/>
  <c r="AE721" i="1"/>
  <c r="AB721" i="1" s="1"/>
  <c r="AM722" i="1"/>
  <c r="Z723" i="1"/>
  <c r="AO722" i="1"/>
  <c r="AN722" i="1"/>
  <c r="AD722" i="1"/>
  <c r="AH722" i="1"/>
  <c r="AL722" i="1"/>
  <c r="AA722" i="1"/>
  <c r="AC722" i="1"/>
  <c r="AG722" i="1"/>
  <c r="AF722" i="1"/>
  <c r="AJ722" i="1"/>
  <c r="AK722" i="1"/>
  <c r="AI722" i="1"/>
  <c r="AX356" i="1"/>
  <c r="AW356" i="1"/>
  <c r="AV356" i="1"/>
  <c r="AU356" i="1"/>
  <c r="AT356" i="1"/>
  <c r="AS356" i="1"/>
  <c r="AR356" i="1"/>
  <c r="AQ356" i="1"/>
  <c r="BA356" i="1"/>
  <c r="AZ356" i="1"/>
  <c r="AY356" i="1"/>
  <c r="AP356" i="1"/>
  <c r="AG355" i="1"/>
  <c r="AD355" i="1" s="1"/>
  <c r="Y354" i="1"/>
  <c r="X355" i="1"/>
  <c r="Z355" i="1" s="1"/>
  <c r="AA355" i="1" s="1"/>
  <c r="AB357" i="1"/>
  <c r="AC356" i="1"/>
  <c r="AF356" i="1"/>
  <c r="AE356" i="1"/>
  <c r="T357" i="1"/>
  <c r="V356" i="1"/>
  <c r="U356" i="1"/>
  <c r="W356" i="1"/>
  <c r="AJ355" i="1" l="1"/>
  <c r="AH355" i="1"/>
  <c r="AL355" i="1"/>
  <c r="AK355" i="1"/>
  <c r="AN355" i="1"/>
  <c r="AM355" i="1"/>
  <c r="AI355" i="1"/>
  <c r="AO355" i="1"/>
  <c r="AE722" i="1"/>
  <c r="AB722" i="1" s="1"/>
  <c r="AK723" i="1"/>
  <c r="AM723" i="1"/>
  <c r="AA723" i="1"/>
  <c r="AO723" i="1"/>
  <c r="AN723" i="1"/>
  <c r="AC723" i="1"/>
  <c r="AI723" i="1"/>
  <c r="AJ723" i="1"/>
  <c r="AD723" i="1"/>
  <c r="AL723" i="1"/>
  <c r="Z724" i="1"/>
  <c r="AG723" i="1"/>
  <c r="AF723" i="1"/>
  <c r="AH723" i="1"/>
  <c r="BA357" i="1"/>
  <c r="AZ357" i="1"/>
  <c r="AY357" i="1"/>
  <c r="AX357" i="1"/>
  <c r="AW357" i="1"/>
  <c r="AV357" i="1"/>
  <c r="AU357" i="1"/>
  <c r="AT357" i="1"/>
  <c r="AS357" i="1"/>
  <c r="AR357" i="1"/>
  <c r="AQ357" i="1"/>
  <c r="AP357" i="1"/>
  <c r="AG356" i="1"/>
  <c r="AD356" i="1" s="1"/>
  <c r="Y355" i="1"/>
  <c r="X356" i="1"/>
  <c r="Z356" i="1" s="1"/>
  <c r="AA356" i="1" s="1"/>
  <c r="W357" i="1"/>
  <c r="T358" i="1"/>
  <c r="V357" i="1"/>
  <c r="U357" i="1"/>
  <c r="AF357" i="1"/>
  <c r="AE357" i="1"/>
  <c r="AB358" i="1"/>
  <c r="AC357" i="1"/>
  <c r="AJ356" i="1" l="1"/>
  <c r="AH356" i="1"/>
  <c r="AL356" i="1"/>
  <c r="AK356" i="1"/>
  <c r="AN356" i="1"/>
  <c r="AM356" i="1"/>
  <c r="AI356" i="1"/>
  <c r="AO356" i="1"/>
  <c r="AE723" i="1"/>
  <c r="AB723" i="1" s="1"/>
  <c r="Z725" i="1"/>
  <c r="AJ724" i="1"/>
  <c r="AM724" i="1"/>
  <c r="AC724" i="1"/>
  <c r="AL724" i="1"/>
  <c r="AA724" i="1"/>
  <c r="AF724" i="1"/>
  <c r="AO724" i="1"/>
  <c r="AD724" i="1"/>
  <c r="AG724" i="1"/>
  <c r="AK724" i="1"/>
  <c r="AH724" i="1"/>
  <c r="AN724" i="1"/>
  <c r="AI724" i="1"/>
  <c r="AG357" i="1"/>
  <c r="AD357" i="1" s="1"/>
  <c r="BA358" i="1"/>
  <c r="AZ358" i="1"/>
  <c r="AY358" i="1"/>
  <c r="AX358" i="1"/>
  <c r="AW358" i="1"/>
  <c r="AV358" i="1"/>
  <c r="AU358" i="1"/>
  <c r="AT358" i="1"/>
  <c r="AS358" i="1"/>
  <c r="AR358" i="1"/>
  <c r="AQ358" i="1"/>
  <c r="AP358" i="1"/>
  <c r="Y356" i="1"/>
  <c r="X357" i="1"/>
  <c r="Z357" i="1" s="1"/>
  <c r="AA357" i="1" s="1"/>
  <c r="AB359" i="1"/>
  <c r="AC358" i="1"/>
  <c r="AF358" i="1"/>
  <c r="AE358" i="1"/>
  <c r="T359" i="1"/>
  <c r="V358" i="1"/>
  <c r="U358" i="1"/>
  <c r="W358" i="1"/>
  <c r="AJ357" i="1" l="1"/>
  <c r="AH357" i="1"/>
  <c r="AL357" i="1"/>
  <c r="AK357" i="1"/>
  <c r="AN357" i="1"/>
  <c r="AM357" i="1"/>
  <c r="AI357" i="1"/>
  <c r="AO357" i="1"/>
  <c r="AE724" i="1"/>
  <c r="AB724" i="1" s="1"/>
  <c r="AH725" i="1"/>
  <c r="AI725" i="1"/>
  <c r="AA725" i="1"/>
  <c r="AM725" i="1"/>
  <c r="AF725" i="1"/>
  <c r="AC725" i="1"/>
  <c r="AD725" i="1"/>
  <c r="AO725" i="1"/>
  <c r="Z726" i="1"/>
  <c r="AN725" i="1"/>
  <c r="AJ725" i="1"/>
  <c r="AL725" i="1"/>
  <c r="AK725" i="1"/>
  <c r="AG725" i="1"/>
  <c r="AT359" i="1"/>
  <c r="AS359" i="1"/>
  <c r="AR359" i="1"/>
  <c r="AQ359" i="1"/>
  <c r="AP359" i="1"/>
  <c r="AZ359" i="1"/>
  <c r="AY359" i="1"/>
  <c r="AX359" i="1"/>
  <c r="AW359" i="1"/>
  <c r="AV359" i="1"/>
  <c r="AU359" i="1"/>
  <c r="BA359" i="1"/>
  <c r="AG358" i="1"/>
  <c r="AD358" i="1" s="1"/>
  <c r="X358" i="1"/>
  <c r="Z358" i="1" s="1"/>
  <c r="AA358" i="1" s="1"/>
  <c r="Y357" i="1"/>
  <c r="W359" i="1"/>
  <c r="T360" i="1"/>
  <c r="V359" i="1"/>
  <c r="U359" i="1"/>
  <c r="AF359" i="1"/>
  <c r="AE359" i="1"/>
  <c r="AB360" i="1"/>
  <c r="AC359" i="1"/>
  <c r="AJ358" i="1" l="1"/>
  <c r="AH358" i="1"/>
  <c r="AL358" i="1"/>
  <c r="AK358" i="1"/>
  <c r="AN358" i="1"/>
  <c r="AM358" i="1"/>
  <c r="AI358" i="1"/>
  <c r="AO358" i="1"/>
  <c r="AE725" i="1"/>
  <c r="AB725" i="1" s="1"/>
  <c r="AI726" i="1"/>
  <c r="Z727" i="1"/>
  <c r="AC726" i="1"/>
  <c r="AO726" i="1"/>
  <c r="AH726" i="1"/>
  <c r="AA726" i="1"/>
  <c r="AK726" i="1"/>
  <c r="AD726" i="1"/>
  <c r="AL726" i="1"/>
  <c r="AJ726" i="1"/>
  <c r="AM726" i="1"/>
  <c r="AF726" i="1"/>
  <c r="AN726" i="1"/>
  <c r="AG726" i="1"/>
  <c r="AP360" i="1"/>
  <c r="BA360" i="1"/>
  <c r="AZ360" i="1"/>
  <c r="AY360" i="1"/>
  <c r="AX360" i="1"/>
  <c r="AW360" i="1"/>
  <c r="AS360" i="1"/>
  <c r="AR360" i="1"/>
  <c r="AQ360" i="1"/>
  <c r="AV360" i="1"/>
  <c r="AU360" i="1"/>
  <c r="AT360" i="1"/>
  <c r="AG359" i="1"/>
  <c r="AD359" i="1" s="1"/>
  <c r="Y358" i="1"/>
  <c r="X359" i="1"/>
  <c r="Z359" i="1" s="1"/>
  <c r="AA359" i="1" s="1"/>
  <c r="AB361" i="1"/>
  <c r="AC360" i="1"/>
  <c r="AF360" i="1"/>
  <c r="AE360" i="1"/>
  <c r="T361" i="1"/>
  <c r="V360" i="1"/>
  <c r="U360" i="1"/>
  <c r="W360" i="1"/>
  <c r="AJ359" i="1" l="1"/>
  <c r="AH359" i="1"/>
  <c r="AL359" i="1"/>
  <c r="AK359" i="1"/>
  <c r="AN359" i="1"/>
  <c r="AM359" i="1"/>
  <c r="AI359" i="1"/>
  <c r="AO359" i="1"/>
  <c r="AE726" i="1"/>
  <c r="AB726" i="1" s="1"/>
  <c r="AM727" i="1"/>
  <c r="AK727" i="1"/>
  <c r="AN727" i="1"/>
  <c r="AL727" i="1"/>
  <c r="Z728" i="1"/>
  <c r="AD727" i="1"/>
  <c r="AG727" i="1"/>
  <c r="AC727" i="1"/>
  <c r="AA727" i="1"/>
  <c r="AH727" i="1"/>
  <c r="AO727" i="1"/>
  <c r="AJ727" i="1"/>
  <c r="AI727" i="1"/>
  <c r="AF727" i="1"/>
  <c r="AT361" i="1"/>
  <c r="AS361" i="1"/>
  <c r="AR361" i="1"/>
  <c r="AQ361" i="1"/>
  <c r="AP361" i="1"/>
  <c r="BA361" i="1"/>
  <c r="AZ361" i="1"/>
  <c r="AY361" i="1"/>
  <c r="AX361" i="1"/>
  <c r="AW361" i="1"/>
  <c r="AV361" i="1"/>
  <c r="AU361" i="1"/>
  <c r="AG360" i="1"/>
  <c r="AD360" i="1" s="1"/>
  <c r="Y359" i="1"/>
  <c r="X360" i="1"/>
  <c r="Z360" i="1" s="1"/>
  <c r="AA360" i="1" s="1"/>
  <c r="W361" i="1"/>
  <c r="T362" i="1"/>
  <c r="V361" i="1"/>
  <c r="U361" i="1"/>
  <c r="AF361" i="1"/>
  <c r="AE361" i="1"/>
  <c r="AB362" i="1"/>
  <c r="AC361" i="1"/>
  <c r="AJ360" i="1" l="1"/>
  <c r="AH360" i="1"/>
  <c r="AL360" i="1"/>
  <c r="AK360" i="1"/>
  <c r="AN360" i="1"/>
  <c r="AM360" i="1"/>
  <c r="AI360" i="1"/>
  <c r="AO360" i="1"/>
  <c r="AE727" i="1"/>
  <c r="AB727" i="1" s="1"/>
  <c r="AK728" i="1"/>
  <c r="AA728" i="1"/>
  <c r="AD728" i="1"/>
  <c r="AM728" i="1"/>
  <c r="AI728" i="1"/>
  <c r="AH728" i="1"/>
  <c r="AJ728" i="1"/>
  <c r="AN728" i="1"/>
  <c r="AC728" i="1"/>
  <c r="AG728" i="1"/>
  <c r="Z729" i="1"/>
  <c r="AO728" i="1"/>
  <c r="AL728" i="1"/>
  <c r="AF728" i="1"/>
  <c r="AX362" i="1"/>
  <c r="AW362" i="1"/>
  <c r="AV362" i="1"/>
  <c r="AU362" i="1"/>
  <c r="AT362" i="1"/>
  <c r="AS362" i="1"/>
  <c r="AR362" i="1"/>
  <c r="AQ362" i="1"/>
  <c r="BA362" i="1"/>
  <c r="AZ362" i="1"/>
  <c r="AY362" i="1"/>
  <c r="AP362" i="1"/>
  <c r="Y360" i="1"/>
  <c r="AG361" i="1"/>
  <c r="AD361" i="1" s="1"/>
  <c r="X361" i="1"/>
  <c r="Z361" i="1" s="1"/>
  <c r="AA361" i="1" s="1"/>
  <c r="AB363" i="1"/>
  <c r="AC362" i="1"/>
  <c r="AF362" i="1"/>
  <c r="AE362" i="1"/>
  <c r="T363" i="1"/>
  <c r="V362" i="1"/>
  <c r="U362" i="1"/>
  <c r="W362" i="1"/>
  <c r="AJ361" i="1" l="1"/>
  <c r="AH361" i="1"/>
  <c r="AL361" i="1"/>
  <c r="AK361" i="1"/>
  <c r="AN361" i="1"/>
  <c r="AM361" i="1"/>
  <c r="AI361" i="1"/>
  <c r="AO361" i="1"/>
  <c r="AG729" i="1"/>
  <c r="Z730" i="1"/>
  <c r="AO729" i="1"/>
  <c r="AJ729" i="1"/>
  <c r="AA729" i="1"/>
  <c r="AL729" i="1"/>
  <c r="AM729" i="1"/>
  <c r="AK729" i="1"/>
  <c r="AC729" i="1"/>
  <c r="AN729" i="1"/>
  <c r="AD729" i="1"/>
  <c r="AF729" i="1"/>
  <c r="AI729" i="1"/>
  <c r="AH729" i="1"/>
  <c r="AE728" i="1"/>
  <c r="AB728" i="1" s="1"/>
  <c r="BA363" i="1"/>
  <c r="AZ363" i="1"/>
  <c r="AY363" i="1"/>
  <c r="AX363" i="1"/>
  <c r="AW363" i="1"/>
  <c r="AV363" i="1"/>
  <c r="AU363" i="1"/>
  <c r="AQ363" i="1"/>
  <c r="AP363" i="1"/>
  <c r="AT363" i="1"/>
  <c r="AS363" i="1"/>
  <c r="AR363" i="1"/>
  <c r="Y361" i="1"/>
  <c r="AG362" i="1"/>
  <c r="AD362" i="1" s="1"/>
  <c r="X362" i="1"/>
  <c r="Z362" i="1" s="1"/>
  <c r="AA362" i="1" s="1"/>
  <c r="W363" i="1"/>
  <c r="T364" i="1"/>
  <c r="V363" i="1"/>
  <c r="U363" i="1"/>
  <c r="AF363" i="1"/>
  <c r="AE363" i="1"/>
  <c r="AB364" i="1"/>
  <c r="AC363" i="1"/>
  <c r="AJ362" i="1" l="1"/>
  <c r="AH362" i="1"/>
  <c r="AL362" i="1"/>
  <c r="AK362" i="1"/>
  <c r="AN362" i="1"/>
  <c r="AM362" i="1"/>
  <c r="AI362" i="1"/>
  <c r="AO362" i="1"/>
  <c r="AE729" i="1"/>
  <c r="AB729" i="1" s="1"/>
  <c r="AI730" i="1"/>
  <c r="Z731" i="1"/>
  <c r="AN730" i="1"/>
  <c r="AC730" i="1"/>
  <c r="AK730" i="1"/>
  <c r="AD730" i="1"/>
  <c r="AF730" i="1"/>
  <c r="AM730" i="1"/>
  <c r="AA730" i="1"/>
  <c r="AJ730" i="1"/>
  <c r="AG730" i="1"/>
  <c r="AO730" i="1"/>
  <c r="AH730" i="1"/>
  <c r="AL730" i="1"/>
  <c r="BA364" i="1"/>
  <c r="AZ364" i="1"/>
  <c r="AY364" i="1"/>
  <c r="AX364" i="1"/>
  <c r="AW364" i="1"/>
  <c r="AV364" i="1"/>
  <c r="AU364" i="1"/>
  <c r="AT364" i="1"/>
  <c r="AS364" i="1"/>
  <c r="AR364" i="1"/>
  <c r="AQ364" i="1"/>
  <c r="AP364" i="1"/>
  <c r="AG363" i="1"/>
  <c r="AD363" i="1" s="1"/>
  <c r="X363" i="1"/>
  <c r="Z363" i="1" s="1"/>
  <c r="AA363" i="1" s="1"/>
  <c r="Y362" i="1"/>
  <c r="AB365" i="1"/>
  <c r="AC364" i="1"/>
  <c r="AF364" i="1"/>
  <c r="AE364" i="1"/>
  <c r="T365" i="1"/>
  <c r="V364" i="1"/>
  <c r="U364" i="1"/>
  <c r="W364" i="1"/>
  <c r="AJ363" i="1" l="1"/>
  <c r="AH363" i="1"/>
  <c r="AL363" i="1"/>
  <c r="AK363" i="1"/>
  <c r="AN363" i="1"/>
  <c r="AM363" i="1"/>
  <c r="AI363" i="1"/>
  <c r="AO363" i="1"/>
  <c r="AE730" i="1"/>
  <c r="AB730" i="1" s="1"/>
  <c r="AO731" i="1"/>
  <c r="AJ731" i="1"/>
  <c r="AA731" i="1"/>
  <c r="AH731" i="1"/>
  <c r="AC731" i="1"/>
  <c r="AI731" i="1"/>
  <c r="AL731" i="1"/>
  <c r="AD731" i="1"/>
  <c r="Z732" i="1"/>
  <c r="AG731" i="1"/>
  <c r="AF731" i="1"/>
  <c r="AN731" i="1"/>
  <c r="AK731" i="1"/>
  <c r="AM731" i="1"/>
  <c r="AU365" i="1"/>
  <c r="AT365" i="1"/>
  <c r="AS365" i="1"/>
  <c r="AR365" i="1"/>
  <c r="AQ365" i="1"/>
  <c r="AP365" i="1"/>
  <c r="AZ365" i="1"/>
  <c r="AY365" i="1"/>
  <c r="AX365" i="1"/>
  <c r="AW365" i="1"/>
  <c r="AV365" i="1"/>
  <c r="BA365" i="1"/>
  <c r="AG364" i="1"/>
  <c r="AD364" i="1" s="1"/>
  <c r="Y363" i="1"/>
  <c r="X364" i="1"/>
  <c r="Z364" i="1" s="1"/>
  <c r="AA364" i="1" s="1"/>
  <c r="W365" i="1"/>
  <c r="T366" i="1"/>
  <c r="V365" i="1"/>
  <c r="U365" i="1"/>
  <c r="AF365" i="1"/>
  <c r="AE365" i="1"/>
  <c r="AB366" i="1"/>
  <c r="AC365" i="1"/>
  <c r="AJ364" i="1" l="1"/>
  <c r="AH364" i="1"/>
  <c r="AL364" i="1"/>
  <c r="AK364" i="1"/>
  <c r="AN364" i="1"/>
  <c r="AM364" i="1"/>
  <c r="AI364" i="1"/>
  <c r="AO364" i="1"/>
  <c r="AE731" i="1"/>
  <c r="AB731" i="1" s="1"/>
  <c r="AH732" i="1"/>
  <c r="AN732" i="1"/>
  <c r="AC732" i="1"/>
  <c r="AM732" i="1"/>
  <c r="Z733" i="1"/>
  <c r="AO732" i="1"/>
  <c r="AA732" i="1"/>
  <c r="AJ732" i="1"/>
  <c r="AF732" i="1"/>
  <c r="AD732" i="1"/>
  <c r="AL732" i="1"/>
  <c r="AK732" i="1"/>
  <c r="AG732" i="1"/>
  <c r="AI732" i="1"/>
  <c r="AG365" i="1"/>
  <c r="AD365" i="1" s="1"/>
  <c r="AP366" i="1"/>
  <c r="AX366" i="1"/>
  <c r="AW366" i="1"/>
  <c r="AV366" i="1"/>
  <c r="AU366" i="1"/>
  <c r="AT366" i="1"/>
  <c r="AS366" i="1"/>
  <c r="AR366" i="1"/>
  <c r="AQ366" i="1"/>
  <c r="BA366" i="1"/>
  <c r="AZ366" i="1"/>
  <c r="AY366" i="1"/>
  <c r="Y364" i="1"/>
  <c r="X365" i="1"/>
  <c r="Z365" i="1" s="1"/>
  <c r="AA365" i="1" s="1"/>
  <c r="AB367" i="1"/>
  <c r="AC366" i="1"/>
  <c r="AF366" i="1"/>
  <c r="AE366" i="1"/>
  <c r="T367" i="1"/>
  <c r="V366" i="1"/>
  <c r="U366" i="1"/>
  <c r="W366" i="1"/>
  <c r="AJ365" i="1" l="1"/>
  <c r="AH365" i="1"/>
  <c r="AL365" i="1"/>
  <c r="AK365" i="1"/>
  <c r="AN365" i="1"/>
  <c r="AM365" i="1"/>
  <c r="AI365" i="1"/>
  <c r="AO365" i="1"/>
  <c r="AE732" i="1"/>
  <c r="AB732" i="1" s="1"/>
  <c r="AO733" i="1"/>
  <c r="AK733" i="1"/>
  <c r="AN733" i="1"/>
  <c r="Z734" i="1"/>
  <c r="AF733" i="1"/>
  <c r="AC733" i="1"/>
  <c r="AA733" i="1"/>
  <c r="AM733" i="1"/>
  <c r="AJ733" i="1"/>
  <c r="AD733" i="1"/>
  <c r="AL733" i="1"/>
  <c r="AG733" i="1"/>
  <c r="AI733" i="1"/>
  <c r="AH733" i="1"/>
  <c r="AT367" i="1"/>
  <c r="AS367" i="1"/>
  <c r="AR367" i="1"/>
  <c r="AQ367" i="1"/>
  <c r="AP367" i="1"/>
  <c r="BA367" i="1"/>
  <c r="AZ367" i="1"/>
  <c r="AY367" i="1"/>
  <c r="AX367" i="1"/>
  <c r="AW367" i="1"/>
  <c r="AV367" i="1"/>
  <c r="AU367" i="1"/>
  <c r="AG366" i="1"/>
  <c r="AD366" i="1" s="1"/>
  <c r="Y365" i="1"/>
  <c r="X366" i="1"/>
  <c r="Z366" i="1" s="1"/>
  <c r="AA366" i="1" s="1"/>
  <c r="W367" i="1"/>
  <c r="T368" i="1"/>
  <c r="V367" i="1"/>
  <c r="U367" i="1"/>
  <c r="AF367" i="1"/>
  <c r="AE367" i="1"/>
  <c r="AB368" i="1"/>
  <c r="AC367" i="1"/>
  <c r="AJ366" i="1" l="1"/>
  <c r="AH366" i="1"/>
  <c r="AL366" i="1"/>
  <c r="AK366" i="1"/>
  <c r="AN366" i="1"/>
  <c r="AM366" i="1"/>
  <c r="AI366" i="1"/>
  <c r="AO366" i="1"/>
  <c r="AE733" i="1"/>
  <c r="AB733" i="1" s="1"/>
  <c r="AI734" i="1"/>
  <c r="AJ734" i="1"/>
  <c r="AH734" i="1"/>
  <c r="AF734" i="1"/>
  <c r="AM734" i="1"/>
  <c r="AC734" i="1"/>
  <c r="AN734" i="1"/>
  <c r="Z735" i="1"/>
  <c r="AA734" i="1"/>
  <c r="AD734" i="1"/>
  <c r="AK734" i="1"/>
  <c r="AL734" i="1"/>
  <c r="AG734" i="1"/>
  <c r="AO734" i="1"/>
  <c r="AX368" i="1"/>
  <c r="AW368" i="1"/>
  <c r="AV368" i="1"/>
  <c r="AU368" i="1"/>
  <c r="AT368" i="1"/>
  <c r="AS368" i="1"/>
  <c r="AR368" i="1"/>
  <c r="AQ368" i="1"/>
  <c r="AP368" i="1"/>
  <c r="BA368" i="1"/>
  <c r="AZ368" i="1"/>
  <c r="AY368" i="1"/>
  <c r="AG367" i="1"/>
  <c r="AD367" i="1" s="1"/>
  <c r="Y366" i="1"/>
  <c r="X367" i="1"/>
  <c r="Z367" i="1" s="1"/>
  <c r="AA367" i="1" s="1"/>
  <c r="T369" i="1"/>
  <c r="V368" i="1"/>
  <c r="U368" i="1"/>
  <c r="W368" i="1"/>
  <c r="AB369" i="1"/>
  <c r="AC368" i="1"/>
  <c r="AF368" i="1"/>
  <c r="AE368" i="1"/>
  <c r="AJ367" i="1" l="1"/>
  <c r="AH367" i="1"/>
  <c r="AL367" i="1"/>
  <c r="AK367" i="1"/>
  <c r="AN367" i="1"/>
  <c r="AM367" i="1"/>
  <c r="AI367" i="1"/>
  <c r="AO367" i="1"/>
  <c r="AE734" i="1"/>
  <c r="AB734" i="1" s="1"/>
  <c r="AN735" i="1"/>
  <c r="AF735" i="1"/>
  <c r="AL735" i="1"/>
  <c r="AO735" i="1"/>
  <c r="AC735" i="1"/>
  <c r="AM735" i="1"/>
  <c r="AK735" i="1"/>
  <c r="AD735" i="1"/>
  <c r="Z736" i="1"/>
  <c r="AA735" i="1"/>
  <c r="AJ735" i="1"/>
  <c r="AI735" i="1"/>
  <c r="AG735" i="1"/>
  <c r="AH735" i="1"/>
  <c r="AG368" i="1"/>
  <c r="AD368" i="1" s="1"/>
  <c r="BA369" i="1"/>
  <c r="AZ369" i="1"/>
  <c r="AY369" i="1"/>
  <c r="AX369" i="1"/>
  <c r="AW369" i="1"/>
  <c r="AV369" i="1"/>
  <c r="AU369" i="1"/>
  <c r="AT369" i="1"/>
  <c r="AS369" i="1"/>
  <c r="AR369" i="1"/>
  <c r="AQ369" i="1"/>
  <c r="AP369" i="1"/>
  <c r="Y367" i="1"/>
  <c r="X368" i="1"/>
  <c r="Z368" i="1" s="1"/>
  <c r="AA368" i="1" s="1"/>
  <c r="AF369" i="1"/>
  <c r="AE369" i="1"/>
  <c r="AB370" i="1"/>
  <c r="AC369" i="1"/>
  <c r="W369" i="1"/>
  <c r="T370" i="1"/>
  <c r="V369" i="1"/>
  <c r="U369" i="1"/>
  <c r="AJ368" i="1" l="1"/>
  <c r="AH368" i="1"/>
  <c r="AL368" i="1"/>
  <c r="AK368" i="1"/>
  <c r="AN368" i="1"/>
  <c r="AM368" i="1"/>
  <c r="AI368" i="1"/>
  <c r="AO368" i="1"/>
  <c r="Z737" i="1"/>
  <c r="AN736" i="1"/>
  <c r="AC736" i="1"/>
  <c r="AD736" i="1"/>
  <c r="AK736" i="1"/>
  <c r="AA736" i="1"/>
  <c r="AF736" i="1"/>
  <c r="AI736" i="1"/>
  <c r="AO736" i="1"/>
  <c r="AG736" i="1"/>
  <c r="AL736" i="1"/>
  <c r="AM736" i="1"/>
  <c r="AH736" i="1"/>
  <c r="AJ736" i="1"/>
  <c r="AE735" i="1"/>
  <c r="AB735" i="1" s="1"/>
  <c r="BA370" i="1"/>
  <c r="AZ370" i="1"/>
  <c r="AY370" i="1"/>
  <c r="AP370" i="1"/>
  <c r="AX370" i="1"/>
  <c r="AW370" i="1"/>
  <c r="AV370" i="1"/>
  <c r="AU370" i="1"/>
  <c r="AT370" i="1"/>
  <c r="AS370" i="1"/>
  <c r="AR370" i="1"/>
  <c r="AQ370" i="1"/>
  <c r="AG369" i="1"/>
  <c r="AD369" i="1" s="1"/>
  <c r="Y368" i="1"/>
  <c r="X369" i="1"/>
  <c r="Z369" i="1" s="1"/>
  <c r="AA369" i="1" s="1"/>
  <c r="T371" i="1"/>
  <c r="V370" i="1"/>
  <c r="U370" i="1"/>
  <c r="W370" i="1"/>
  <c r="AB371" i="1"/>
  <c r="AC370" i="1"/>
  <c r="AF370" i="1"/>
  <c r="AE370" i="1"/>
  <c r="AJ369" i="1" l="1"/>
  <c r="AH369" i="1"/>
  <c r="AL369" i="1"/>
  <c r="AK369" i="1"/>
  <c r="AN369" i="1"/>
  <c r="AM369" i="1"/>
  <c r="AI369" i="1"/>
  <c r="AO369" i="1"/>
  <c r="AE736" i="1"/>
  <c r="AB736" i="1" s="1"/>
  <c r="AG737" i="1"/>
  <c r="AN737" i="1"/>
  <c r="AF737" i="1"/>
  <c r="AH737" i="1"/>
  <c r="Z738" i="1"/>
  <c r="AD737" i="1"/>
  <c r="AI737" i="1"/>
  <c r="AA737" i="1"/>
  <c r="AL737" i="1"/>
  <c r="AC737" i="1"/>
  <c r="AM737" i="1"/>
  <c r="AK737" i="1"/>
  <c r="AJ737" i="1"/>
  <c r="AO737" i="1"/>
  <c r="BA371" i="1"/>
  <c r="AZ371" i="1"/>
  <c r="AY371" i="1"/>
  <c r="AX371" i="1"/>
  <c r="AW371" i="1"/>
  <c r="AV371" i="1"/>
  <c r="AU371" i="1"/>
  <c r="AT371" i="1"/>
  <c r="AP371" i="1"/>
  <c r="AS371" i="1"/>
  <c r="AR371" i="1"/>
  <c r="AQ371" i="1"/>
  <c r="AG370" i="1"/>
  <c r="AD370" i="1" s="1"/>
  <c r="Y369" i="1"/>
  <c r="X370" i="1"/>
  <c r="Z370" i="1" s="1"/>
  <c r="AA370" i="1" s="1"/>
  <c r="AF371" i="1"/>
  <c r="AE371" i="1"/>
  <c r="AB372" i="1"/>
  <c r="AC371" i="1"/>
  <c r="W371" i="1"/>
  <c r="T372" i="1"/>
  <c r="V371" i="1"/>
  <c r="U371" i="1"/>
  <c r="AJ370" i="1" l="1"/>
  <c r="AH370" i="1"/>
  <c r="AL370" i="1"/>
  <c r="AK370" i="1"/>
  <c r="AN370" i="1"/>
  <c r="AM370" i="1"/>
  <c r="AI370" i="1"/>
  <c r="AO370" i="1"/>
  <c r="AE737" i="1"/>
  <c r="AB737" i="1" s="1"/>
  <c r="AO738" i="1"/>
  <c r="AJ738" i="1"/>
  <c r="AF738" i="1"/>
  <c r="AD738" i="1"/>
  <c r="AA738" i="1"/>
  <c r="AK738" i="1"/>
  <c r="AG738" i="1"/>
  <c r="AC738" i="1"/>
  <c r="AL738" i="1"/>
  <c r="Z739" i="1"/>
  <c r="AM738" i="1"/>
  <c r="AI738" i="1"/>
  <c r="AH738" i="1"/>
  <c r="AN738" i="1"/>
  <c r="AP372" i="1"/>
  <c r="BA372" i="1"/>
  <c r="AZ372" i="1"/>
  <c r="AY372" i="1"/>
  <c r="AX372" i="1"/>
  <c r="AW372" i="1"/>
  <c r="AV372" i="1"/>
  <c r="AR372" i="1"/>
  <c r="AQ372" i="1"/>
  <c r="AU372" i="1"/>
  <c r="AT372" i="1"/>
  <c r="AS372" i="1"/>
  <c r="AG371" i="1"/>
  <c r="AD371" i="1" s="1"/>
  <c r="X371" i="1"/>
  <c r="Z371" i="1" s="1"/>
  <c r="AA371" i="1" s="1"/>
  <c r="Y370" i="1"/>
  <c r="V372" i="1"/>
  <c r="U372" i="1"/>
  <c r="T373" i="1"/>
  <c r="W372" i="1"/>
  <c r="AF372" i="1"/>
  <c r="AE372" i="1"/>
  <c r="AB373" i="1"/>
  <c r="AC372" i="1"/>
  <c r="AJ371" i="1" l="1"/>
  <c r="AH371" i="1"/>
  <c r="AL371" i="1"/>
  <c r="AK371" i="1"/>
  <c r="AN371" i="1"/>
  <c r="AM371" i="1"/>
  <c r="AI371" i="1"/>
  <c r="AO371" i="1"/>
  <c r="AE738" i="1"/>
  <c r="AB738" i="1" s="1"/>
  <c r="Z740" i="1"/>
  <c r="AJ739" i="1"/>
  <c r="AF739" i="1"/>
  <c r="AG739" i="1"/>
  <c r="AC739" i="1"/>
  <c r="AA739" i="1"/>
  <c r="AN739" i="1"/>
  <c r="AO739" i="1"/>
  <c r="AD739" i="1"/>
  <c r="AK739" i="1"/>
  <c r="AI739" i="1"/>
  <c r="AL739" i="1"/>
  <c r="AM739" i="1"/>
  <c r="AH739" i="1"/>
  <c r="AG372" i="1"/>
  <c r="AD372" i="1" s="1"/>
  <c r="Y371" i="1"/>
  <c r="AT373" i="1"/>
  <c r="AS373" i="1"/>
  <c r="AR373" i="1"/>
  <c r="AQ373" i="1"/>
  <c r="AP373" i="1"/>
  <c r="BA373" i="1"/>
  <c r="AZ373" i="1"/>
  <c r="AY373" i="1"/>
  <c r="AX373" i="1"/>
  <c r="AW373" i="1"/>
  <c r="AV373" i="1"/>
  <c r="AU373" i="1"/>
  <c r="X372" i="1"/>
  <c r="Z372" i="1" s="1"/>
  <c r="AA372" i="1" s="1"/>
  <c r="AE373" i="1"/>
  <c r="AB374" i="1"/>
  <c r="AC373" i="1"/>
  <c r="AF373" i="1"/>
  <c r="W373" i="1"/>
  <c r="T374" i="1"/>
  <c r="V373" i="1"/>
  <c r="U373" i="1"/>
  <c r="AJ372" i="1" l="1"/>
  <c r="AH372" i="1"/>
  <c r="AL372" i="1"/>
  <c r="AK372" i="1"/>
  <c r="AN372" i="1"/>
  <c r="AM372" i="1"/>
  <c r="AI372" i="1"/>
  <c r="AO372" i="1"/>
  <c r="AE739" i="1"/>
  <c r="AB739" i="1" s="1"/>
  <c r="AI740" i="1"/>
  <c r="AF740" i="1"/>
  <c r="AA740" i="1"/>
  <c r="AH740" i="1"/>
  <c r="AC740" i="1"/>
  <c r="AJ740" i="1"/>
  <c r="AG740" i="1"/>
  <c r="AD740" i="1"/>
  <c r="Z741" i="1"/>
  <c r="AN740" i="1"/>
  <c r="AK740" i="1"/>
  <c r="AO740" i="1"/>
  <c r="AM740" i="1"/>
  <c r="AL740" i="1"/>
  <c r="AG373" i="1"/>
  <c r="AD373" i="1" s="1"/>
  <c r="AX374" i="1"/>
  <c r="AW374" i="1"/>
  <c r="AV374" i="1"/>
  <c r="AU374" i="1"/>
  <c r="AT374" i="1"/>
  <c r="AS374" i="1"/>
  <c r="AR374" i="1"/>
  <c r="AQ374" i="1"/>
  <c r="BA374" i="1"/>
  <c r="AZ374" i="1"/>
  <c r="AY374" i="1"/>
  <c r="AP374" i="1"/>
  <c r="Y372" i="1"/>
  <c r="X373" i="1"/>
  <c r="Z373" i="1" s="1"/>
  <c r="AA373" i="1" s="1"/>
  <c r="AC374" i="1"/>
  <c r="AF374" i="1"/>
  <c r="AE374" i="1"/>
  <c r="AB375" i="1"/>
  <c r="U374" i="1"/>
  <c r="W374" i="1"/>
  <c r="T375" i="1"/>
  <c r="V374" i="1"/>
  <c r="AJ373" i="1" l="1"/>
  <c r="AH373" i="1"/>
  <c r="AL373" i="1"/>
  <c r="AK373" i="1"/>
  <c r="AN373" i="1"/>
  <c r="AM373" i="1"/>
  <c r="AI373" i="1"/>
  <c r="AO373" i="1"/>
  <c r="AE740" i="1"/>
  <c r="AB740" i="1" s="1"/>
  <c r="AN741" i="1"/>
  <c r="AC741" i="1"/>
  <c r="AJ741" i="1"/>
  <c r="AO741" i="1"/>
  <c r="AD741" i="1"/>
  <c r="AF741" i="1"/>
  <c r="AG741" i="1"/>
  <c r="Z742" i="1"/>
  <c r="AA741" i="1"/>
  <c r="AI741" i="1"/>
  <c r="AH741" i="1"/>
  <c r="AL741" i="1"/>
  <c r="AM741" i="1"/>
  <c r="AK741" i="1"/>
  <c r="BA375" i="1"/>
  <c r="AZ375" i="1"/>
  <c r="AY375" i="1"/>
  <c r="AX375" i="1"/>
  <c r="AW375" i="1"/>
  <c r="AV375" i="1"/>
  <c r="AU375" i="1"/>
  <c r="AT375" i="1"/>
  <c r="AS375" i="1"/>
  <c r="AR375" i="1"/>
  <c r="AQ375" i="1"/>
  <c r="AP375" i="1"/>
  <c r="AG374" i="1"/>
  <c r="AD374" i="1" s="1"/>
  <c r="X374" i="1"/>
  <c r="Z374" i="1" s="1"/>
  <c r="AA374" i="1" s="1"/>
  <c r="Y373" i="1"/>
  <c r="W375" i="1"/>
  <c r="T376" i="1"/>
  <c r="V375" i="1"/>
  <c r="U375" i="1"/>
  <c r="AE375" i="1"/>
  <c r="AB376" i="1"/>
  <c r="AC375" i="1"/>
  <c r="AF375" i="1"/>
  <c r="AJ374" i="1" l="1"/>
  <c r="AH374" i="1"/>
  <c r="AL374" i="1"/>
  <c r="AK374" i="1"/>
  <c r="AN374" i="1"/>
  <c r="AM374" i="1"/>
  <c r="AI374" i="1"/>
  <c r="AO374" i="1"/>
  <c r="AI742" i="1"/>
  <c r="AD742" i="1"/>
  <c r="AM742" i="1"/>
  <c r="Z743" i="1"/>
  <c r="AF742" i="1"/>
  <c r="AC742" i="1"/>
  <c r="AL742" i="1"/>
  <c r="AG742" i="1"/>
  <c r="AA742" i="1"/>
  <c r="AO742" i="1"/>
  <c r="AN742" i="1"/>
  <c r="AJ742" i="1"/>
  <c r="AK742" i="1"/>
  <c r="AH742" i="1"/>
  <c r="AE741" i="1"/>
  <c r="AB741" i="1" s="1"/>
  <c r="BA376" i="1"/>
  <c r="AZ376" i="1"/>
  <c r="AY376" i="1"/>
  <c r="AX376" i="1"/>
  <c r="AW376" i="1"/>
  <c r="AV376" i="1"/>
  <c r="AU376" i="1"/>
  <c r="AT376" i="1"/>
  <c r="AS376" i="1"/>
  <c r="AR376" i="1"/>
  <c r="AQ376" i="1"/>
  <c r="AP376" i="1"/>
  <c r="Y374" i="1"/>
  <c r="AG375" i="1"/>
  <c r="AD375" i="1" s="1"/>
  <c r="X375" i="1"/>
  <c r="Z375" i="1" s="1"/>
  <c r="AA375" i="1" s="1"/>
  <c r="U376" i="1"/>
  <c r="W376" i="1"/>
  <c r="V376" i="1"/>
  <c r="T377" i="1"/>
  <c r="AC376" i="1"/>
  <c r="AF376" i="1"/>
  <c r="AE376" i="1"/>
  <c r="AB377" i="1"/>
  <c r="AJ375" i="1" l="1"/>
  <c r="AH375" i="1"/>
  <c r="AL375" i="1"/>
  <c r="AK375" i="1"/>
  <c r="AN375" i="1"/>
  <c r="AM375" i="1"/>
  <c r="AI375" i="1"/>
  <c r="AO375" i="1"/>
  <c r="AL743" i="1"/>
  <c r="AA743" i="1"/>
  <c r="AH743" i="1"/>
  <c r="AM743" i="1"/>
  <c r="AC743" i="1"/>
  <c r="Z744" i="1"/>
  <c r="AI743" i="1"/>
  <c r="AO743" i="1"/>
  <c r="AF743" i="1"/>
  <c r="AD743" i="1"/>
  <c r="AG743" i="1"/>
  <c r="AJ743" i="1"/>
  <c r="AN743" i="1"/>
  <c r="AK743" i="1"/>
  <c r="AE742" i="1"/>
  <c r="AB742" i="1" s="1"/>
  <c r="AT377" i="1"/>
  <c r="AS377" i="1"/>
  <c r="AR377" i="1"/>
  <c r="AQ377" i="1"/>
  <c r="AP377" i="1"/>
  <c r="AY377" i="1"/>
  <c r="AX377" i="1"/>
  <c r="AW377" i="1"/>
  <c r="BA377" i="1"/>
  <c r="AZ377" i="1"/>
  <c r="AV377" i="1"/>
  <c r="AU377" i="1"/>
  <c r="AG376" i="1"/>
  <c r="AD376" i="1" s="1"/>
  <c r="Y375" i="1"/>
  <c r="X376" i="1"/>
  <c r="Z376" i="1" s="1"/>
  <c r="AA376" i="1" s="1"/>
  <c r="AE377" i="1"/>
  <c r="AB378" i="1"/>
  <c r="AC377" i="1"/>
  <c r="AF377" i="1"/>
  <c r="W377" i="1"/>
  <c r="T378" i="1"/>
  <c r="V377" i="1"/>
  <c r="U377" i="1"/>
  <c r="AJ376" i="1" l="1"/>
  <c r="AH376" i="1"/>
  <c r="AL376" i="1"/>
  <c r="AK376" i="1"/>
  <c r="AN376" i="1"/>
  <c r="AM376" i="1"/>
  <c r="AI376" i="1"/>
  <c r="AO376" i="1"/>
  <c r="AE743" i="1"/>
  <c r="AB743" i="1" s="1"/>
  <c r="AN744" i="1"/>
  <c r="AG744" i="1"/>
  <c r="AJ744" i="1"/>
  <c r="AD744" i="1"/>
  <c r="AH744" i="1"/>
  <c r="AL744" i="1"/>
  <c r="AA744" i="1"/>
  <c r="AC744" i="1"/>
  <c r="AO744" i="1"/>
  <c r="Z745" i="1"/>
  <c r="AI744" i="1"/>
  <c r="AF744" i="1"/>
  <c r="AM744" i="1"/>
  <c r="AK744" i="1"/>
  <c r="AG377" i="1"/>
  <c r="AD377" i="1" s="1"/>
  <c r="AP378" i="1"/>
  <c r="BA378" i="1"/>
  <c r="AZ378" i="1"/>
  <c r="AY378" i="1"/>
  <c r="AX378" i="1"/>
  <c r="AW378" i="1"/>
  <c r="AV378" i="1"/>
  <c r="AU378" i="1"/>
  <c r="AT378" i="1"/>
  <c r="AS378" i="1"/>
  <c r="AR378" i="1"/>
  <c r="AQ378" i="1"/>
  <c r="Y376" i="1"/>
  <c r="X377" i="1"/>
  <c r="Z377" i="1" s="1"/>
  <c r="AA377" i="1" s="1"/>
  <c r="U378" i="1"/>
  <c r="W378" i="1"/>
  <c r="V378" i="1"/>
  <c r="T379" i="1"/>
  <c r="AC378" i="1"/>
  <c r="AF378" i="1"/>
  <c r="AE378" i="1"/>
  <c r="AB379" i="1"/>
  <c r="AJ377" i="1" l="1"/>
  <c r="AH377" i="1"/>
  <c r="AL377" i="1"/>
  <c r="AK377" i="1"/>
  <c r="AN377" i="1"/>
  <c r="AM377" i="1"/>
  <c r="AI377" i="1"/>
  <c r="AO377" i="1"/>
  <c r="AE744" i="1"/>
  <c r="AB744" i="1" s="1"/>
  <c r="AN745" i="1"/>
  <c r="Z746" i="1"/>
  <c r="AL745" i="1"/>
  <c r="AF745" i="1"/>
  <c r="AC745" i="1"/>
  <c r="AM745" i="1"/>
  <c r="AO745" i="1"/>
  <c r="AA745" i="1"/>
  <c r="AI745" i="1"/>
  <c r="AD745" i="1"/>
  <c r="AH745" i="1"/>
  <c r="AG745" i="1"/>
  <c r="AJ745" i="1"/>
  <c r="AK745" i="1"/>
  <c r="AG378" i="1"/>
  <c r="AD378" i="1" s="1"/>
  <c r="AT379" i="1"/>
  <c r="AS379" i="1"/>
  <c r="AR379" i="1"/>
  <c r="AQ379" i="1"/>
  <c r="AP379" i="1"/>
  <c r="BA379" i="1"/>
  <c r="AZ379" i="1"/>
  <c r="AY379" i="1"/>
  <c r="AX379" i="1"/>
  <c r="AW379" i="1"/>
  <c r="AV379" i="1"/>
  <c r="AU379" i="1"/>
  <c r="X378" i="1"/>
  <c r="Z378" i="1" s="1"/>
  <c r="AA378" i="1" s="1"/>
  <c r="Y377" i="1"/>
  <c r="W379" i="1"/>
  <c r="T380" i="1"/>
  <c r="V379" i="1"/>
  <c r="U379" i="1"/>
  <c r="AE379" i="1"/>
  <c r="AB380" i="1"/>
  <c r="AC379" i="1"/>
  <c r="AF379" i="1"/>
  <c r="AJ378" i="1" l="1"/>
  <c r="AH378" i="1"/>
  <c r="AL378" i="1"/>
  <c r="AK378" i="1"/>
  <c r="AN378" i="1"/>
  <c r="AM378" i="1"/>
  <c r="AI378" i="1"/>
  <c r="AO378" i="1"/>
  <c r="AE745" i="1"/>
  <c r="AB745" i="1" s="1"/>
  <c r="AO746" i="1"/>
  <c r="AH746" i="1"/>
  <c r="AA746" i="1"/>
  <c r="AI746" i="1"/>
  <c r="AK746" i="1"/>
  <c r="AD746" i="1"/>
  <c r="AJ746" i="1"/>
  <c r="AL746" i="1"/>
  <c r="Z747" i="1"/>
  <c r="AF746" i="1"/>
  <c r="AC746" i="1"/>
  <c r="AG746" i="1"/>
  <c r="AN746" i="1"/>
  <c r="AM746" i="1"/>
  <c r="AX380" i="1"/>
  <c r="AW380" i="1"/>
  <c r="AV380" i="1"/>
  <c r="AU380" i="1"/>
  <c r="AT380" i="1"/>
  <c r="AS380" i="1"/>
  <c r="AR380" i="1"/>
  <c r="AQ380" i="1"/>
  <c r="BA380" i="1"/>
  <c r="AZ380" i="1"/>
  <c r="AY380" i="1"/>
  <c r="AP380" i="1"/>
  <c r="Y378" i="1"/>
  <c r="AG379" i="1"/>
  <c r="AD379" i="1" s="1"/>
  <c r="X379" i="1"/>
  <c r="Z379" i="1" s="1"/>
  <c r="AA379" i="1" s="1"/>
  <c r="U380" i="1"/>
  <c r="W380" i="1"/>
  <c r="V380" i="1"/>
  <c r="T381" i="1"/>
  <c r="AC380" i="1"/>
  <c r="AF380" i="1"/>
  <c r="AE380" i="1"/>
  <c r="AB381" i="1"/>
  <c r="AJ379" i="1" l="1"/>
  <c r="AH379" i="1"/>
  <c r="AL379" i="1"/>
  <c r="AK379" i="1"/>
  <c r="AN379" i="1"/>
  <c r="AM379" i="1"/>
  <c r="AI379" i="1"/>
  <c r="AO379" i="1"/>
  <c r="AE746" i="1"/>
  <c r="AB746" i="1" s="1"/>
  <c r="AG747" i="1"/>
  <c r="AL747" i="1"/>
  <c r="AH747" i="1"/>
  <c r="AA747" i="1"/>
  <c r="AM747" i="1"/>
  <c r="AO747" i="1"/>
  <c r="AC747" i="1"/>
  <c r="AN747" i="1"/>
  <c r="AD747" i="1"/>
  <c r="Z748" i="1"/>
  <c r="AJ747" i="1"/>
  <c r="AK747" i="1"/>
  <c r="AF747" i="1"/>
  <c r="AI747" i="1"/>
  <c r="BA381" i="1"/>
  <c r="AZ381" i="1"/>
  <c r="AY381" i="1"/>
  <c r="AX381" i="1"/>
  <c r="AW381" i="1"/>
  <c r="AV381" i="1"/>
  <c r="AU381" i="1"/>
  <c r="AT381" i="1"/>
  <c r="AS381" i="1"/>
  <c r="AR381" i="1"/>
  <c r="AQ381" i="1"/>
  <c r="AP381" i="1"/>
  <c r="AG380" i="1"/>
  <c r="AD380" i="1" s="1"/>
  <c r="X380" i="1"/>
  <c r="Z380" i="1" s="1"/>
  <c r="AA380" i="1" s="1"/>
  <c r="Y379" i="1"/>
  <c r="AE381" i="1"/>
  <c r="AB382" i="1"/>
  <c r="AC381" i="1"/>
  <c r="AF381" i="1"/>
  <c r="W381" i="1"/>
  <c r="T382" i="1"/>
  <c r="V381" i="1"/>
  <c r="U381" i="1"/>
  <c r="AJ380" i="1" l="1"/>
  <c r="AH380" i="1"/>
  <c r="AL380" i="1"/>
  <c r="AK380" i="1"/>
  <c r="AN380" i="1"/>
  <c r="AM380" i="1"/>
  <c r="AI380" i="1"/>
  <c r="AO380" i="1"/>
  <c r="AE747" i="1"/>
  <c r="AB747" i="1" s="1"/>
  <c r="AJ748" i="1"/>
  <c r="Z749" i="1"/>
  <c r="AG748" i="1"/>
  <c r="AO748" i="1"/>
  <c r="AI748" i="1"/>
  <c r="AD748" i="1"/>
  <c r="AK748" i="1"/>
  <c r="AA748" i="1"/>
  <c r="AM748" i="1"/>
  <c r="AC748" i="1"/>
  <c r="AF748" i="1"/>
  <c r="AL748" i="1"/>
  <c r="AN748" i="1"/>
  <c r="AH748" i="1"/>
  <c r="BA382" i="1"/>
  <c r="AZ382" i="1"/>
  <c r="AY382" i="1"/>
  <c r="AX382" i="1"/>
  <c r="AW382" i="1"/>
  <c r="AV382" i="1"/>
  <c r="AU382" i="1"/>
  <c r="AT382" i="1"/>
  <c r="AS382" i="1"/>
  <c r="AR382" i="1"/>
  <c r="AQ382" i="1"/>
  <c r="AP382" i="1"/>
  <c r="Y380" i="1"/>
  <c r="AG381" i="1"/>
  <c r="AD381" i="1" s="1"/>
  <c r="X381" i="1"/>
  <c r="Z381" i="1" s="1"/>
  <c r="AA381" i="1" s="1"/>
  <c r="AC382" i="1"/>
  <c r="AF382" i="1"/>
  <c r="AE382" i="1"/>
  <c r="AB383" i="1"/>
  <c r="U382" i="1"/>
  <c r="W382" i="1"/>
  <c r="T383" i="1"/>
  <c r="V382" i="1"/>
  <c r="AJ381" i="1" l="1"/>
  <c r="AH381" i="1"/>
  <c r="AL381" i="1"/>
  <c r="AK381" i="1"/>
  <c r="AN381" i="1"/>
  <c r="AM381" i="1"/>
  <c r="AI381" i="1"/>
  <c r="AO381" i="1"/>
  <c r="AE748" i="1"/>
  <c r="AB748" i="1" s="1"/>
  <c r="AO749" i="1"/>
  <c r="AK749" i="1"/>
  <c r="AM749" i="1"/>
  <c r="AH749" i="1"/>
  <c r="Z750" i="1"/>
  <c r="AA749" i="1"/>
  <c r="AN749" i="1"/>
  <c r="AI749" i="1"/>
  <c r="AC749" i="1"/>
  <c r="AD749" i="1"/>
  <c r="AJ749" i="1"/>
  <c r="AL749" i="1"/>
  <c r="AG749" i="1"/>
  <c r="AF749" i="1"/>
  <c r="BA383" i="1"/>
  <c r="AZ383" i="1"/>
  <c r="AY383" i="1"/>
  <c r="AX383" i="1"/>
  <c r="AT383" i="1"/>
  <c r="AS383" i="1"/>
  <c r="AR383" i="1"/>
  <c r="AV383" i="1"/>
  <c r="AU383" i="1"/>
  <c r="AQ383" i="1"/>
  <c r="AP383" i="1"/>
  <c r="AW383" i="1"/>
  <c r="Y381" i="1"/>
  <c r="AG382" i="1"/>
  <c r="AD382" i="1" s="1"/>
  <c r="X382" i="1"/>
  <c r="Z382" i="1" s="1"/>
  <c r="AA382" i="1" s="1"/>
  <c r="W383" i="1"/>
  <c r="T384" i="1"/>
  <c r="V383" i="1"/>
  <c r="U383" i="1"/>
  <c r="AE383" i="1"/>
  <c r="AB384" i="1"/>
  <c r="AC383" i="1"/>
  <c r="AF383" i="1"/>
  <c r="AJ382" i="1" l="1"/>
  <c r="AH382" i="1"/>
  <c r="AL382" i="1"/>
  <c r="AK382" i="1"/>
  <c r="AN382" i="1"/>
  <c r="AM382" i="1"/>
  <c r="AI382" i="1"/>
  <c r="AO382" i="1"/>
  <c r="AE749" i="1"/>
  <c r="AB749" i="1" s="1"/>
  <c r="AM750" i="1"/>
  <c r="AD750" i="1"/>
  <c r="Z751" i="1"/>
  <c r="AG750" i="1"/>
  <c r="AN750" i="1"/>
  <c r="AA750" i="1"/>
  <c r="AF750" i="1"/>
  <c r="AC750" i="1"/>
  <c r="AH750" i="1"/>
  <c r="AK750" i="1"/>
  <c r="AJ750" i="1"/>
  <c r="AL750" i="1"/>
  <c r="AO750" i="1"/>
  <c r="AI750" i="1"/>
  <c r="AP384" i="1"/>
  <c r="AX384" i="1"/>
  <c r="AW384" i="1"/>
  <c r="AV384" i="1"/>
  <c r="AU384" i="1"/>
  <c r="AT384" i="1"/>
  <c r="AS384" i="1"/>
  <c r="AR384" i="1"/>
  <c r="AQ384" i="1"/>
  <c r="BA384" i="1"/>
  <c r="AZ384" i="1"/>
  <c r="AY384" i="1"/>
  <c r="Y382" i="1"/>
  <c r="AG383" i="1"/>
  <c r="AD383" i="1" s="1"/>
  <c r="X383" i="1"/>
  <c r="Z383" i="1" s="1"/>
  <c r="AA383" i="1" s="1"/>
  <c r="AC384" i="1"/>
  <c r="AF384" i="1"/>
  <c r="AE384" i="1"/>
  <c r="AB385" i="1"/>
  <c r="U384" i="1"/>
  <c r="W384" i="1"/>
  <c r="V384" i="1"/>
  <c r="T385" i="1"/>
  <c r="AJ383" i="1" l="1"/>
  <c r="AH383" i="1"/>
  <c r="AL383" i="1"/>
  <c r="AK383" i="1"/>
  <c r="AN383" i="1"/>
  <c r="AM383" i="1"/>
  <c r="AI383" i="1"/>
  <c r="AO383" i="1"/>
  <c r="AH751" i="1"/>
  <c r="AD751" i="1"/>
  <c r="AK751" i="1"/>
  <c r="AJ751" i="1"/>
  <c r="Z752" i="1"/>
  <c r="AG751" i="1"/>
  <c r="AA751" i="1"/>
  <c r="AC751" i="1"/>
  <c r="AF751" i="1"/>
  <c r="AN751" i="1"/>
  <c r="AI751" i="1"/>
  <c r="AO751" i="1"/>
  <c r="AL751" i="1"/>
  <c r="AM751" i="1"/>
  <c r="AE750" i="1"/>
  <c r="AB750" i="1" s="1"/>
  <c r="AT385" i="1"/>
  <c r="AS385" i="1"/>
  <c r="AR385" i="1"/>
  <c r="AQ385" i="1"/>
  <c r="AP385" i="1"/>
  <c r="AX385" i="1"/>
  <c r="AW385" i="1"/>
  <c r="AV385" i="1"/>
  <c r="AU385" i="1"/>
  <c r="BA385" i="1"/>
  <c r="AZ385" i="1"/>
  <c r="AY385" i="1"/>
  <c r="Y383" i="1"/>
  <c r="AG384" i="1"/>
  <c r="AD384" i="1" s="1"/>
  <c r="X384" i="1"/>
  <c r="Z384" i="1" s="1"/>
  <c r="AA384" i="1" s="1"/>
  <c r="W385" i="1"/>
  <c r="T386" i="1"/>
  <c r="V385" i="1"/>
  <c r="U385" i="1"/>
  <c r="AE385" i="1"/>
  <c r="AB386" i="1"/>
  <c r="AC385" i="1"/>
  <c r="AF385" i="1"/>
  <c r="AJ384" i="1" l="1"/>
  <c r="AH384" i="1"/>
  <c r="AL384" i="1"/>
  <c r="AK384" i="1"/>
  <c r="AN384" i="1"/>
  <c r="AM384" i="1"/>
  <c r="AI384" i="1"/>
  <c r="AO384" i="1"/>
  <c r="AE751" i="1"/>
  <c r="AB751" i="1" s="1"/>
  <c r="AO752" i="1"/>
  <c r="AA752" i="1"/>
  <c r="AD752" i="1"/>
  <c r="Z753" i="1"/>
  <c r="AH752" i="1"/>
  <c r="AC752" i="1"/>
  <c r="AL752" i="1"/>
  <c r="AG752" i="1"/>
  <c r="AK752" i="1"/>
  <c r="AN752" i="1"/>
  <c r="AF752" i="1"/>
  <c r="AM752" i="1"/>
  <c r="AJ752" i="1"/>
  <c r="AI752" i="1"/>
  <c r="AX386" i="1"/>
  <c r="AW386" i="1"/>
  <c r="AV386" i="1"/>
  <c r="AU386" i="1"/>
  <c r="AT386" i="1"/>
  <c r="AS386" i="1"/>
  <c r="AR386" i="1"/>
  <c r="AQ386" i="1"/>
  <c r="AP386" i="1"/>
  <c r="AZ386" i="1"/>
  <c r="AY386" i="1"/>
  <c r="BA386" i="1"/>
  <c r="AG385" i="1"/>
  <c r="AD385" i="1" s="1"/>
  <c r="Y384" i="1"/>
  <c r="X385" i="1"/>
  <c r="Z385" i="1" s="1"/>
  <c r="AA385" i="1" s="1"/>
  <c r="U386" i="1"/>
  <c r="W386" i="1"/>
  <c r="V386" i="1"/>
  <c r="T387" i="1"/>
  <c r="AC386" i="1"/>
  <c r="AF386" i="1"/>
  <c r="AE386" i="1"/>
  <c r="AB387" i="1"/>
  <c r="AJ385" i="1" l="1"/>
  <c r="AH385" i="1"/>
  <c r="AL385" i="1"/>
  <c r="AK385" i="1"/>
  <c r="AN385" i="1"/>
  <c r="AM385" i="1"/>
  <c r="AI385" i="1"/>
  <c r="AO385" i="1"/>
  <c r="AE752" i="1"/>
  <c r="AB752" i="1" s="1"/>
  <c r="AM753" i="1"/>
  <c r="AD753" i="1"/>
  <c r="Z754" i="1"/>
  <c r="AF753" i="1"/>
  <c r="AN753" i="1"/>
  <c r="AC753" i="1"/>
  <c r="AO753" i="1"/>
  <c r="AA753" i="1"/>
  <c r="AH753" i="1"/>
  <c r="AJ753" i="1"/>
  <c r="AG753" i="1"/>
  <c r="AI753" i="1"/>
  <c r="AL753" i="1"/>
  <c r="AK753" i="1"/>
  <c r="AG386" i="1"/>
  <c r="AD386" i="1" s="1"/>
  <c r="BA387" i="1"/>
  <c r="AZ387" i="1"/>
  <c r="AY387" i="1"/>
  <c r="AX387" i="1"/>
  <c r="AW387" i="1"/>
  <c r="AV387" i="1"/>
  <c r="AU387" i="1"/>
  <c r="AT387" i="1"/>
  <c r="AS387" i="1"/>
  <c r="AR387" i="1"/>
  <c r="AQ387" i="1"/>
  <c r="AP387" i="1"/>
  <c r="Y385" i="1"/>
  <c r="X386" i="1"/>
  <c r="Z386" i="1" s="1"/>
  <c r="AA386" i="1" s="1"/>
  <c r="AE387" i="1"/>
  <c r="AB388" i="1"/>
  <c r="AC387" i="1"/>
  <c r="AF387" i="1"/>
  <c r="W387" i="1"/>
  <c r="T388" i="1"/>
  <c r="V387" i="1"/>
  <c r="U387" i="1"/>
  <c r="AJ386" i="1" l="1"/>
  <c r="AH386" i="1"/>
  <c r="AL386" i="1"/>
  <c r="AK386" i="1"/>
  <c r="AN386" i="1"/>
  <c r="AM386" i="1"/>
  <c r="AI386" i="1"/>
  <c r="AO386" i="1"/>
  <c r="AE753" i="1"/>
  <c r="AB753" i="1" s="1"/>
  <c r="AG754" i="1"/>
  <c r="Z755" i="1"/>
  <c r="AD754" i="1"/>
  <c r="AO754" i="1"/>
  <c r="AF754" i="1"/>
  <c r="AA754" i="1"/>
  <c r="AC754" i="1"/>
  <c r="AM754" i="1"/>
  <c r="AN754" i="1"/>
  <c r="AJ754" i="1"/>
  <c r="AH754" i="1"/>
  <c r="AL754" i="1"/>
  <c r="AK754" i="1"/>
  <c r="AI754" i="1"/>
  <c r="BA388" i="1"/>
  <c r="AZ388" i="1"/>
  <c r="AY388" i="1"/>
  <c r="AP388" i="1"/>
  <c r="AV388" i="1"/>
  <c r="AU388" i="1"/>
  <c r="AT388" i="1"/>
  <c r="AS388" i="1"/>
  <c r="AR388" i="1"/>
  <c r="AQ388" i="1"/>
  <c r="AX388" i="1"/>
  <c r="AW388" i="1"/>
  <c r="Y386" i="1"/>
  <c r="AG387" i="1"/>
  <c r="AD387" i="1" s="1"/>
  <c r="X387" i="1"/>
  <c r="Z387" i="1" s="1"/>
  <c r="AA387" i="1" s="1"/>
  <c r="U388" i="1"/>
  <c r="W388" i="1"/>
  <c r="V388" i="1"/>
  <c r="T389" i="1"/>
  <c r="AC388" i="1"/>
  <c r="AF388" i="1"/>
  <c r="AE388" i="1"/>
  <c r="AB389" i="1"/>
  <c r="AJ387" i="1" l="1"/>
  <c r="AH387" i="1"/>
  <c r="AL387" i="1"/>
  <c r="AK387" i="1"/>
  <c r="AN387" i="1"/>
  <c r="AM387" i="1"/>
  <c r="AI387" i="1"/>
  <c r="AO387" i="1"/>
  <c r="AE754" i="1"/>
  <c r="AB754" i="1" s="1"/>
  <c r="AM755" i="1"/>
  <c r="AH755" i="1"/>
  <c r="AN755" i="1"/>
  <c r="AJ755" i="1"/>
  <c r="AA755" i="1"/>
  <c r="AK755" i="1"/>
  <c r="AC755" i="1"/>
  <c r="AI755" i="1"/>
  <c r="AF755" i="1"/>
  <c r="AL755" i="1"/>
  <c r="AD755" i="1"/>
  <c r="AO755" i="1"/>
  <c r="Z756" i="1"/>
  <c r="AG755" i="1"/>
  <c r="AG388" i="1"/>
  <c r="AD388" i="1" s="1"/>
  <c r="BA389" i="1"/>
  <c r="AZ389" i="1"/>
  <c r="AY389" i="1"/>
  <c r="AX389" i="1"/>
  <c r="AW389" i="1"/>
  <c r="AV389" i="1"/>
  <c r="AU389" i="1"/>
  <c r="AT389" i="1"/>
  <c r="AS389" i="1"/>
  <c r="AR389" i="1"/>
  <c r="AQ389" i="1"/>
  <c r="AP389" i="1"/>
  <c r="Y387" i="1"/>
  <c r="X388" i="1"/>
  <c r="Z388" i="1" s="1"/>
  <c r="AA388" i="1" s="1"/>
  <c r="AE389" i="1"/>
  <c r="AB390" i="1"/>
  <c r="AC389" i="1"/>
  <c r="AF389" i="1"/>
  <c r="W389" i="1"/>
  <c r="T390" i="1"/>
  <c r="V389" i="1"/>
  <c r="U389" i="1"/>
  <c r="AJ388" i="1" l="1"/>
  <c r="AH388" i="1"/>
  <c r="AL388" i="1"/>
  <c r="AK388" i="1"/>
  <c r="AN388" i="1"/>
  <c r="AM388" i="1"/>
  <c r="AI388" i="1"/>
  <c r="AO388" i="1"/>
  <c r="AE755" i="1"/>
  <c r="AB755" i="1" s="1"/>
  <c r="AG389" i="1"/>
  <c r="AK756" i="1"/>
  <c r="AO756" i="1"/>
  <c r="AM756" i="1"/>
  <c r="AJ756" i="1"/>
  <c r="AF756" i="1"/>
  <c r="AA756" i="1"/>
  <c r="Z757" i="1"/>
  <c r="AC756" i="1"/>
  <c r="AD756" i="1"/>
  <c r="AG756" i="1"/>
  <c r="AN756" i="1"/>
  <c r="AI756" i="1"/>
  <c r="AL756" i="1"/>
  <c r="AH756" i="1"/>
  <c r="AP390" i="1"/>
  <c r="BA390" i="1"/>
  <c r="BA31" i="1" s="1"/>
  <c r="AZ390" i="1"/>
  <c r="AY390" i="1"/>
  <c r="AX390" i="1"/>
  <c r="AW390" i="1"/>
  <c r="AV390" i="1"/>
  <c r="AU390" i="1"/>
  <c r="AT390" i="1"/>
  <c r="AS390" i="1"/>
  <c r="AR390" i="1"/>
  <c r="AQ390" i="1"/>
  <c r="AD389" i="1"/>
  <c r="Y388" i="1"/>
  <c r="X389" i="1"/>
  <c r="Z389" i="1" s="1"/>
  <c r="AA389" i="1" s="1"/>
  <c r="U390" i="1"/>
  <c r="W390" i="1"/>
  <c r="T391" i="1"/>
  <c r="V390" i="1"/>
  <c r="AC390" i="1"/>
  <c r="AF390" i="1"/>
  <c r="AE390" i="1"/>
  <c r="AB391" i="1"/>
  <c r="AJ389" i="1" l="1"/>
  <c r="AH389" i="1"/>
  <c r="AL389" i="1"/>
  <c r="AK389" i="1"/>
  <c r="AN389" i="1"/>
  <c r="AM389" i="1"/>
  <c r="AI389" i="1"/>
  <c r="AO389" i="1"/>
  <c r="AE756" i="1"/>
  <c r="AB756" i="1" s="1"/>
  <c r="AN757" i="1"/>
  <c r="AD757" i="1"/>
  <c r="Z758" i="1"/>
  <c r="AL757" i="1"/>
  <c r="AG757" i="1"/>
  <c r="AA757" i="1"/>
  <c r="AC757" i="1"/>
  <c r="AJ757" i="1"/>
  <c r="AK757" i="1"/>
  <c r="AM757" i="1"/>
  <c r="AO757" i="1"/>
  <c r="AH757" i="1"/>
  <c r="AF757" i="1"/>
  <c r="AI757" i="1"/>
  <c r="AG390" i="1"/>
  <c r="AD390" i="1" s="1"/>
  <c r="AT391" i="1"/>
  <c r="AS391" i="1"/>
  <c r="AR391" i="1"/>
  <c r="AQ391" i="1"/>
  <c r="AP391" i="1"/>
  <c r="BA391" i="1"/>
  <c r="AZ391" i="1"/>
  <c r="AY391" i="1"/>
  <c r="AX391" i="1"/>
  <c r="AW391" i="1"/>
  <c r="AV391" i="1"/>
  <c r="AU391" i="1"/>
  <c r="Y389" i="1"/>
  <c r="X390" i="1"/>
  <c r="Z390" i="1" s="1"/>
  <c r="AA390" i="1" s="1"/>
  <c r="AE391" i="1"/>
  <c r="AB392" i="1"/>
  <c r="AC391" i="1"/>
  <c r="AF391" i="1"/>
  <c r="W391" i="1"/>
  <c r="T392" i="1"/>
  <c r="V391" i="1"/>
  <c r="U391" i="1"/>
  <c r="AJ390" i="1" l="1"/>
  <c r="AH390" i="1"/>
  <c r="AL390" i="1"/>
  <c r="AK390" i="1"/>
  <c r="AN390" i="1"/>
  <c r="AM390" i="1"/>
  <c r="AI390" i="1"/>
  <c r="AO390" i="1"/>
  <c r="AE757" i="1"/>
  <c r="AB757" i="1" s="1"/>
  <c r="AO758" i="1"/>
  <c r="AA758" i="1"/>
  <c r="AC758" i="1"/>
  <c r="Z759" i="1"/>
  <c r="AD758" i="1"/>
  <c r="AJ758" i="1"/>
  <c r="AF758" i="1"/>
  <c r="AH758" i="1"/>
  <c r="AK758" i="1"/>
  <c r="AL758" i="1"/>
  <c r="AG758" i="1"/>
  <c r="AI758" i="1"/>
  <c r="AM758" i="1"/>
  <c r="AN758" i="1"/>
  <c r="AX392" i="1"/>
  <c r="AW392" i="1"/>
  <c r="AV392" i="1"/>
  <c r="AU392" i="1"/>
  <c r="AT392" i="1"/>
  <c r="AS392" i="1"/>
  <c r="AR392" i="1"/>
  <c r="AQ392" i="1"/>
  <c r="BA392" i="1"/>
  <c r="AZ392" i="1"/>
  <c r="AY392" i="1"/>
  <c r="AP392" i="1"/>
  <c r="AG391" i="1"/>
  <c r="AD391" i="1" s="1"/>
  <c r="Y390" i="1"/>
  <c r="X391" i="1"/>
  <c r="Z391" i="1" s="1"/>
  <c r="AA391" i="1" s="1"/>
  <c r="U392" i="1"/>
  <c r="W392" i="1"/>
  <c r="V392" i="1"/>
  <c r="T393" i="1"/>
  <c r="AC392" i="1"/>
  <c r="AF392" i="1"/>
  <c r="AE392" i="1"/>
  <c r="AB393" i="1"/>
  <c r="AJ391" i="1" l="1"/>
  <c r="AH391" i="1"/>
  <c r="AL391" i="1"/>
  <c r="AK391" i="1"/>
  <c r="AN391" i="1"/>
  <c r="AM391" i="1"/>
  <c r="AI391" i="1"/>
  <c r="AO391" i="1"/>
  <c r="AE758" i="1"/>
  <c r="AB758" i="1" s="1"/>
  <c r="AH759" i="1"/>
  <c r="Z760" i="1"/>
  <c r="AM759" i="1"/>
  <c r="AG759" i="1"/>
  <c r="AI759" i="1"/>
  <c r="AC759" i="1"/>
  <c r="AA759" i="1"/>
  <c r="AJ759" i="1"/>
  <c r="AD759" i="1"/>
  <c r="AF759" i="1"/>
  <c r="AK759" i="1"/>
  <c r="AL759" i="1"/>
  <c r="AN759" i="1"/>
  <c r="AO759" i="1"/>
  <c r="AO400" i="1" s="1"/>
  <c r="G93" i="1" s="1"/>
  <c r="M93" i="1" s="1"/>
  <c r="BA393" i="1"/>
  <c r="AZ393" i="1"/>
  <c r="AY393" i="1"/>
  <c r="AX393" i="1"/>
  <c r="AW393" i="1"/>
  <c r="AV393" i="1"/>
  <c r="AU393" i="1"/>
  <c r="AT393" i="1"/>
  <c r="AS393" i="1"/>
  <c r="AR393" i="1"/>
  <c r="AQ393" i="1"/>
  <c r="AP393" i="1"/>
  <c r="AG392" i="1"/>
  <c r="AD392" i="1" s="1"/>
  <c r="X392" i="1"/>
  <c r="Z392" i="1" s="1"/>
  <c r="AA392" i="1" s="1"/>
  <c r="Y391" i="1"/>
  <c r="W393" i="1"/>
  <c r="T394" i="1"/>
  <c r="V393" i="1"/>
  <c r="U393" i="1"/>
  <c r="AE393" i="1"/>
  <c r="AB394" i="1"/>
  <c r="AC393" i="1"/>
  <c r="AF393" i="1"/>
  <c r="AJ392" i="1" l="1"/>
  <c r="AH392" i="1"/>
  <c r="AL392" i="1"/>
  <c r="AK392" i="1"/>
  <c r="AN392" i="1"/>
  <c r="AM392" i="1"/>
  <c r="AI392" i="1"/>
  <c r="AO392" i="1"/>
  <c r="AE759" i="1"/>
  <c r="AB759" i="1" s="1"/>
  <c r="AM760" i="1"/>
  <c r="AC760" i="1"/>
  <c r="AH760" i="1"/>
  <c r="AN760" i="1"/>
  <c r="AA760" i="1"/>
  <c r="AG760" i="1"/>
  <c r="AI760" i="1"/>
  <c r="AO760" i="1"/>
  <c r="AD760" i="1"/>
  <c r="AJ760" i="1"/>
  <c r="Z761" i="1"/>
  <c r="AF760" i="1"/>
  <c r="AL760" i="1"/>
  <c r="AK760" i="1"/>
  <c r="AG393" i="1"/>
  <c r="AD393" i="1" s="1"/>
  <c r="BA394" i="1"/>
  <c r="AZ394" i="1"/>
  <c r="AY394" i="1"/>
  <c r="AX394" i="1"/>
  <c r="AQ394" i="1"/>
  <c r="AP394" i="1"/>
  <c r="AV394" i="1"/>
  <c r="AU394" i="1"/>
  <c r="AT394" i="1"/>
  <c r="AW394" i="1"/>
  <c r="AS394" i="1"/>
  <c r="AR394" i="1"/>
  <c r="Y392" i="1"/>
  <c r="X393" i="1"/>
  <c r="Z393" i="1" s="1"/>
  <c r="AA393" i="1" s="1"/>
  <c r="U394" i="1"/>
  <c r="W394" i="1"/>
  <c r="V394" i="1"/>
  <c r="T395" i="1"/>
  <c r="AC394" i="1"/>
  <c r="AF394" i="1"/>
  <c r="AE394" i="1"/>
  <c r="AB395" i="1"/>
  <c r="AJ393" i="1" l="1"/>
  <c r="AH393" i="1"/>
  <c r="AL393" i="1"/>
  <c r="AK393" i="1"/>
  <c r="AN393" i="1"/>
  <c r="AM393" i="1"/>
  <c r="AI393" i="1"/>
  <c r="AO393" i="1"/>
  <c r="AE760" i="1"/>
  <c r="AB760" i="1" s="1"/>
  <c r="AM761" i="1"/>
  <c r="AN761" i="1"/>
  <c r="Z762" i="1"/>
  <c r="AD761" i="1"/>
  <c r="AI761" i="1"/>
  <c r="AH761" i="1"/>
  <c r="AF761" i="1"/>
  <c r="AA761" i="1"/>
  <c r="AL761" i="1"/>
  <c r="AG761" i="1"/>
  <c r="AK761" i="1"/>
  <c r="AC761" i="1"/>
  <c r="AO761" i="1"/>
  <c r="AJ761" i="1"/>
  <c r="AG394" i="1"/>
  <c r="AD394" i="1" s="1"/>
  <c r="AT395" i="1"/>
  <c r="AS395" i="1"/>
  <c r="AR395" i="1"/>
  <c r="AQ395" i="1"/>
  <c r="AP395" i="1"/>
  <c r="BA395" i="1"/>
  <c r="AZ395" i="1"/>
  <c r="AY395" i="1"/>
  <c r="AX395" i="1"/>
  <c r="AW395" i="1"/>
  <c r="AV395" i="1"/>
  <c r="AU395" i="1"/>
  <c r="X394" i="1"/>
  <c r="Z394" i="1" s="1"/>
  <c r="AA394" i="1" s="1"/>
  <c r="Y393" i="1"/>
  <c r="AE395" i="1"/>
  <c r="AB396" i="1"/>
  <c r="AC395" i="1"/>
  <c r="AF395" i="1"/>
  <c r="W395" i="1"/>
  <c r="T396" i="1"/>
  <c r="V395" i="1"/>
  <c r="U395" i="1"/>
  <c r="AJ394" i="1" l="1"/>
  <c r="AH394" i="1"/>
  <c r="AL394" i="1"/>
  <c r="AK394" i="1"/>
  <c r="AN394" i="1"/>
  <c r="AM394" i="1"/>
  <c r="AI394" i="1"/>
  <c r="AO394" i="1"/>
  <c r="AE761" i="1"/>
  <c r="AB761" i="1" s="1"/>
  <c r="AF762" i="1"/>
  <c r="AG762" i="1"/>
  <c r="AJ762" i="1"/>
  <c r="AI762" i="1"/>
  <c r="AH762" i="1"/>
  <c r="AD762" i="1"/>
  <c r="AA762" i="1"/>
  <c r="AC762" i="1"/>
  <c r="Z763" i="1"/>
  <c r="AK762" i="1"/>
  <c r="AN762" i="1"/>
  <c r="AL762" i="1"/>
  <c r="AO762" i="1"/>
  <c r="AM762" i="1"/>
  <c r="AP396" i="1"/>
  <c r="AP31" i="1" s="1"/>
  <c r="G72" i="1" s="1"/>
  <c r="M72" i="1" s="1"/>
  <c r="BA396" i="1"/>
  <c r="AZ396" i="1"/>
  <c r="AZ31" i="1" s="1"/>
  <c r="AY396" i="1"/>
  <c r="AY31" i="1" s="1"/>
  <c r="AX396" i="1"/>
  <c r="AX31" i="1" s="1"/>
  <c r="AW396" i="1"/>
  <c r="AW31" i="1" s="1"/>
  <c r="AV396" i="1"/>
  <c r="AV31" i="1" s="1"/>
  <c r="AU396" i="1"/>
  <c r="AU31" i="1" s="1"/>
  <c r="AT396" i="1"/>
  <c r="AT31" i="1" s="1"/>
  <c r="AS396" i="1"/>
  <c r="AS31" i="1" s="1"/>
  <c r="AR396" i="1"/>
  <c r="AR31" i="1" s="1"/>
  <c r="AQ396" i="1"/>
  <c r="AQ31" i="1" s="1"/>
  <c r="G73" i="1" s="1"/>
  <c r="M73" i="1" s="1"/>
  <c r="AG395" i="1"/>
  <c r="AD395" i="1" s="1"/>
  <c r="Y394" i="1"/>
  <c r="X395" i="1"/>
  <c r="Z395" i="1" s="1"/>
  <c r="AA395" i="1" s="1"/>
  <c r="U396" i="1"/>
  <c r="W396" i="1"/>
  <c r="V396" i="1"/>
  <c r="AC396" i="1"/>
  <c r="AF396" i="1"/>
  <c r="AE396" i="1"/>
  <c r="AJ395" i="1" l="1"/>
  <c r="AH395" i="1"/>
  <c r="AL395" i="1"/>
  <c r="AK395" i="1"/>
  <c r="AN395" i="1"/>
  <c r="AM395" i="1"/>
  <c r="AI395" i="1"/>
  <c r="AO395" i="1"/>
  <c r="AE762" i="1"/>
  <c r="AB762" i="1" s="1"/>
  <c r="AJ763" i="1"/>
  <c r="AC763" i="1"/>
  <c r="AG763" i="1"/>
  <c r="AA763" i="1"/>
  <c r="AD763" i="1"/>
  <c r="AF763" i="1"/>
  <c r="AI763" i="1"/>
  <c r="Z764" i="1"/>
  <c r="AH763" i="1"/>
  <c r="AN763" i="1"/>
  <c r="AM763" i="1"/>
  <c r="AL763" i="1"/>
  <c r="AK763" i="1"/>
  <c r="AO763" i="1"/>
  <c r="AG396" i="1"/>
  <c r="AD396" i="1" s="1"/>
  <c r="Y395" i="1"/>
  <c r="X396" i="1"/>
  <c r="Z396" i="1" s="1"/>
  <c r="AA396" i="1" s="1"/>
  <c r="AJ396" i="1" l="1"/>
  <c r="AJ31" i="1" s="1"/>
  <c r="G66" i="1" s="1"/>
  <c r="M66" i="1" s="1"/>
  <c r="AH396" i="1"/>
  <c r="AH31" i="1" s="1"/>
  <c r="G64" i="1" s="1"/>
  <c r="M64" i="1" s="1"/>
  <c r="AL396" i="1"/>
  <c r="AL31" i="1" s="1"/>
  <c r="G68" i="1" s="1"/>
  <c r="M68" i="1" s="1"/>
  <c r="AK396" i="1"/>
  <c r="AK31" i="1" s="1"/>
  <c r="G67" i="1" s="1"/>
  <c r="M67" i="1" s="1"/>
  <c r="AN396" i="1"/>
  <c r="AN31" i="1" s="1"/>
  <c r="G70" i="1" s="1"/>
  <c r="M70" i="1" s="1"/>
  <c r="AM396" i="1"/>
  <c r="AM31" i="1" s="1"/>
  <c r="G69" i="1" s="1"/>
  <c r="M69" i="1" s="1"/>
  <c r="AI396" i="1"/>
  <c r="AI31" i="1" s="1"/>
  <c r="G65" i="1" s="1"/>
  <c r="M65" i="1" s="1"/>
  <c r="AO396" i="1"/>
  <c r="AO31" i="1" s="1"/>
  <c r="G71" i="1" s="1"/>
  <c r="M71" i="1" s="1"/>
  <c r="AE763" i="1"/>
  <c r="AB763" i="1" s="1"/>
  <c r="AM764" i="1"/>
  <c r="AA764" i="1"/>
  <c r="AC764" i="1"/>
  <c r="AK764" i="1"/>
  <c r="AL764" i="1"/>
  <c r="AO764" i="1"/>
  <c r="Z765" i="1"/>
  <c r="AN764" i="1"/>
  <c r="AG764" i="1"/>
  <c r="AD764" i="1"/>
  <c r="AI764" i="1"/>
  <c r="AH764" i="1"/>
  <c r="AF764" i="1"/>
  <c r="AJ764" i="1"/>
  <c r="Y396" i="1"/>
  <c r="AE764" i="1" l="1"/>
  <c r="AB764" i="1" s="1"/>
  <c r="M74" i="1"/>
  <c r="C59" i="1" s="1"/>
  <c r="N59" i="1"/>
  <c r="AO765" i="1"/>
  <c r="AG765" i="1"/>
  <c r="AG400" i="1" s="1"/>
  <c r="G85" i="1" s="1"/>
  <c r="M85" i="1" s="1"/>
  <c r="AH765" i="1"/>
  <c r="AH400" i="1" s="1"/>
  <c r="G86" i="1" s="1"/>
  <c r="M86" i="1" s="1"/>
  <c r="AC765" i="1"/>
  <c r="AD765" i="1"/>
  <c r="AA765" i="1"/>
  <c r="AF765" i="1"/>
  <c r="AF400" i="1" s="1"/>
  <c r="G84" i="1" s="1"/>
  <c r="M84" i="1" s="1"/>
  <c r="AJ765" i="1"/>
  <c r="AJ400" i="1" s="1"/>
  <c r="G88" i="1" s="1"/>
  <c r="M88" i="1" s="1"/>
  <c r="AN765" i="1"/>
  <c r="AN400" i="1" s="1"/>
  <c r="G92" i="1" s="1"/>
  <c r="M92" i="1" s="1"/>
  <c r="AI765" i="1"/>
  <c r="AI400" i="1" s="1"/>
  <c r="G87" i="1" s="1"/>
  <c r="M87" i="1" s="1"/>
  <c r="AK765" i="1"/>
  <c r="AK400" i="1" s="1"/>
  <c r="G89" i="1" s="1"/>
  <c r="M89" i="1" s="1"/>
  <c r="AM765" i="1"/>
  <c r="AM400" i="1" s="1"/>
  <c r="G91" i="1" s="1"/>
  <c r="M91" i="1" s="1"/>
  <c r="AL765" i="1"/>
  <c r="AL400" i="1" s="1"/>
  <c r="G90" i="1" s="1"/>
  <c r="M90" i="1" s="1"/>
  <c r="C80" i="1" l="1"/>
  <c r="AE765" i="1"/>
  <c r="AB765" i="1" s="1"/>
  <c r="N80" i="1"/>
  <c r="M95" i="1"/>
</calcChain>
</file>

<file path=xl/comments1.xml><?xml version="1.0" encoding="utf-8"?>
<comments xmlns="http://schemas.openxmlformats.org/spreadsheetml/2006/main">
  <authors>
    <author>Peter de Vette</author>
    <author>Herman Jacobs</author>
  </authors>
  <commentList>
    <comment ref="F14" authorId="0" shapeId="0">
      <text>
        <r>
          <rPr>
            <b/>
            <sz val="9"/>
            <color indexed="81"/>
            <rFont val="Tahoma"/>
            <family val="2"/>
          </rPr>
          <t xml:space="preserve">Vermoedelijke bevallingsdatum:
</t>
        </r>
        <r>
          <rPr>
            <sz val="9"/>
            <color indexed="81"/>
            <rFont val="Tahoma"/>
            <family val="2"/>
          </rPr>
          <t xml:space="preserve">Voer hier de vermoedelijke bevallingsdatum in zoals deze is opgenomen op de aan u verstrekte zwangerschapsverklaring. 
</t>
        </r>
      </text>
    </comment>
    <comment ref="F15" authorId="1" shapeId="0">
      <text>
        <r>
          <rPr>
            <b/>
            <sz val="8"/>
            <color indexed="81"/>
            <rFont val="Tahoma"/>
            <family val="2"/>
          </rPr>
          <t>Meerling</t>
        </r>
        <r>
          <rPr>
            <sz val="8"/>
            <color indexed="81"/>
            <rFont val="Tahoma"/>
            <family val="2"/>
          </rPr>
          <t xml:space="preserve">
Als het verlof een datum ingang heeft op of na 1 april 2016 en er is sprake van zwangerschap van een meerling, bestaat recht op maximaal 4 weken extra zwangerschapsverlof.</t>
        </r>
        <r>
          <rPr>
            <sz val="9"/>
            <color indexed="81"/>
            <rFont val="Tahoma"/>
            <family val="2"/>
          </rPr>
          <t xml:space="preserve">
</t>
        </r>
      </text>
    </comment>
    <comment ref="F16" authorId="0" shapeId="0">
      <text>
        <r>
          <rPr>
            <b/>
            <sz val="9"/>
            <color indexed="81"/>
            <rFont val="Tahoma"/>
            <family val="2"/>
          </rPr>
          <t xml:space="preserve">Vroegste datum:
</t>
        </r>
        <r>
          <rPr>
            <sz val="9"/>
            <color indexed="81"/>
            <rFont val="Tahoma"/>
            <family val="2"/>
          </rPr>
          <t xml:space="preserve">Wettelijk is bepaald op welk moment het verlof op zijn vroegst mag ingaan. Bij meerlingen is dit sinds 1 april 2016 maximaal 10 weken voor de vermoedelijke bevalingsdatum. Als er geen sprake is van zwangerschap van een meerling iis dit 6 weken.
</t>
        </r>
      </text>
    </comment>
    <comment ref="F17" authorId="0" shapeId="0">
      <text>
        <r>
          <rPr>
            <b/>
            <sz val="9"/>
            <color indexed="81"/>
            <rFont val="Tahoma"/>
            <family val="2"/>
          </rPr>
          <t xml:space="preserve">Laatste datum ingang:
</t>
        </r>
        <r>
          <rPr>
            <sz val="9"/>
            <color indexed="81"/>
            <rFont val="Tahoma"/>
            <family val="2"/>
          </rPr>
          <t xml:space="preserve">Deze datum ligt 4 weken voor de dag na de vermoedelijke bevallingsdatum. Bij meerlingen 8 weken voor de dag na de vermoedelijke bevallingsdatum
</t>
        </r>
      </text>
    </comment>
    <comment ref="F18" authorId="0" shapeId="0">
      <text>
        <r>
          <rPr>
            <b/>
            <sz val="9"/>
            <color indexed="81"/>
            <rFont val="Tahoma"/>
            <family val="2"/>
          </rPr>
          <t xml:space="preserve">Gekozen datum:
</t>
        </r>
        <r>
          <rPr>
            <sz val="9"/>
            <color indexed="81"/>
            <rFont val="Tahoma"/>
            <family val="2"/>
          </rPr>
          <t xml:space="preserve">Voer hier de datum in waarop u het verlof wilt laten ingaan.
</t>
        </r>
      </text>
    </comment>
    <comment ref="F20" authorId="0" shapeId="0">
      <text>
        <r>
          <rPr>
            <b/>
            <sz val="9"/>
            <color indexed="81"/>
            <rFont val="Tahoma"/>
            <family val="2"/>
          </rPr>
          <t xml:space="preserve">Ziekteverlof:
</t>
        </r>
        <r>
          <rPr>
            <sz val="9"/>
            <color indexed="81"/>
            <rFont val="Tahoma"/>
            <family val="2"/>
          </rPr>
          <t xml:space="preserve">Indien u ziek bent geweest tussen de </t>
        </r>
        <r>
          <rPr>
            <b/>
            <u/>
            <sz val="9"/>
            <color indexed="81"/>
            <rFont val="Tahoma"/>
            <family val="2"/>
          </rPr>
          <t>vroegste</t>
        </r>
        <r>
          <rPr>
            <sz val="9"/>
            <color indexed="81"/>
            <rFont val="Tahoma"/>
            <family val="2"/>
          </rPr>
          <t xml:space="preserve"> en de </t>
        </r>
        <r>
          <rPr>
            <b/>
            <u/>
            <sz val="9"/>
            <color indexed="81"/>
            <rFont val="Tahoma"/>
            <family val="2"/>
          </rPr>
          <t>gekozen</t>
        </r>
        <r>
          <rPr>
            <sz val="9"/>
            <color indexed="81"/>
            <rFont val="Tahoma"/>
            <family val="2"/>
          </rPr>
          <t xml:space="preserve"> datum ingang, wordt de ziekteperiode  tot het zwangerschapsverlof gerekend.
</t>
        </r>
      </text>
    </comment>
    <comment ref="F21" authorId="0" shapeId="0">
      <text>
        <r>
          <rPr>
            <b/>
            <sz val="9"/>
            <color indexed="81"/>
            <rFont val="Tahoma"/>
            <family val="2"/>
          </rPr>
          <t xml:space="preserve">Datum van bevalling:
</t>
        </r>
        <r>
          <rPr>
            <sz val="9"/>
            <color indexed="81"/>
            <rFont val="Tahoma"/>
            <family val="2"/>
          </rPr>
          <t xml:space="preserve">De dagen dat u later bevalt dan de vermoedijke bevallingsdatum worden bij het bevallingsverlof geteld.
Een eerdere bevallingsdatum heeft hiervoor geen gevolgen, tenzij u eerder bevalt dan de vroegste datum ingang van het verlof.
</t>
        </r>
      </text>
    </comment>
    <comment ref="C28" authorId="0" shapeId="0">
      <text>
        <r>
          <rPr>
            <b/>
            <sz val="9"/>
            <color indexed="81"/>
            <rFont val="Tahoma"/>
            <family val="2"/>
          </rPr>
          <t xml:space="preserve">Van:
</t>
        </r>
        <r>
          <rPr>
            <sz val="9"/>
            <color indexed="81"/>
            <rFont val="Tahoma"/>
            <family val="2"/>
          </rPr>
          <t xml:space="preserve">Ook als er sprake is van 1 vrije dag moet zowel de begin- als einddatum worden ingevuld. Bij 1 dag verlof is de einddatum gelijk aan de begindatum aangezien er sprake is van een "tot en met datum".
</t>
        </r>
      </text>
    </comment>
    <comment ref="D28" authorId="0" shapeId="0">
      <text>
        <r>
          <rPr>
            <b/>
            <sz val="9"/>
            <color indexed="81"/>
            <rFont val="Tahoma"/>
            <family val="2"/>
          </rPr>
          <t>Tot en met:</t>
        </r>
        <r>
          <rPr>
            <sz val="9"/>
            <color indexed="81"/>
            <rFont val="Tahoma"/>
            <family val="2"/>
          </rPr>
          <t xml:space="preserve">
Ook als er sprake is van 1 vrije dag moet zowel de begin- als einddatum worden ingevuld. Bij 1 dag verlof is de einddatum gelijk aan de begindatum aangezien er sprake is van een "tot en met datum".
</t>
        </r>
      </text>
    </comment>
    <comment ref="M33" authorId="0" shapeId="0">
      <text>
        <r>
          <rPr>
            <b/>
            <sz val="9"/>
            <color indexed="81"/>
            <rFont val="Tahoma"/>
            <family val="2"/>
          </rPr>
          <t xml:space="preserve">ja/nee:
</t>
        </r>
        <r>
          <rPr>
            <sz val="9"/>
            <color indexed="81"/>
            <rFont val="Tahoma"/>
            <family val="2"/>
          </rPr>
          <t xml:space="preserve">Als u kiest voor </t>
        </r>
        <r>
          <rPr>
            <b/>
            <sz val="9"/>
            <color indexed="81"/>
            <rFont val="Tahoma"/>
            <family val="2"/>
          </rPr>
          <t>"ja"</t>
        </r>
        <r>
          <rPr>
            <sz val="9"/>
            <color indexed="81"/>
            <rFont val="Tahoma"/>
            <family val="2"/>
          </rPr>
          <t xml:space="preserve"> wordt hieronder de verlengde einddatum van het verlof vermeld.
Als u kiest voor </t>
        </r>
        <r>
          <rPr>
            <b/>
            <sz val="9"/>
            <color indexed="81"/>
            <rFont val="Tahoma"/>
            <family val="2"/>
          </rPr>
          <t>"nee"</t>
        </r>
        <r>
          <rPr>
            <sz val="9"/>
            <color indexed="81"/>
            <rFont val="Tahoma"/>
            <family val="2"/>
          </rPr>
          <t xml:space="preserve"> dan kunt u het verlof dat samenvalt met de hierboven ingevulde vakanties later opnemen. Geef in dit geval vanaf regel 49 de werkuren en de op te nemen verlof-uren in. In het onderdeel </t>
        </r>
        <r>
          <rPr>
            <b/>
            <sz val="9"/>
            <color indexed="81"/>
            <rFont val="Tahoma"/>
            <family val="2"/>
          </rPr>
          <t>"opname compensatie vakantie- en overig verlof"</t>
        </r>
        <r>
          <rPr>
            <sz val="9"/>
            <color indexed="81"/>
            <rFont val="Tahoma"/>
            <family val="2"/>
          </rPr>
          <t xml:space="preserve"> geeft u vervolgens aan op welke momenten u dit verlof wenst op te nemen.
Als u de laatste 6 weken van het bevallingsverlof flexibel wenst op te nemen geeft u de datum van onderbreking aan in regel 38. Vervolgens kunt u de opname van dit flexibele verlof opgeven in het onderdeel </t>
        </r>
        <r>
          <rPr>
            <b/>
            <sz val="9"/>
            <color indexed="81"/>
            <rFont val="Tahoma"/>
            <family val="2"/>
          </rPr>
          <t>"opname flexibel bevallingsverlof"</t>
        </r>
        <r>
          <rPr>
            <sz val="9"/>
            <color indexed="81"/>
            <rFont val="Tahoma"/>
            <family val="2"/>
          </rPr>
          <t xml:space="preserve">. Zorg dat ook dan vanaf regel 49 uw werkuren zijn ingevuld.
</t>
        </r>
      </text>
    </comment>
    <comment ref="J37" authorId="0" shapeId="0">
      <text>
        <r>
          <rPr>
            <b/>
            <sz val="9"/>
            <color indexed="81"/>
            <rFont val="Tahoma"/>
            <family val="2"/>
          </rPr>
          <t xml:space="preserve">Overig verlof opnemen vanaf:
</t>
        </r>
        <r>
          <rPr>
            <sz val="9"/>
            <color indexed="81"/>
            <rFont val="Tahoma"/>
            <family val="2"/>
          </rPr>
          <t xml:space="preserve">Na 6 weken bevallingsverlof mag u, in overleg met uw leidinggevende, het restant van het verlof flexibel opnemen gedurende een periode van 30 weken.
Vul hier de datum in dat u het verlof wilt onderbreken. </t>
        </r>
        <r>
          <rPr>
            <b/>
            <sz val="9"/>
            <color indexed="81"/>
            <rFont val="Tahoma"/>
            <family val="2"/>
          </rPr>
          <t>Deze datum moet op of na de hierboven genoemde datum liggen en niet in de periode van de opgegeven vakanties liggen.</t>
        </r>
        <r>
          <rPr>
            <sz val="9"/>
            <color indexed="81"/>
            <rFont val="Tahoma"/>
            <family val="2"/>
          </rPr>
          <t xml:space="preserve">
</t>
        </r>
      </text>
    </comment>
    <comment ref="E49" authorId="0" shapeId="0">
      <text>
        <r>
          <rPr>
            <b/>
            <sz val="9"/>
            <color indexed="81"/>
            <rFont val="Tahoma"/>
            <family val="2"/>
          </rPr>
          <t xml:space="preserve">Werkuren:
</t>
        </r>
        <r>
          <rPr>
            <sz val="9"/>
            <color indexed="81"/>
            <rFont val="Tahoma"/>
            <family val="2"/>
          </rPr>
          <t>Vul hier de werkuren per dag in. Als niet elke week hetzelfde aantal uren of dagen wordt gewerkt, vul dan het gemiddelde in.
Op basis van de ingevulde uren per dag wordt berekend hoeveel verlofrecht er resteert na afloop van het bevallingsverlof. Door de periodes van verlof hieronder in te vullen, wordt een berekening gemaakt hoeveel uur verlof u daadwerkelijk opneemt.</t>
        </r>
      </text>
    </comment>
    <comment ref="E64" authorId="0" shapeId="0">
      <text>
        <r>
          <rPr>
            <b/>
            <sz val="9"/>
            <color indexed="81"/>
            <rFont val="Tahoma"/>
            <family val="2"/>
          </rPr>
          <t xml:space="preserve">Opname flexibel bevallingsverlof:
</t>
        </r>
        <r>
          <rPr>
            <sz val="9"/>
            <color indexed="81"/>
            <rFont val="Tahoma"/>
            <family val="2"/>
          </rPr>
          <t>Hier kunt u de perioden en nog op te nemen verlof-uren invullen. Door hier de perioden in te vullen, wordt de uitputting van het resterende saldo verlofuren berekend.</t>
        </r>
        <r>
          <rPr>
            <b/>
            <sz val="9"/>
            <color indexed="81"/>
            <rFont val="Tahoma"/>
            <family val="2"/>
          </rPr>
          <t xml:space="preserve">
</t>
        </r>
      </text>
    </comment>
    <comment ref="F64" authorId="0" shapeId="0">
      <text>
        <r>
          <rPr>
            <b/>
            <sz val="9"/>
            <color indexed="81"/>
            <rFont val="Tahoma"/>
            <family val="2"/>
          </rPr>
          <t>Tot en met:</t>
        </r>
        <r>
          <rPr>
            <sz val="9"/>
            <color indexed="81"/>
            <rFont val="Tahoma"/>
            <family val="2"/>
          </rPr>
          <t xml:space="preserve">
Ook als er sprake is van 1 vrije dag moet zowel de begin- als einddatum worden ingevuld. Bij 1 dag verlof is de einddatum gelijk aan de begindatum aangezien er sprake is van een "tot en met datum".</t>
        </r>
      </text>
    </comment>
    <comment ref="E65" authorId="0" shapeId="0">
      <text>
        <r>
          <rPr>
            <b/>
            <sz val="9"/>
            <color indexed="81"/>
            <rFont val="Tahoma"/>
            <family val="2"/>
          </rPr>
          <t xml:space="preserve">Opname flexibel bevallingsverlof:
</t>
        </r>
        <r>
          <rPr>
            <sz val="9"/>
            <color indexed="81"/>
            <rFont val="Tahoma"/>
            <family val="2"/>
          </rPr>
          <t>Hier kunt u de perioden en nog op te nemen verlof-uren invullen. Door hier de perioden in te vullen, wordt de uitputting van het resterende saldo verlofuren berekend.</t>
        </r>
        <r>
          <rPr>
            <b/>
            <sz val="9"/>
            <color indexed="81"/>
            <rFont val="Tahoma"/>
            <family val="2"/>
          </rPr>
          <t xml:space="preserve">
</t>
        </r>
      </text>
    </comment>
    <comment ref="F65" authorId="0" shapeId="0">
      <text>
        <r>
          <rPr>
            <b/>
            <sz val="9"/>
            <color indexed="81"/>
            <rFont val="Tahoma"/>
            <family val="2"/>
          </rPr>
          <t>Tot en met:</t>
        </r>
        <r>
          <rPr>
            <sz val="9"/>
            <color indexed="81"/>
            <rFont val="Tahoma"/>
            <family val="2"/>
          </rPr>
          <t xml:space="preserve">
Ook als er sprake is van 1 vrije dag moet zowel de begin- als einddatum worden ingevuld. Bij 1 dag verlof is de einddatum gelijk aan de begindatum aangezien er sprake is van een "tot en met datum".</t>
        </r>
      </text>
    </comment>
    <comment ref="E66" authorId="0" shapeId="0">
      <text>
        <r>
          <rPr>
            <b/>
            <sz val="9"/>
            <color indexed="81"/>
            <rFont val="Tahoma"/>
            <family val="2"/>
          </rPr>
          <t xml:space="preserve">Opname flexibel bevallingsverlof:
</t>
        </r>
        <r>
          <rPr>
            <sz val="9"/>
            <color indexed="81"/>
            <rFont val="Tahoma"/>
            <family val="2"/>
          </rPr>
          <t>Hier kunt u de perioden en nog op te nemen verlof-uren invullen. Door hier de perioden in te vullen, wordt de uitputting van het resterende saldo verlofuren berekend.</t>
        </r>
        <r>
          <rPr>
            <b/>
            <sz val="9"/>
            <color indexed="81"/>
            <rFont val="Tahoma"/>
            <family val="2"/>
          </rPr>
          <t xml:space="preserve">
</t>
        </r>
      </text>
    </comment>
    <comment ref="F66" authorId="0" shapeId="0">
      <text>
        <r>
          <rPr>
            <b/>
            <sz val="9"/>
            <color indexed="81"/>
            <rFont val="Tahoma"/>
            <family val="2"/>
          </rPr>
          <t>Tot en met:</t>
        </r>
        <r>
          <rPr>
            <sz val="9"/>
            <color indexed="81"/>
            <rFont val="Tahoma"/>
            <family val="2"/>
          </rPr>
          <t xml:space="preserve">
Ook als er sprake is van 1 vrije dag moet zowel de begin- als einddatum worden ingevuld. Bij 1 dag verlof is de einddatum gelijk aan de begindatum aangezien er sprake is van een "tot en met datum".</t>
        </r>
      </text>
    </comment>
    <comment ref="E67" authorId="0" shapeId="0">
      <text>
        <r>
          <rPr>
            <b/>
            <sz val="9"/>
            <color indexed="81"/>
            <rFont val="Tahoma"/>
            <family val="2"/>
          </rPr>
          <t xml:space="preserve">Opname flexibel bevallingsverlof:
</t>
        </r>
        <r>
          <rPr>
            <sz val="9"/>
            <color indexed="81"/>
            <rFont val="Tahoma"/>
            <family val="2"/>
          </rPr>
          <t>Hier kunt u de perioden en nog op te nemen verlof-uren invullen. Door hier de perioden in te vullen, wordt de uitputting van het resterende saldo verlofuren berekend.</t>
        </r>
        <r>
          <rPr>
            <b/>
            <sz val="9"/>
            <color indexed="81"/>
            <rFont val="Tahoma"/>
            <family val="2"/>
          </rPr>
          <t xml:space="preserve">
</t>
        </r>
      </text>
    </comment>
    <comment ref="F67" authorId="0" shapeId="0">
      <text>
        <r>
          <rPr>
            <b/>
            <sz val="9"/>
            <color indexed="81"/>
            <rFont val="Tahoma"/>
            <family val="2"/>
          </rPr>
          <t>Tot en met:</t>
        </r>
        <r>
          <rPr>
            <sz val="9"/>
            <color indexed="81"/>
            <rFont val="Tahoma"/>
            <family val="2"/>
          </rPr>
          <t xml:space="preserve">
Ook als er sprake is van 1 vrije dag moet zowel de begin- als einddatum worden ingevuld. Bij 1 dag verlof is de einddatum gelijk aan de begindatum aangezien er sprake is van een "tot en met datum".</t>
        </r>
      </text>
    </comment>
    <comment ref="E68" authorId="0" shapeId="0">
      <text>
        <r>
          <rPr>
            <b/>
            <sz val="9"/>
            <color indexed="81"/>
            <rFont val="Tahoma"/>
            <family val="2"/>
          </rPr>
          <t xml:space="preserve">Opname  flexibel bevallingsverlof:
</t>
        </r>
        <r>
          <rPr>
            <sz val="9"/>
            <color indexed="81"/>
            <rFont val="Tahoma"/>
            <family val="2"/>
          </rPr>
          <t>Hier kunt u de perioden en nog op te nemen verlof-uren invullen. Door hier de perioden in te vullen, wordt de uitputting van het resterende saldo verlofuren berekend.</t>
        </r>
        <r>
          <rPr>
            <b/>
            <sz val="9"/>
            <color indexed="81"/>
            <rFont val="Tahoma"/>
            <family val="2"/>
          </rPr>
          <t xml:space="preserve">
</t>
        </r>
      </text>
    </comment>
    <comment ref="F68" authorId="0" shapeId="0">
      <text>
        <r>
          <rPr>
            <b/>
            <sz val="9"/>
            <color indexed="81"/>
            <rFont val="Tahoma"/>
            <family val="2"/>
          </rPr>
          <t>Tot en met:</t>
        </r>
        <r>
          <rPr>
            <sz val="9"/>
            <color indexed="81"/>
            <rFont val="Tahoma"/>
            <family val="2"/>
          </rPr>
          <t xml:space="preserve">
Ook als er sprake is van 1 vrije dag moet zowel de begin- als einddatum worden ingevuld. Bij 1 dag verlof is de einddatum gelijk aan de begindatum aangezien er sprake is van een "tot en met datum".</t>
        </r>
      </text>
    </comment>
    <comment ref="E69" authorId="0" shapeId="0">
      <text>
        <r>
          <rPr>
            <b/>
            <sz val="9"/>
            <color indexed="81"/>
            <rFont val="Tahoma"/>
            <family val="2"/>
          </rPr>
          <t xml:space="preserve">Opname  flexibel bevallingsverlof:
</t>
        </r>
        <r>
          <rPr>
            <sz val="9"/>
            <color indexed="81"/>
            <rFont val="Tahoma"/>
            <family val="2"/>
          </rPr>
          <t>Hier kunt u de perioden en nog op te nemen verlof-uren invullen. Door hier de perioden in te vullen, wordt de uitputting van het resterende saldo verlofuren berekend.</t>
        </r>
        <r>
          <rPr>
            <b/>
            <sz val="9"/>
            <color indexed="81"/>
            <rFont val="Tahoma"/>
            <family val="2"/>
          </rPr>
          <t xml:space="preserve">
</t>
        </r>
      </text>
    </comment>
    <comment ref="F69" authorId="0" shapeId="0">
      <text>
        <r>
          <rPr>
            <b/>
            <sz val="9"/>
            <color indexed="81"/>
            <rFont val="Tahoma"/>
            <family val="2"/>
          </rPr>
          <t>Tot en met:</t>
        </r>
        <r>
          <rPr>
            <sz val="9"/>
            <color indexed="81"/>
            <rFont val="Tahoma"/>
            <family val="2"/>
          </rPr>
          <t xml:space="preserve">
Ook als er sprake is van 1 vrije dag moet zowel de begin- als einddatum worden ingevuld. Bij 1 dag verlof is de einddatum gelijk aan de begindatum aangezien er sprake is van een "tot en met datum".</t>
        </r>
      </text>
    </comment>
    <comment ref="E70" authorId="0" shapeId="0">
      <text>
        <r>
          <rPr>
            <b/>
            <sz val="9"/>
            <color indexed="81"/>
            <rFont val="Tahoma"/>
            <family val="2"/>
          </rPr>
          <t xml:space="preserve">Opname  flexibel bevallingsverlof:
</t>
        </r>
        <r>
          <rPr>
            <sz val="9"/>
            <color indexed="81"/>
            <rFont val="Tahoma"/>
            <family val="2"/>
          </rPr>
          <t>Hier kunt u de perioden en nog op te nemen verlof-uren invullen. Door hier de perioden in te vullen, wordt de uitputting van het resterende saldo verlofuren berekend.</t>
        </r>
        <r>
          <rPr>
            <b/>
            <sz val="9"/>
            <color indexed="81"/>
            <rFont val="Tahoma"/>
            <family val="2"/>
          </rPr>
          <t xml:space="preserve">
</t>
        </r>
      </text>
    </comment>
    <comment ref="F70" authorId="0" shapeId="0">
      <text>
        <r>
          <rPr>
            <b/>
            <sz val="9"/>
            <color indexed="81"/>
            <rFont val="Tahoma"/>
            <family val="2"/>
          </rPr>
          <t>Tot en met:</t>
        </r>
        <r>
          <rPr>
            <sz val="9"/>
            <color indexed="81"/>
            <rFont val="Tahoma"/>
            <family val="2"/>
          </rPr>
          <t xml:space="preserve">
Ook als er sprake is van 1 vrije dag moet zowel de begin- als einddatum worden ingevuld. Bij 1 dag verlof is de einddatum gelijk aan de begindatum aangezien er sprake is van een "tot en met datum".</t>
        </r>
      </text>
    </comment>
    <comment ref="E71" authorId="0" shapeId="0">
      <text>
        <r>
          <rPr>
            <b/>
            <sz val="9"/>
            <color indexed="81"/>
            <rFont val="Tahoma"/>
            <family val="2"/>
          </rPr>
          <t xml:space="preserve">Opname  flexibel bevallingsverlof:
</t>
        </r>
        <r>
          <rPr>
            <sz val="9"/>
            <color indexed="81"/>
            <rFont val="Tahoma"/>
            <family val="2"/>
          </rPr>
          <t>Hier kunt u de perioden en nog op te nemen verlof-uren invullen. Door hier de perioden in te vullen, wordt de uitputting van het resterende saldo verlofuren berekend.</t>
        </r>
        <r>
          <rPr>
            <b/>
            <sz val="9"/>
            <color indexed="81"/>
            <rFont val="Tahoma"/>
            <family val="2"/>
          </rPr>
          <t xml:space="preserve">
</t>
        </r>
      </text>
    </comment>
    <comment ref="F71" authorId="0" shapeId="0">
      <text>
        <r>
          <rPr>
            <b/>
            <sz val="9"/>
            <color indexed="81"/>
            <rFont val="Tahoma"/>
            <family val="2"/>
          </rPr>
          <t>Tot en met:</t>
        </r>
        <r>
          <rPr>
            <sz val="9"/>
            <color indexed="81"/>
            <rFont val="Tahoma"/>
            <family val="2"/>
          </rPr>
          <t xml:space="preserve">
Ook als er sprake is van 1 vrije dag moet zowel de begin- als einddatum worden ingevuld. Bij 1 dag verlof is de einddatum gelijk aan de begindatum aangezien er sprake is van een "tot en met datum".</t>
        </r>
      </text>
    </comment>
    <comment ref="E72" authorId="0" shapeId="0">
      <text>
        <r>
          <rPr>
            <b/>
            <sz val="9"/>
            <color indexed="81"/>
            <rFont val="Tahoma"/>
            <family val="2"/>
          </rPr>
          <t xml:space="preserve">Opname  flexibel bevallingsverlof:
</t>
        </r>
        <r>
          <rPr>
            <sz val="9"/>
            <color indexed="81"/>
            <rFont val="Tahoma"/>
            <family val="2"/>
          </rPr>
          <t>Hier kunt u de perioden en nog op te nemen verlof-uren invullen. Door hier de perioden in te vullen, wordt de uitputting van het resterende saldo verlofuren berekend.</t>
        </r>
        <r>
          <rPr>
            <b/>
            <sz val="9"/>
            <color indexed="81"/>
            <rFont val="Tahoma"/>
            <family val="2"/>
          </rPr>
          <t xml:space="preserve">
</t>
        </r>
      </text>
    </comment>
    <comment ref="F72" authorId="0" shapeId="0">
      <text>
        <r>
          <rPr>
            <b/>
            <sz val="9"/>
            <color indexed="81"/>
            <rFont val="Tahoma"/>
            <family val="2"/>
          </rPr>
          <t>Tot en met:</t>
        </r>
        <r>
          <rPr>
            <sz val="9"/>
            <color indexed="81"/>
            <rFont val="Tahoma"/>
            <family val="2"/>
          </rPr>
          <t xml:space="preserve">
Ook als er sprake is van 1 vrije dag moet zowel de begin- als einddatum worden ingevuld. Bij 1 dag verlof is de einddatum gelijk aan de begindatum aangezien er sprake is van een "tot en met datum".</t>
        </r>
      </text>
    </comment>
    <comment ref="E73" authorId="0" shapeId="0">
      <text>
        <r>
          <rPr>
            <b/>
            <sz val="9"/>
            <color indexed="81"/>
            <rFont val="Tahoma"/>
            <family val="2"/>
          </rPr>
          <t xml:space="preserve">Opname  flexibel bevallingsverlof:
</t>
        </r>
        <r>
          <rPr>
            <sz val="9"/>
            <color indexed="81"/>
            <rFont val="Tahoma"/>
            <family val="2"/>
          </rPr>
          <t>Hier kunt u de perioden en nog op te nemen verlof-uren invullen. Door hier de perioden in te vullen, wordt de uitputting van het resterende saldo verlofuren berekend.</t>
        </r>
        <r>
          <rPr>
            <b/>
            <sz val="9"/>
            <color indexed="81"/>
            <rFont val="Tahoma"/>
            <family val="2"/>
          </rPr>
          <t xml:space="preserve">
</t>
        </r>
      </text>
    </comment>
    <comment ref="F73" authorId="0" shapeId="0">
      <text>
        <r>
          <rPr>
            <b/>
            <sz val="9"/>
            <color indexed="81"/>
            <rFont val="Tahoma"/>
            <family val="2"/>
          </rPr>
          <t>Tot en met:</t>
        </r>
        <r>
          <rPr>
            <sz val="9"/>
            <color indexed="81"/>
            <rFont val="Tahoma"/>
            <family val="2"/>
          </rPr>
          <t xml:space="preserve">
Ook als er sprake is van 1 vrije dag moet zowel de begin- als einddatum worden ingevuld. Bij 1 dag verlof is de einddatum gelijk aan de begindatum aangezien er sprake is van een "tot en met datum".</t>
        </r>
      </text>
    </comment>
    <comment ref="E84" authorId="0" shapeId="0">
      <text>
        <r>
          <rPr>
            <b/>
            <sz val="9"/>
            <color indexed="81"/>
            <rFont val="Tahoma"/>
            <family val="2"/>
          </rPr>
          <t xml:space="preserve">Opname compensatie verlofuren:
</t>
        </r>
        <r>
          <rPr>
            <sz val="9"/>
            <color indexed="81"/>
            <rFont val="Tahoma"/>
            <family val="2"/>
          </rPr>
          <t>Hier kunt u de perioden en nog op te nemen verlof-uren invullen. Door hier de perioden in te vullen, wordt de uitputting van het resterende saldo verlofuren berekend.</t>
        </r>
        <r>
          <rPr>
            <b/>
            <sz val="9"/>
            <color indexed="81"/>
            <rFont val="Tahoma"/>
            <family val="2"/>
          </rPr>
          <t xml:space="preserve">
</t>
        </r>
      </text>
    </comment>
    <comment ref="F84" authorId="0" shapeId="0">
      <text>
        <r>
          <rPr>
            <b/>
            <sz val="9"/>
            <color indexed="81"/>
            <rFont val="Tahoma"/>
            <family val="2"/>
          </rPr>
          <t>Tot en met:</t>
        </r>
        <r>
          <rPr>
            <sz val="9"/>
            <color indexed="81"/>
            <rFont val="Tahoma"/>
            <family val="2"/>
          </rPr>
          <t xml:space="preserve">
Ook als er sprake is van 1 vrije dag moet zowel de begin- als einddatum worden ingevuld. Bij 1 dag verlof is de einddatum gelijk aan de begindatum aangezien er sprake is van een "tot en met datum".</t>
        </r>
      </text>
    </comment>
    <comment ref="E85" authorId="0" shapeId="0">
      <text>
        <r>
          <rPr>
            <b/>
            <sz val="9"/>
            <color indexed="81"/>
            <rFont val="Tahoma"/>
            <family val="2"/>
          </rPr>
          <t xml:space="preserve">Opname compensatie verlofuren:
</t>
        </r>
        <r>
          <rPr>
            <sz val="9"/>
            <color indexed="81"/>
            <rFont val="Tahoma"/>
            <family val="2"/>
          </rPr>
          <t>Hier kunt u de perioden en nog op te nemen verlof-uren invullen. Door hier de perioden in te vullen, wordt de uitputting van het resterende saldo verlofuren berekend.</t>
        </r>
        <r>
          <rPr>
            <b/>
            <sz val="9"/>
            <color indexed="81"/>
            <rFont val="Tahoma"/>
            <family val="2"/>
          </rPr>
          <t xml:space="preserve">
</t>
        </r>
      </text>
    </comment>
    <comment ref="F85" authorId="0" shapeId="0">
      <text>
        <r>
          <rPr>
            <b/>
            <sz val="9"/>
            <color indexed="81"/>
            <rFont val="Tahoma"/>
            <family val="2"/>
          </rPr>
          <t>Tot en met:</t>
        </r>
        <r>
          <rPr>
            <sz val="9"/>
            <color indexed="81"/>
            <rFont val="Tahoma"/>
            <family val="2"/>
          </rPr>
          <t xml:space="preserve">
Ook als er sprake is van 1 vrije dag moet zowel de begin- als einddatum worden ingevuld. Bij 1 dag verlof is de einddatum gelijk aan de begindatum aangezien er sprake is van een "tot en met datum".</t>
        </r>
      </text>
    </comment>
    <comment ref="E86" authorId="0" shapeId="0">
      <text>
        <r>
          <rPr>
            <b/>
            <sz val="9"/>
            <color indexed="81"/>
            <rFont val="Tahoma"/>
            <family val="2"/>
          </rPr>
          <t xml:space="preserve">Opname compensatie verlofuren:
</t>
        </r>
        <r>
          <rPr>
            <sz val="9"/>
            <color indexed="81"/>
            <rFont val="Tahoma"/>
            <family val="2"/>
          </rPr>
          <t>Hier kunt u de perioden en nog op te nemen verlof-uren invullen. Door hier de perioden in te vullen, wordt de uitputting van het resterende saldo verlofuren berekend.</t>
        </r>
        <r>
          <rPr>
            <b/>
            <sz val="9"/>
            <color indexed="81"/>
            <rFont val="Tahoma"/>
            <family val="2"/>
          </rPr>
          <t xml:space="preserve">
</t>
        </r>
      </text>
    </comment>
    <comment ref="F86" authorId="0" shapeId="0">
      <text>
        <r>
          <rPr>
            <b/>
            <sz val="9"/>
            <color indexed="81"/>
            <rFont val="Tahoma"/>
            <family val="2"/>
          </rPr>
          <t>Tot en met:</t>
        </r>
        <r>
          <rPr>
            <sz val="9"/>
            <color indexed="81"/>
            <rFont val="Tahoma"/>
            <family val="2"/>
          </rPr>
          <t xml:space="preserve">
Ook als er sprake is van 1 vrije dag moet zowel de begin- als einddatum worden ingevuld. Bij 1 dag verlof is de einddatum gelijk aan de begindatum aangezien er sprake is van een "tot en met datum".</t>
        </r>
      </text>
    </comment>
    <comment ref="E87" authorId="0" shapeId="0">
      <text>
        <r>
          <rPr>
            <b/>
            <sz val="9"/>
            <color indexed="81"/>
            <rFont val="Tahoma"/>
            <family val="2"/>
          </rPr>
          <t xml:space="preserve">Opname compensatie verlofuren:
</t>
        </r>
        <r>
          <rPr>
            <sz val="9"/>
            <color indexed="81"/>
            <rFont val="Tahoma"/>
            <family val="2"/>
          </rPr>
          <t>Hier kunt u de perioden en nog op te nemen verlof-uren invullen. Door hier de perioden in te vullen, wordt de uitputting van het resterende saldo verlofuren berekend.</t>
        </r>
        <r>
          <rPr>
            <b/>
            <sz val="9"/>
            <color indexed="81"/>
            <rFont val="Tahoma"/>
            <family val="2"/>
          </rPr>
          <t xml:space="preserve">
</t>
        </r>
      </text>
    </comment>
    <comment ref="F87" authorId="0" shapeId="0">
      <text>
        <r>
          <rPr>
            <b/>
            <sz val="9"/>
            <color indexed="81"/>
            <rFont val="Tahoma"/>
            <family val="2"/>
          </rPr>
          <t>Tot en met:</t>
        </r>
        <r>
          <rPr>
            <sz val="9"/>
            <color indexed="81"/>
            <rFont val="Tahoma"/>
            <family val="2"/>
          </rPr>
          <t xml:space="preserve">
Ook als er sprake is van 1 vrije dag moet zowel de begin- als einddatum worden ingevuld. Bij 1 dag verlof is de einddatum gelijk aan de begindatum aangezien er sprake is van een "tot en met datum".</t>
        </r>
      </text>
    </comment>
    <comment ref="E88" authorId="0" shapeId="0">
      <text>
        <r>
          <rPr>
            <b/>
            <sz val="9"/>
            <color indexed="81"/>
            <rFont val="Tahoma"/>
            <family val="2"/>
          </rPr>
          <t xml:space="preserve">Opname compensatie verlofuren:
</t>
        </r>
        <r>
          <rPr>
            <sz val="9"/>
            <color indexed="81"/>
            <rFont val="Tahoma"/>
            <family val="2"/>
          </rPr>
          <t>Hier kunt u de perioden en nog op te nemen verlof-uren invullen. Door hier de perioden in te vullen, wordt de uitputting van het resterende saldo verlofuren berekend.</t>
        </r>
        <r>
          <rPr>
            <b/>
            <sz val="9"/>
            <color indexed="81"/>
            <rFont val="Tahoma"/>
            <family val="2"/>
          </rPr>
          <t xml:space="preserve">
</t>
        </r>
      </text>
    </comment>
    <comment ref="F88" authorId="0" shapeId="0">
      <text>
        <r>
          <rPr>
            <b/>
            <sz val="9"/>
            <color indexed="81"/>
            <rFont val="Tahoma"/>
            <family val="2"/>
          </rPr>
          <t>Tot en met:</t>
        </r>
        <r>
          <rPr>
            <sz val="9"/>
            <color indexed="81"/>
            <rFont val="Tahoma"/>
            <family val="2"/>
          </rPr>
          <t xml:space="preserve">
Ook als er sprake is van 1 vrije dag moet zowel de begin- als einddatum worden ingevuld. Bij 1 dag verlof is de einddatum gelijk aan de begindatum aangezien er sprake is van een "tot en met datum".</t>
        </r>
      </text>
    </comment>
    <comment ref="E89" authorId="0" shapeId="0">
      <text>
        <r>
          <rPr>
            <b/>
            <sz val="9"/>
            <color indexed="81"/>
            <rFont val="Tahoma"/>
            <family val="2"/>
          </rPr>
          <t xml:space="preserve">Opname compensatie verlofuren:
</t>
        </r>
        <r>
          <rPr>
            <sz val="9"/>
            <color indexed="81"/>
            <rFont val="Tahoma"/>
            <family val="2"/>
          </rPr>
          <t>Hier kunt u de perioden en nog op te nemen verlof-uren invullen. Door hier de perioden in te vullen, wordt de uitputting van het resterende saldo verlofuren berekend.</t>
        </r>
        <r>
          <rPr>
            <b/>
            <sz val="9"/>
            <color indexed="81"/>
            <rFont val="Tahoma"/>
            <family val="2"/>
          </rPr>
          <t xml:space="preserve">
</t>
        </r>
      </text>
    </comment>
    <comment ref="F89" authorId="0" shapeId="0">
      <text>
        <r>
          <rPr>
            <b/>
            <sz val="9"/>
            <color indexed="81"/>
            <rFont val="Tahoma"/>
            <family val="2"/>
          </rPr>
          <t>Tot en met:</t>
        </r>
        <r>
          <rPr>
            <sz val="9"/>
            <color indexed="81"/>
            <rFont val="Tahoma"/>
            <family val="2"/>
          </rPr>
          <t xml:space="preserve">
Ook als er sprake is van 1 vrije dag moet zowel de begin- als einddatum worden ingevuld. Bij 1 dag verlof is de einddatum gelijk aan de begindatum aangezien er sprake is van een "tot en met datum".</t>
        </r>
      </text>
    </comment>
    <comment ref="E90" authorId="0" shapeId="0">
      <text>
        <r>
          <rPr>
            <b/>
            <sz val="9"/>
            <color indexed="81"/>
            <rFont val="Tahoma"/>
            <family val="2"/>
          </rPr>
          <t xml:space="preserve">Opname compensatie verlofuren:
</t>
        </r>
        <r>
          <rPr>
            <sz val="9"/>
            <color indexed="81"/>
            <rFont val="Tahoma"/>
            <family val="2"/>
          </rPr>
          <t>Hier kunt u de perioden en nog op te nemen verlof-uren invullen. Door hier de perioden in te vullen, wordt de uitputting van het resterende saldo verlofuren berekend.</t>
        </r>
        <r>
          <rPr>
            <b/>
            <sz val="9"/>
            <color indexed="81"/>
            <rFont val="Tahoma"/>
            <family val="2"/>
          </rPr>
          <t xml:space="preserve">
</t>
        </r>
      </text>
    </comment>
    <comment ref="F90" authorId="0" shapeId="0">
      <text>
        <r>
          <rPr>
            <b/>
            <sz val="9"/>
            <color indexed="81"/>
            <rFont val="Tahoma"/>
            <family val="2"/>
          </rPr>
          <t>Tot en met:</t>
        </r>
        <r>
          <rPr>
            <sz val="9"/>
            <color indexed="81"/>
            <rFont val="Tahoma"/>
            <family val="2"/>
          </rPr>
          <t xml:space="preserve">
Ook als er sprake is van 1 vrije dag moet zowel de begin- als einddatum worden ingevuld. Bij 1 dag verlof is de einddatum gelijk aan de begindatum aangezien er sprake is van een "tot en met datum".</t>
        </r>
      </text>
    </comment>
    <comment ref="E91" authorId="0" shapeId="0">
      <text>
        <r>
          <rPr>
            <b/>
            <sz val="9"/>
            <color indexed="81"/>
            <rFont val="Tahoma"/>
            <family val="2"/>
          </rPr>
          <t xml:space="preserve">Opname compensatie verlofuren:
</t>
        </r>
        <r>
          <rPr>
            <sz val="9"/>
            <color indexed="81"/>
            <rFont val="Tahoma"/>
            <family val="2"/>
          </rPr>
          <t>Hier kunt u de perioden en nog op te nemen verlof-uren invullen. Door hier de perioden in te vullen, wordt de uitputting van het resterende saldo verlofuren berekend.</t>
        </r>
        <r>
          <rPr>
            <b/>
            <sz val="9"/>
            <color indexed="81"/>
            <rFont val="Tahoma"/>
            <family val="2"/>
          </rPr>
          <t xml:space="preserve">
</t>
        </r>
      </text>
    </comment>
    <comment ref="F91" authorId="0" shapeId="0">
      <text>
        <r>
          <rPr>
            <b/>
            <sz val="9"/>
            <color indexed="81"/>
            <rFont val="Tahoma"/>
            <family val="2"/>
          </rPr>
          <t>Tot en met:</t>
        </r>
        <r>
          <rPr>
            <sz val="9"/>
            <color indexed="81"/>
            <rFont val="Tahoma"/>
            <family val="2"/>
          </rPr>
          <t xml:space="preserve">
Ook als er sprake is van 1 vrije dag moet zowel de begin- als einddatum worden ingevuld. Bij 1 dag verlof is de einddatum gelijk aan de begindatum aangezien er sprake is van een "tot en met datum".</t>
        </r>
      </text>
    </comment>
    <comment ref="E92" authorId="0" shapeId="0">
      <text>
        <r>
          <rPr>
            <b/>
            <sz val="9"/>
            <color indexed="81"/>
            <rFont val="Tahoma"/>
            <family val="2"/>
          </rPr>
          <t xml:space="preserve">Opname compensatie verlofuren:
</t>
        </r>
        <r>
          <rPr>
            <sz val="9"/>
            <color indexed="81"/>
            <rFont val="Tahoma"/>
            <family val="2"/>
          </rPr>
          <t>Hier kunt u de perioden en nog op te nemen verlof-uren invullen. Door hier de perioden in te vullen, wordt de uitputting van het resterende saldo verlofuren berekend.</t>
        </r>
        <r>
          <rPr>
            <b/>
            <sz val="9"/>
            <color indexed="81"/>
            <rFont val="Tahoma"/>
            <family val="2"/>
          </rPr>
          <t xml:space="preserve">
</t>
        </r>
      </text>
    </comment>
    <comment ref="F92" authorId="0" shapeId="0">
      <text>
        <r>
          <rPr>
            <b/>
            <sz val="9"/>
            <color indexed="81"/>
            <rFont val="Tahoma"/>
            <family val="2"/>
          </rPr>
          <t>Tot en met:</t>
        </r>
        <r>
          <rPr>
            <sz val="9"/>
            <color indexed="81"/>
            <rFont val="Tahoma"/>
            <family val="2"/>
          </rPr>
          <t xml:space="preserve">
Ook als er sprake is van 1 vrije dag moet zowel de begin- als einddatum worden ingevuld. Bij 1 dag verlof is de einddatum gelijk aan de begindatum aangezien er sprake is van een "tot en met datum".</t>
        </r>
      </text>
    </comment>
    <comment ref="E93" authorId="0" shapeId="0">
      <text>
        <r>
          <rPr>
            <b/>
            <sz val="9"/>
            <color indexed="81"/>
            <rFont val="Tahoma"/>
            <family val="2"/>
          </rPr>
          <t xml:space="preserve">Opname compensatie verlofuren:
</t>
        </r>
        <r>
          <rPr>
            <sz val="9"/>
            <color indexed="81"/>
            <rFont val="Tahoma"/>
            <family val="2"/>
          </rPr>
          <t>Hier kunt u de perioden en nog op te nemen verlof-uren invullen. Door hier de perioden in te vullen, wordt de uitputting van het resterende saldo verlofuren berekend.</t>
        </r>
        <r>
          <rPr>
            <b/>
            <sz val="9"/>
            <color indexed="81"/>
            <rFont val="Tahoma"/>
            <family val="2"/>
          </rPr>
          <t xml:space="preserve">
</t>
        </r>
      </text>
    </comment>
    <comment ref="F93" authorId="0" shapeId="0">
      <text>
        <r>
          <rPr>
            <b/>
            <sz val="9"/>
            <color indexed="81"/>
            <rFont val="Tahoma"/>
            <family val="2"/>
          </rPr>
          <t>Tot en met:</t>
        </r>
        <r>
          <rPr>
            <sz val="9"/>
            <color indexed="81"/>
            <rFont val="Tahoma"/>
            <family val="2"/>
          </rPr>
          <t xml:space="preserve">
Ook als er sprake is van 1 vrije dag moet zowel de begin- als einddatum worden ingevuld. Bij 1 dag verlof is de einddatum gelijk aan de begindatum aangezien er sprake is van een "tot en met datum".</t>
        </r>
      </text>
    </comment>
  </commentList>
</comments>
</file>

<file path=xl/sharedStrings.xml><?xml version="1.0" encoding="utf-8"?>
<sst xmlns="http://schemas.openxmlformats.org/spreadsheetml/2006/main" count="180" uniqueCount="159">
  <si>
    <t>meerling</t>
  </si>
  <si>
    <t>nee</t>
  </si>
  <si>
    <t>Werkgevernummer:</t>
  </si>
  <si>
    <t>2 weken</t>
  </si>
  <si>
    <t>ja</t>
  </si>
  <si>
    <t>3 weken</t>
  </si>
  <si>
    <t>Naam werkgever:</t>
  </si>
  <si>
    <t>4 weken</t>
  </si>
  <si>
    <t>dag</t>
  </si>
  <si>
    <t>uren</t>
  </si>
  <si>
    <t>Naam school:</t>
  </si>
  <si>
    <t>vak tijdens verlof</t>
  </si>
  <si>
    <t>L18</t>
  </si>
  <si>
    <t>L19</t>
  </si>
  <si>
    <t>Naam personeelslid:</t>
  </si>
  <si>
    <t>B17</t>
  </si>
  <si>
    <t>L20</t>
  </si>
  <si>
    <t>B18</t>
  </si>
  <si>
    <t>L21</t>
  </si>
  <si>
    <t>B19</t>
  </si>
  <si>
    <t>L22</t>
  </si>
  <si>
    <t>B20</t>
  </si>
  <si>
    <t>L23</t>
  </si>
  <si>
    <t>Vermoedelijke bevallingsdatum</t>
  </si>
  <si>
    <t>E17</t>
  </si>
  <si>
    <t>L24</t>
  </si>
  <si>
    <t>E18</t>
  </si>
  <si>
    <t>L25</t>
  </si>
  <si>
    <t>Vroegste datum ingang verlof</t>
  </si>
  <si>
    <t>E19</t>
  </si>
  <si>
    <t>L26</t>
  </si>
  <si>
    <t>Laatste datum ingang verlof</t>
  </si>
  <si>
    <t>E20</t>
  </si>
  <si>
    <t>L27</t>
  </si>
  <si>
    <t>Gekozen datum ingang verlof</t>
  </si>
  <si>
    <t>kleinste 1</t>
  </si>
  <si>
    <t>Datum van bevalling</t>
  </si>
  <si>
    <t>kleinste 2</t>
  </si>
  <si>
    <t>Laatste dag verlof</t>
  </si>
  <si>
    <t>kleinste 3</t>
  </si>
  <si>
    <t>Vakanties en vrije dagen die samenvallen met uw zwangerschaps- en bevallingsverlof, kunt u</t>
  </si>
  <si>
    <t>kleinste 4</t>
  </si>
  <si>
    <t>kleinste 5</t>
  </si>
  <si>
    <t>kleinste 6</t>
  </si>
  <si>
    <t>kleinste 7</t>
  </si>
  <si>
    <t>kleinste 8</t>
  </si>
  <si>
    <t>Van</t>
  </si>
  <si>
    <t>Tot en met</t>
  </si>
  <si>
    <t>kleinste 9</t>
  </si>
  <si>
    <t>kleinste 10</t>
  </si>
  <si>
    <t>verlof dag</t>
  </si>
  <si>
    <t>verlengde periode</t>
  </si>
  <si>
    <t>Deze berekening is gebaseerd op de laatst bekende regelgeving. Recht op en opname van het zwangerschaps- en bevallingsverlof gebeurt in overleg tussen de werkgever en de</t>
  </si>
  <si>
    <t>werknemer. Aan de berekening kunnen geen rechten worden ontleend.</t>
  </si>
  <si>
    <t>Opname flexibel bevallingsverlof en compensatie vakantieverlof en overige verlof</t>
  </si>
  <si>
    <t>werkuren maandag</t>
  </si>
  <si>
    <t>werkuren dinsdag</t>
  </si>
  <si>
    <t>werkuren woensdag</t>
  </si>
  <si>
    <t>werkuren donderdag</t>
  </si>
  <si>
    <t>werkuren vrijdag</t>
  </si>
  <si>
    <t>totaal uren per week</t>
  </si>
  <si>
    <t>Opname flexibel bevallingsverlof</t>
  </si>
  <si>
    <t>In overleg met de leidinggevende nog op te nemen uren  flexibel bevallingsverlof gedurende een maximale periode van 30 weken:</t>
  </si>
  <si>
    <t>Laatste dag waarop de uren van het flexibel bevallingsverlof uiterlijk moeten zijn opgenomen</t>
  </si>
  <si>
    <t>Opname verlof-uren</t>
  </si>
  <si>
    <t>Automatisch berekende uren volgens ingevuld werkrooster</t>
  </si>
  <si>
    <t xml:space="preserve">Opgenomen uren verlof in periode volgens eigen berekening </t>
  </si>
  <si>
    <t>Uren in mindering op verlofsaldo</t>
  </si>
  <si>
    <t>Deze tijdvakken dienen via HR Self service te worden doorgegeven via het formulier "verlof aanvragen" met als omschrijving "flexibel bevallingsverlof". Gelieve de verlofopname in chronologische volgorde in te vullen.</t>
  </si>
  <si>
    <t>Totaal opgenomen</t>
  </si>
  <si>
    <t>Opname compensatie vakantie- en overig verlof</t>
  </si>
  <si>
    <t>In overleg met de leidinggevende nog op te nemen uren  compensatie vakantie- en overig verlof:</t>
  </si>
  <si>
    <t>Opgenomen uren verlof in periode volgens eigen berekening</t>
  </si>
  <si>
    <t>Deze tijdvakken dienen via HR Self service te worden doorgegeven via het formulier "verlof aanvragen" met als omschrijving "compensatie zwangerschapsverlof". Gelieve de verlofopname in chronologische volgorde in te vullen.</t>
  </si>
  <si>
    <t>Op basis van de ingevoerde vermoedelijke bevallingsdatum, zoals deze is opgenomen op de zwangerschapsverklaring wordt berekend wat de minimale en maximale datum ingang van het zwangerschapsverlof is.</t>
  </si>
  <si>
    <t>Meerling</t>
  </si>
  <si>
    <t xml:space="preserve">Door de gewenste datum ingang verlof in te voeren wordt berekend wat de vermoedelijke einddatum van het verlof is als de bevalling op of voor de vermoedelijke bevallingsdatum zal plaatsvinden. </t>
  </si>
  <si>
    <t>Ziekte</t>
  </si>
  <si>
    <t>Het zwangerschapsverlof kan flexibel wordt opgenomen. Hiervan is sprake als de datum ingang van het verlof later is dan de vroegst mogelijke datum ingang verlof. Eventuele periodes van ziekte in de periode van het flexibele zwangerschapsverlof, worden berekend alsof er zwangerschapsverlof is opgenomen in deze periode.</t>
  </si>
  <si>
    <t>Bevallingsdatum</t>
  </si>
  <si>
    <t>Nadat de bevalling heeft plaatsgevonden en de bevallingsdatum is ingevoerd wordt berekend wat de werkelijk einddatum van het bevallingsverlof is. Alleen als de bevalling later plaatsvindt dan de vermoedelijke bevallingsdatum, zal het verlof op een latere datum worden beeindigd.</t>
  </si>
  <si>
    <t xml:space="preserve">Vakanties en vrije dagen die samenvallen met het zwangerschaps- en bevallingsverlof kunnen op een later moment worden opgenomen. Met de ingevoerde periodes vrije dagen/vakanties wordt rekening gehouden bij de einddatum van het verlof. In de cao PO is bepaald dat een medewerker per jaar recht heeft op 428 uur verlof per jaar. In deze 428 uur is rekening gehouden met de volgende algemeen erkende feestdagen:
Nieuwjaarsdag
1e en 2e Kerstdag
2e Paasdag
Hemelvaartsdag
2e Pinksterdag
Koningsdag
5 mei, Nationale feestdag
</t>
  </si>
  <si>
    <t>Compensatie verlof aansluitend opnemen</t>
  </si>
  <si>
    <t xml:space="preserve">Als de compensatie van de zomervakantie en/of overige vakanties.vrije dagen niet direct wordt opgenomen na afloop van het bevallingsverlof wordt in het onderdeel "opname flexibel bevallingsverlof en compensatie vakantieverlof en overige verlof" berekend hoeveel uur verlof (op basis van het weekrooster) er nog opgenomen kan worden. </t>
  </si>
  <si>
    <t>Flexibel bevallingsverlof</t>
  </si>
  <si>
    <t>Opname verlofuren</t>
  </si>
  <si>
    <t>zwangerschapsverlof meerlingen</t>
  </si>
  <si>
    <t>vak</t>
  </si>
  <si>
    <t>B28</t>
  </si>
  <si>
    <t>B29</t>
  </si>
  <si>
    <t>B30</t>
  </si>
  <si>
    <t>B31</t>
  </si>
  <si>
    <t>E28</t>
  </si>
  <si>
    <t>E29</t>
  </si>
  <si>
    <t>E30</t>
  </si>
  <si>
    <t>E31</t>
  </si>
  <si>
    <t>som</t>
  </si>
  <si>
    <t>N18</t>
  </si>
  <si>
    <t>N20</t>
  </si>
  <si>
    <t>N21</t>
  </si>
  <si>
    <t>N22</t>
  </si>
  <si>
    <t>N23</t>
  </si>
  <si>
    <t>N24</t>
  </si>
  <si>
    <t>N25</t>
  </si>
  <si>
    <t>N26</t>
  </si>
  <si>
    <t>N27</t>
  </si>
  <si>
    <t>N28</t>
  </si>
  <si>
    <t>N29</t>
  </si>
  <si>
    <t>N30</t>
  </si>
  <si>
    <t>N31</t>
  </si>
  <si>
    <t>N32</t>
  </si>
  <si>
    <t>N33</t>
  </si>
  <si>
    <t>N34</t>
  </si>
  <si>
    <t>N35</t>
  </si>
  <si>
    <t>N36</t>
  </si>
  <si>
    <t>N19</t>
  </si>
  <si>
    <t>periode flexverlof</t>
  </si>
  <si>
    <t>weekdag</t>
  </si>
  <si>
    <t>uren volgens rooster</t>
  </si>
  <si>
    <t>Totaal flex</t>
  </si>
  <si>
    <t>opname compensatie</t>
  </si>
  <si>
    <t>Periode 1</t>
  </si>
  <si>
    <t>Periode 2</t>
  </si>
  <si>
    <t>Periode 3</t>
  </si>
  <si>
    <t>Periode 4</t>
  </si>
  <si>
    <t>Periode 5</t>
  </si>
  <si>
    <t>Periode 6</t>
  </si>
  <si>
    <t>Periode 7</t>
  </si>
  <si>
    <t>Periode 8</t>
  </si>
  <si>
    <t>Periode 9</t>
  </si>
  <si>
    <t>Periode 10</t>
  </si>
  <si>
    <t xml:space="preserve">Berekening zwangerschaps- en bevallingsverlof </t>
  </si>
  <si>
    <t>Door in het onderdeel "oppname flexibel bevallingsverlof en compensatie vakantieverlof en overige verlof" de periodes van opname van het resterende verlof in te voeren, wordt berekend wat de uitputting van het resterende aantal verlofuren is. Het aantal opgenomen uren verlof wordt berekend op basis van het ingevulde weekrooster. Eventueel kunt u ook zelf aangeven hoeveel uur verlof in een periode wordt opgenomen. In de berekening van het totaal opgenomen uur wordt uitgegaan van het automatisch berekende aantal uur, tenzij u zelf het aantal verlofuren heeft ingevuld. Uitgangspunt bij deze automatische berekening is een opname van het gecompenseerde verlof binnen 1 jaar na afloop van het bevallingsverlof. Voor opname na dit jaar dient u zelf het aantal opgenomen uren in te vullen.</t>
  </si>
  <si>
    <t>Vakanties en overige vrije dagen Primair Onderwijs</t>
  </si>
  <si>
    <t>Vakanties en overige vrije dagen Voortgezet Onderwijs</t>
  </si>
  <si>
    <t>Tevens kan worden aangeven vanaf welke datum het bevallingsverlof flexibel wordt opgenomen. Op basis van de opgegeven datum wordt in het onderdeel "opname flexibel bevallingsverlof en compensatie vakantieverlof en overige verlof" berekend hoeveel uur verlof nog opgenomen kan worden. Het aantal uur verlof is afhankelijk van het opgegeven rooster per week en moet binnen 30 weken de gekozen datum van onderbreking worden opgenomen. De datum waarvoor het verlof moet zijn opgenomen wordt voor u berekend.</t>
  </si>
  <si>
    <t>Toelichting berekening zwangerschaps- en bevallingsverlof</t>
  </si>
  <si>
    <t>Ondertekening werknemer</t>
  </si>
  <si>
    <t>Ondergetekende verklaart dat het bovenstaande naar waarheid is ingevuld.</t>
  </si>
  <si>
    <t>Plaats</t>
  </si>
  <si>
    <t>Datum</t>
  </si>
  <si>
    <t>Handtekening</t>
  </si>
  <si>
    <t>Ondergetekende verklaart de opgave en brief van de verloskundige van de werknemer te hebben ontvangen.</t>
  </si>
  <si>
    <t>Naam ondertekenaar</t>
  </si>
  <si>
    <t>dagen ziekte</t>
  </si>
  <si>
    <r>
      <t xml:space="preserve">Kiest u er voor om het verlof tijdens vakanties </t>
    </r>
    <r>
      <rPr>
        <b/>
        <u/>
        <sz val="10"/>
        <rFont val="Arial"/>
        <family val="2"/>
      </rPr>
      <t>aansluitend</t>
    </r>
    <r>
      <rPr>
        <sz val="10"/>
        <rFont val="Arial"/>
        <family val="2"/>
      </rPr>
      <t xml:space="preserve"> op uw bevallingsverlof op te nemen en </t>
    </r>
    <r>
      <rPr>
        <b/>
        <u/>
        <sz val="10"/>
        <rFont val="Arial"/>
        <family val="2"/>
      </rPr>
      <t>geen gebruik</t>
    </r>
    <r>
      <rPr>
        <sz val="10"/>
        <rFont val="Arial"/>
        <family val="2"/>
      </rPr>
      <t xml:space="preserve"> te maken van flexibele opname van het bevallingsverlof?</t>
    </r>
  </si>
  <si>
    <t>Ondertekening werkgever</t>
  </si>
  <si>
    <r>
      <t>Voer hieronder de vakantieperiodes en vrije dagen tijdens de (aangepaste) periode van verlof in. Attentie!!!  Gelieve</t>
    </r>
    <r>
      <rPr>
        <b/>
        <u/>
        <sz val="10"/>
        <rFont val="Arial"/>
        <family val="2"/>
      </rPr>
      <t xml:space="preserve"> geen overlappende periodes</t>
    </r>
    <r>
      <rPr>
        <sz val="10"/>
        <rFont val="Arial"/>
        <family val="2"/>
      </rPr>
      <t xml:space="preserve"> in te voeren, </t>
    </r>
    <r>
      <rPr>
        <b/>
        <u/>
        <sz val="10"/>
        <rFont val="Arial"/>
        <family val="2"/>
      </rPr>
      <t>alleen datums die binnen de periode van het zwangerschapsverlof vallen en uitsluitend gehele weken vakantie/verlof.</t>
    </r>
    <r>
      <rPr>
        <sz val="10"/>
        <rFont val="Arial"/>
        <family val="2"/>
      </rPr>
      <t>.</t>
    </r>
  </si>
  <si>
    <t>Compensatie vakantie en verlof</t>
  </si>
  <si>
    <t xml:space="preserve">Indien de baby('s) tijdens de eerste 10 weken na de geboorte meer dan 7 dagen in het ziekenhuis wordt opgenomen, dan is onder bepaalde voorwaarden nog recht op extra bevallingsverlof. </t>
  </si>
  <si>
    <t xml:space="preserve">Meer informatie vindt u op www.uwv.nl. </t>
  </si>
  <si>
    <t>later alsnog als verlof opnemen.</t>
  </si>
  <si>
    <t>Door middel van dit spreadsheet kan berekend worden wat de duur van het zwangerschaps- en bevallingsverlof is. In de berekening wordt rekening gehouden met het opschorten van eventueel vakantie- of ander verlof dat samenvalt met de periode van het zwangerschaps- en bevallingsverlof. De gevolgen van de mogelijkheid na 6 weken bevallingsverlof, het resterende verlof op een later moment flexibel op te nemen kunt u ook berekenen.</t>
  </si>
  <si>
    <t>Indien er sprake is van zwangerschap van een meerling, bestaat vanaf 1 april 2018 recht op een uitbreiding van het zwangerschapsverlof van 4 weken.</t>
  </si>
  <si>
    <t>vroeggeboorte</t>
  </si>
  <si>
    <t xml:space="preserve">In dit spreadsheet kan uitsluitend gerekend worden met vakantie- en verlofperiodes van 7 dagen of een veelvoud van 7 dagen. Mocht het zwangerschaps- en bevallingsverlof ook vallen in periodes van minder dan 7 dagen zult u dit handmatig moeten tellen bij het aantal uur/dagen dat gecompenseerd kan worden. Het toevoegen van periodes van minder dan 7 dagen of een afwijkend veelvoud van 7, kan leiden tot een foutieve berekening.
</t>
  </si>
  <si>
    <t xml:space="preserve">In de CAO Voortgezet Onderwijs is bepaald dat de periode van het vakantieverlof die samenvalt met de periode van het zwangerschaps- en bevallingsverlof aansluitend op het bevalllingsverlof kan worden opgenomen. Werkgever en werknemer kunnen afwijkende afspraken maken over het moment waarop dit deel van het verlof wordt opgenomen. </t>
  </si>
  <si>
    <t>Personeelsnummer:</t>
  </si>
  <si>
    <t>Versie 1.29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</si>
</sst>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mm/yy"/>
    <numFmt numFmtId="165" formatCode="ddd\ dd/mm/yy"/>
    <numFmt numFmtId="166" formatCode="d/mm/yy;@"/>
    <numFmt numFmtId="167" formatCode="ddd\ dd/mm/yyyy"/>
  </numFmts>
  <fonts count="19" x14ac:knownFonts="1">
    <font>
      <sz val="11"/>
      <color theme="1"/>
      <name val="Calibri"/>
      <family val="2"/>
      <scheme val="minor"/>
    </font>
    <font>
      <i/>
      <sz val="10"/>
      <name val="Arial"/>
      <family val="2"/>
    </font>
    <font>
      <b/>
      <sz val="10"/>
      <name val="Arial"/>
      <family val="2"/>
    </font>
    <font>
      <b/>
      <sz val="9"/>
      <color indexed="81"/>
      <name val="Tahoma"/>
      <family val="2"/>
    </font>
    <font>
      <sz val="9"/>
      <color indexed="81"/>
      <name val="Tahoma"/>
      <family val="2"/>
    </font>
    <font>
      <b/>
      <sz val="8"/>
      <color indexed="81"/>
      <name val="Tahoma"/>
      <family val="2"/>
    </font>
    <font>
      <sz val="8"/>
      <color indexed="81"/>
      <name val="Tahoma"/>
      <family val="2"/>
    </font>
    <font>
      <b/>
      <u/>
      <sz val="9"/>
      <color indexed="81"/>
      <name val="Tahoma"/>
      <family val="2"/>
    </font>
    <font>
      <sz val="10"/>
      <name val="Arial"/>
      <family val="2"/>
    </font>
    <font>
      <sz val="10"/>
      <name val="Arial"/>
      <family val="2"/>
    </font>
    <font>
      <sz val="10"/>
      <color theme="1"/>
      <name val="Arial"/>
      <family val="2"/>
    </font>
    <font>
      <b/>
      <sz val="10"/>
      <color rgb="FFFF0000"/>
      <name val="Arial"/>
      <family val="2"/>
    </font>
    <font>
      <sz val="10"/>
      <color theme="0" tint="-0.14996795556505021"/>
      <name val="Arial"/>
      <family val="2"/>
    </font>
    <font>
      <sz val="10"/>
      <color rgb="FFFF0000"/>
      <name val="Arial"/>
      <family val="2"/>
    </font>
    <font>
      <b/>
      <u/>
      <sz val="10"/>
      <name val="Arial"/>
      <family val="2"/>
    </font>
    <font>
      <sz val="10"/>
      <color theme="0" tint="-0.14999847407452621"/>
      <name val="Arial"/>
      <family val="2"/>
    </font>
    <font>
      <b/>
      <sz val="10"/>
      <color theme="0" tint="-0.14999847407452621"/>
      <name val="Arial"/>
      <family val="2"/>
    </font>
    <font>
      <sz val="9"/>
      <name val="Arial"/>
      <family val="2"/>
    </font>
    <font>
      <b/>
      <sz val="11"/>
      <color theme="1"/>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indexed="41"/>
        <bgColor indexed="64"/>
      </patternFill>
    </fill>
    <fill>
      <patternFill patternType="solid">
        <fgColor theme="4" tint="0.79998168889431442"/>
        <bgColor indexed="64"/>
      </patternFill>
    </fill>
    <fill>
      <patternFill patternType="solid">
        <fgColor theme="0" tint="-0.14996795556505021"/>
        <bgColor indexed="64"/>
      </patternFill>
    </fill>
    <fill>
      <patternFill patternType="solid">
        <fgColor theme="0" tint="-0.249977111117893"/>
        <bgColor indexed="64"/>
      </patternFill>
    </fill>
    <fill>
      <patternFill patternType="solid">
        <fgColor rgb="FFFFFF00"/>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3">
    <xf numFmtId="0" fontId="0" fillId="0" borderId="0"/>
    <xf numFmtId="0" fontId="9" fillId="0" borderId="0"/>
    <xf numFmtId="0" fontId="8" fillId="0" borderId="0"/>
  </cellStyleXfs>
  <cellXfs count="184">
    <xf numFmtId="0" fontId="0" fillId="0" borderId="0" xfId="0"/>
    <xf numFmtId="0" fontId="1" fillId="2" borderId="0" xfId="0" applyFont="1" applyFill="1" applyBorder="1" applyAlignment="1">
      <alignment wrapText="1"/>
    </xf>
    <xf numFmtId="0" fontId="0" fillId="6" borderId="0" xfId="0" applyFill="1"/>
    <xf numFmtId="0" fontId="2" fillId="6" borderId="0" xfId="0" applyFont="1" applyFill="1" applyAlignment="1"/>
    <xf numFmtId="0" fontId="0" fillId="6" borderId="0" xfId="0" applyFill="1" applyBorder="1"/>
    <xf numFmtId="0" fontId="8" fillId="6" borderId="0" xfId="0" applyFont="1" applyFill="1" applyAlignment="1">
      <alignment wrapText="1"/>
    </xf>
    <xf numFmtId="0" fontId="0" fillId="6" borderId="0" xfId="0" applyFill="1" applyAlignment="1">
      <alignment wrapText="1"/>
    </xf>
    <xf numFmtId="0" fontId="8" fillId="2" borderId="0" xfId="0" applyFont="1" applyFill="1" applyProtection="1"/>
    <xf numFmtId="0" fontId="8" fillId="2" borderId="2" xfId="0" applyFont="1" applyFill="1" applyBorder="1" applyProtection="1"/>
    <xf numFmtId="14" fontId="8" fillId="2" borderId="2" xfId="0" applyNumberFormat="1" applyFont="1" applyFill="1" applyBorder="1" applyProtection="1"/>
    <xf numFmtId="0" fontId="8" fillId="2" borderId="3" xfId="0" applyFont="1" applyFill="1" applyBorder="1" applyProtection="1"/>
    <xf numFmtId="0" fontId="8" fillId="0" borderId="0" xfId="0" applyFont="1" applyFill="1" applyProtection="1">
      <protection hidden="1"/>
    </xf>
    <xf numFmtId="0" fontId="2" fillId="0" borderId="0" xfId="0" applyFont="1" applyFill="1" applyProtection="1">
      <protection hidden="1"/>
    </xf>
    <xf numFmtId="0" fontId="10" fillId="0" borderId="0" xfId="0" applyFont="1"/>
    <xf numFmtId="0" fontId="8" fillId="2" borderId="4" xfId="0" applyFont="1" applyFill="1" applyBorder="1" applyProtection="1"/>
    <xf numFmtId="0" fontId="8" fillId="2" borderId="0" xfId="0" applyFont="1" applyFill="1" applyBorder="1" applyProtection="1"/>
    <xf numFmtId="14" fontId="8" fillId="2" borderId="0" xfId="0" applyNumberFormat="1" applyFont="1" applyFill="1" applyBorder="1" applyProtection="1"/>
    <xf numFmtId="0" fontId="8" fillId="2" borderId="5" xfId="0" applyFont="1" applyFill="1" applyBorder="1" applyProtection="1"/>
    <xf numFmtId="0" fontId="8" fillId="0" borderId="0" xfId="0" applyFont="1" applyFill="1" applyProtection="1"/>
    <xf numFmtId="164" fontId="8" fillId="0" borderId="0" xfId="0" applyNumberFormat="1" applyFont="1" applyFill="1" applyProtection="1">
      <protection hidden="1"/>
    </xf>
    <xf numFmtId="14" fontId="8" fillId="0" borderId="0" xfId="0" applyNumberFormat="1" applyFont="1" applyFill="1" applyProtection="1">
      <protection hidden="1"/>
    </xf>
    <xf numFmtId="165" fontId="8" fillId="0" borderId="0" xfId="0" applyNumberFormat="1" applyFont="1" applyFill="1" applyProtection="1">
      <protection hidden="1"/>
    </xf>
    <xf numFmtId="0" fontId="8" fillId="2" borderId="4" xfId="0" applyFont="1" applyFill="1" applyBorder="1" applyProtection="1">
      <protection hidden="1"/>
    </xf>
    <xf numFmtId="0" fontId="8" fillId="2" borderId="0" xfId="0" applyFont="1" applyFill="1" applyBorder="1" applyProtection="1">
      <protection hidden="1"/>
    </xf>
    <xf numFmtId="0" fontId="8" fillId="0" borderId="0" xfId="0" quotePrefix="1" applyFont="1" applyFill="1" applyProtection="1">
      <protection hidden="1"/>
    </xf>
    <xf numFmtId="164" fontId="2" fillId="0" borderId="0" xfId="0" applyNumberFormat="1" applyFont="1" applyFill="1" applyProtection="1">
      <protection hidden="1"/>
    </xf>
    <xf numFmtId="0" fontId="8" fillId="2" borderId="0" xfId="0" applyFont="1" applyFill="1" applyBorder="1" applyAlignment="1" applyProtection="1"/>
    <xf numFmtId="0" fontId="8" fillId="0" borderId="0" xfId="0" applyFont="1" applyFill="1" applyBorder="1" applyAlignment="1" applyProtection="1">
      <alignment vertical="top" wrapText="1"/>
    </xf>
    <xf numFmtId="0" fontId="8" fillId="0" borderId="0" xfId="0" applyNumberFormat="1" applyFont="1" applyFill="1" applyProtection="1">
      <protection hidden="1"/>
    </xf>
    <xf numFmtId="0" fontId="8" fillId="0" borderId="0" xfId="0" applyNumberFormat="1" applyFont="1" applyFill="1" applyBorder="1" applyAlignment="1" applyProtection="1">
      <alignment vertical="center"/>
    </xf>
    <xf numFmtId="0" fontId="8" fillId="2" borderId="0" xfId="0" applyFont="1" applyFill="1" applyProtection="1">
      <protection hidden="1"/>
    </xf>
    <xf numFmtId="0" fontId="8" fillId="2" borderId="0" xfId="0" applyFont="1" applyFill="1" applyBorder="1" applyAlignment="1" applyProtection="1">
      <alignment horizontal="left" vertical="center"/>
    </xf>
    <xf numFmtId="165" fontId="8" fillId="2" borderId="0" xfId="0" applyNumberFormat="1" applyFont="1" applyFill="1" applyBorder="1" applyAlignment="1" applyProtection="1">
      <alignment vertical="center"/>
    </xf>
    <xf numFmtId="0" fontId="8" fillId="2" borderId="5" xfId="0" applyFont="1" applyFill="1" applyBorder="1" applyProtection="1">
      <protection hidden="1"/>
    </xf>
    <xf numFmtId="0" fontId="8" fillId="0" borderId="0" xfId="0" applyFont="1" applyFill="1" applyBorder="1" applyAlignment="1" applyProtection="1">
      <alignment vertical="center"/>
    </xf>
    <xf numFmtId="0" fontId="8" fillId="2" borderId="0" xfId="0" applyFont="1" applyFill="1" applyBorder="1" applyAlignment="1" applyProtection="1">
      <alignment horizontal="right" vertical="center"/>
    </xf>
    <xf numFmtId="0" fontId="8" fillId="2" borderId="0" xfId="0" applyFont="1" applyFill="1" applyBorder="1" applyAlignment="1" applyProtection="1">
      <alignment horizontal="center" vertical="center"/>
    </xf>
    <xf numFmtId="0" fontId="8" fillId="0" borderId="0" xfId="0" applyFont="1" applyFill="1" applyBorder="1" applyAlignment="1" applyProtection="1">
      <alignment vertical="center" wrapText="1"/>
    </xf>
    <xf numFmtId="165" fontId="8" fillId="2" borderId="0" xfId="0" applyNumberFormat="1" applyFont="1" applyFill="1" applyBorder="1" applyAlignment="1" applyProtection="1">
      <alignment horizontal="right" vertical="center"/>
    </xf>
    <xf numFmtId="0" fontId="8" fillId="2" borderId="0" xfId="0" applyFont="1" applyFill="1" applyBorder="1" applyAlignment="1" applyProtection="1">
      <alignment vertical="center"/>
    </xf>
    <xf numFmtId="0" fontId="1" fillId="2" borderId="0" xfId="0" applyFont="1" applyFill="1" applyBorder="1" applyAlignment="1" applyProtection="1">
      <alignment vertical="center" wrapText="1"/>
    </xf>
    <xf numFmtId="0" fontId="2" fillId="2" borderId="0" xfId="0" applyFont="1" applyFill="1" applyBorder="1" applyAlignment="1" applyProtection="1">
      <alignment horizontal="center" vertical="center"/>
    </xf>
    <xf numFmtId="0" fontId="2" fillId="2" borderId="0" xfId="0" applyFont="1" applyFill="1" applyBorder="1" applyAlignment="1" applyProtection="1">
      <alignment vertical="center"/>
    </xf>
    <xf numFmtId="0" fontId="10" fillId="2" borderId="0" xfId="0" applyFont="1" applyFill="1" applyBorder="1" applyAlignment="1">
      <alignment vertical="center"/>
    </xf>
    <xf numFmtId="165" fontId="8" fillId="0" borderId="7" xfId="0" applyNumberFormat="1" applyFont="1" applyFill="1" applyBorder="1" applyAlignment="1" applyProtection="1">
      <alignment vertical="center"/>
      <protection locked="0"/>
    </xf>
    <xf numFmtId="0" fontId="1" fillId="2" borderId="0" xfId="0" applyFont="1" applyFill="1" applyBorder="1" applyAlignment="1" applyProtection="1">
      <alignment vertical="center"/>
    </xf>
    <xf numFmtId="0" fontId="13" fillId="2" borderId="0" xfId="0" applyFont="1" applyFill="1" applyBorder="1" applyProtection="1">
      <protection hidden="1"/>
    </xf>
    <xf numFmtId="1" fontId="10" fillId="0" borderId="0" xfId="0" applyNumberFormat="1" applyFont="1" applyFill="1" applyProtection="1"/>
    <xf numFmtId="166" fontId="8" fillId="0" borderId="0" xfId="0" applyNumberFormat="1" applyFont="1" applyFill="1" applyProtection="1">
      <protection hidden="1"/>
    </xf>
    <xf numFmtId="165" fontId="15" fillId="2" borderId="0" xfId="0" applyNumberFormat="1" applyFont="1" applyFill="1" applyBorder="1" applyAlignment="1" applyProtection="1">
      <alignment vertical="center"/>
    </xf>
    <xf numFmtId="14" fontId="8" fillId="2" borderId="0" xfId="0" applyNumberFormat="1" applyFont="1" applyFill="1" applyBorder="1" applyProtection="1">
      <protection hidden="1"/>
    </xf>
    <xf numFmtId="0" fontId="8" fillId="2" borderId="9" xfId="0" applyFont="1" applyFill="1" applyBorder="1" applyProtection="1"/>
    <xf numFmtId="0" fontId="8" fillId="2" borderId="9" xfId="0" applyFont="1" applyFill="1" applyBorder="1" applyProtection="1">
      <protection hidden="1"/>
    </xf>
    <xf numFmtId="0" fontId="8" fillId="2" borderId="10" xfId="0" applyFont="1" applyFill="1" applyBorder="1" applyProtection="1">
      <protection hidden="1"/>
    </xf>
    <xf numFmtId="0" fontId="8" fillId="2" borderId="2" xfId="0" applyFont="1" applyFill="1" applyBorder="1" applyProtection="1">
      <protection hidden="1"/>
    </xf>
    <xf numFmtId="0" fontId="8" fillId="2" borderId="3" xfId="0" applyFont="1" applyFill="1" applyBorder="1" applyProtection="1">
      <protection hidden="1"/>
    </xf>
    <xf numFmtId="0" fontId="8" fillId="3" borderId="0" xfId="0" applyFont="1" applyFill="1" applyProtection="1">
      <protection hidden="1"/>
    </xf>
    <xf numFmtId="0" fontId="8" fillId="4" borderId="0" xfId="0" applyFont="1" applyFill="1" applyProtection="1">
      <protection hidden="1"/>
    </xf>
    <xf numFmtId="0" fontId="8" fillId="2" borderId="0" xfId="0" applyFont="1" applyFill="1" applyBorder="1" applyAlignment="1" applyProtection="1">
      <alignment vertical="top" wrapText="1"/>
    </xf>
    <xf numFmtId="0" fontId="8" fillId="0" borderId="7" xfId="0" applyNumberFormat="1" applyFont="1" applyFill="1" applyBorder="1" applyAlignment="1" applyProtection="1">
      <alignment vertical="center"/>
      <protection locked="0"/>
    </xf>
    <xf numFmtId="0" fontId="8" fillId="2" borderId="0" xfId="0" applyNumberFormat="1" applyFont="1" applyFill="1" applyBorder="1" applyAlignment="1" applyProtection="1">
      <alignment vertical="center"/>
    </xf>
    <xf numFmtId="0" fontId="8" fillId="2" borderId="9" xfId="0" applyNumberFormat="1" applyFont="1" applyFill="1" applyBorder="1" applyAlignment="1" applyProtection="1">
      <alignment vertical="center"/>
    </xf>
    <xf numFmtId="0" fontId="8" fillId="2" borderId="2" xfId="0" applyFont="1" applyFill="1" applyBorder="1" applyAlignment="1" applyProtection="1">
      <alignment vertical="center"/>
    </xf>
    <xf numFmtId="0" fontId="8" fillId="2" borderId="2" xfId="0" applyNumberFormat="1" applyFont="1" applyFill="1" applyBorder="1" applyAlignment="1" applyProtection="1">
      <alignment vertical="center"/>
    </xf>
    <xf numFmtId="0" fontId="2" fillId="2" borderId="0" xfId="0" applyFont="1" applyFill="1" applyBorder="1" applyAlignment="1" applyProtection="1">
      <alignment horizontal="center"/>
    </xf>
    <xf numFmtId="0" fontId="8" fillId="2" borderId="0" xfId="0" applyFont="1" applyFill="1" applyBorder="1" applyAlignment="1" applyProtection="1">
      <protection hidden="1"/>
    </xf>
    <xf numFmtId="0" fontId="16" fillId="2" borderId="0" xfId="0" applyFont="1" applyFill="1" applyBorder="1" applyProtection="1">
      <protection hidden="1"/>
    </xf>
    <xf numFmtId="0" fontId="8" fillId="2" borderId="9" xfId="0" applyFont="1" applyFill="1" applyBorder="1" applyAlignment="1" applyProtection="1">
      <alignment horizontal="center" vertical="center"/>
    </xf>
    <xf numFmtId="0" fontId="2" fillId="2" borderId="0" xfId="0" applyFont="1" applyFill="1" applyBorder="1" applyProtection="1">
      <protection hidden="1"/>
    </xf>
    <xf numFmtId="0" fontId="8" fillId="2" borderId="8" xfId="0" applyFont="1" applyFill="1" applyBorder="1" applyProtection="1">
      <protection hidden="1"/>
    </xf>
    <xf numFmtId="0" fontId="8" fillId="2" borderId="1" xfId="0" applyFont="1" applyFill="1" applyBorder="1" applyProtection="1">
      <protection hidden="1"/>
    </xf>
    <xf numFmtId="0" fontId="8" fillId="0" borderId="0" xfId="0" applyFont="1" applyFill="1" applyAlignment="1" applyProtection="1">
      <alignment wrapText="1"/>
      <protection hidden="1"/>
    </xf>
    <xf numFmtId="0" fontId="8" fillId="2" borderId="0" xfId="0" applyFont="1" applyFill="1" applyBorder="1" applyAlignment="1" applyProtection="1">
      <alignment wrapText="1"/>
    </xf>
    <xf numFmtId="0" fontId="8" fillId="2" borderId="0" xfId="0" applyFont="1" applyFill="1" applyAlignment="1" applyProtection="1">
      <alignment wrapText="1"/>
      <protection hidden="1"/>
    </xf>
    <xf numFmtId="0" fontId="8" fillId="0" borderId="0" xfId="0" applyFont="1" applyFill="1" applyAlignment="1" applyProtection="1">
      <alignment wrapText="1"/>
    </xf>
    <xf numFmtId="164" fontId="8" fillId="0" borderId="0" xfId="0" applyNumberFormat="1" applyFont="1" applyFill="1" applyAlignment="1" applyProtection="1">
      <alignment wrapText="1"/>
      <protection hidden="1"/>
    </xf>
    <xf numFmtId="0" fontId="10" fillId="0" borderId="0" xfId="0" applyFont="1" applyAlignment="1">
      <alignment wrapText="1"/>
    </xf>
    <xf numFmtId="0" fontId="10" fillId="2" borderId="0" xfId="0" applyFont="1" applyFill="1"/>
    <xf numFmtId="0" fontId="12" fillId="5" borderId="0" xfId="0" applyFont="1" applyFill="1" applyBorder="1" applyProtection="1"/>
    <xf numFmtId="0" fontId="2" fillId="2" borderId="2" xfId="0" applyFont="1" applyFill="1" applyBorder="1" applyProtection="1"/>
    <xf numFmtId="0" fontId="17" fillId="2" borderId="0" xfId="0" applyFont="1" applyFill="1" applyBorder="1" applyProtection="1"/>
    <xf numFmtId="0" fontId="8" fillId="5" borderId="0" xfId="0" applyFont="1" applyFill="1" applyBorder="1" applyAlignment="1" applyProtection="1">
      <alignment horizontal="left" vertical="center"/>
    </xf>
    <xf numFmtId="0" fontId="1" fillId="2" borderId="0" xfId="0" applyFont="1" applyFill="1" applyBorder="1" applyProtection="1"/>
    <xf numFmtId="0" fontId="8" fillId="2" borderId="1" xfId="0" applyFont="1" applyFill="1" applyBorder="1" applyProtection="1"/>
    <xf numFmtId="0" fontId="8" fillId="2" borderId="4" xfId="0" applyFont="1" applyFill="1" applyBorder="1" applyAlignment="1" applyProtection="1">
      <alignment wrapText="1"/>
    </xf>
    <xf numFmtId="0" fontId="12" fillId="5" borderId="4" xfId="0" applyFont="1" applyFill="1" applyBorder="1" applyProtection="1"/>
    <xf numFmtId="0" fontId="2" fillId="2" borderId="2" xfId="0" applyFont="1" applyFill="1" applyBorder="1" applyProtection="1">
      <protection hidden="1"/>
    </xf>
    <xf numFmtId="2" fontId="8" fillId="0" borderId="7" xfId="0" applyNumberFormat="1" applyFont="1" applyFill="1" applyBorder="1" applyAlignment="1" applyProtection="1">
      <alignment vertical="center"/>
      <protection locked="0"/>
    </xf>
    <xf numFmtId="0" fontId="1" fillId="2" borderId="9" xfId="0" applyFont="1" applyFill="1" applyBorder="1" applyAlignment="1" applyProtection="1">
      <alignment vertical="top"/>
    </xf>
    <xf numFmtId="0" fontId="2" fillId="2" borderId="2" xfId="0" applyFont="1" applyFill="1" applyBorder="1" applyAlignment="1" applyProtection="1">
      <alignment horizontal="left"/>
    </xf>
    <xf numFmtId="0" fontId="8" fillId="2" borderId="9" xfId="0" applyFont="1" applyFill="1" applyBorder="1" applyAlignment="1" applyProtection="1">
      <alignment horizontal="left" vertical="top"/>
    </xf>
    <xf numFmtId="0" fontId="8" fillId="2" borderId="9" xfId="0" applyFont="1" applyFill="1" applyBorder="1" applyAlignment="1" applyProtection="1">
      <alignment vertical="top"/>
    </xf>
    <xf numFmtId="0" fontId="10" fillId="2" borderId="0" xfId="0" applyFont="1" applyFill="1" applyBorder="1" applyAlignment="1" applyProtection="1">
      <alignment vertical="center"/>
    </xf>
    <xf numFmtId="0" fontId="13" fillId="2" borderId="5" xfId="0" applyFont="1" applyFill="1" applyBorder="1" applyProtection="1">
      <protection hidden="1"/>
    </xf>
    <xf numFmtId="165" fontId="8" fillId="2" borderId="0" xfId="0" applyNumberFormat="1" applyFont="1" applyFill="1" applyBorder="1" applyProtection="1">
      <protection hidden="1"/>
    </xf>
    <xf numFmtId="167" fontId="8" fillId="0" borderId="7" xfId="0" applyNumberFormat="1" applyFont="1" applyFill="1" applyBorder="1" applyAlignment="1" applyProtection="1">
      <alignment vertical="center"/>
      <protection locked="0"/>
    </xf>
    <xf numFmtId="167" fontId="8" fillId="2" borderId="0" xfId="0" applyNumberFormat="1" applyFont="1" applyFill="1" applyBorder="1" applyAlignment="1" applyProtection="1">
      <alignment vertical="center"/>
    </xf>
    <xf numFmtId="167" fontId="8" fillId="2" borderId="0" xfId="0" applyNumberFormat="1" applyFont="1" applyFill="1" applyBorder="1" applyAlignment="1" applyProtection="1">
      <alignment horizontal="right" vertical="center"/>
    </xf>
    <xf numFmtId="167" fontId="8" fillId="2" borderId="0" xfId="0" applyNumberFormat="1" applyFont="1" applyFill="1" applyBorder="1" applyAlignment="1" applyProtection="1">
      <alignment vertical="center"/>
      <protection locked="0"/>
    </xf>
    <xf numFmtId="167" fontId="8" fillId="0" borderId="6" xfId="0" applyNumberFormat="1" applyFont="1" applyFill="1" applyBorder="1" applyAlignment="1" applyProtection="1">
      <alignment vertical="center"/>
      <protection locked="0"/>
    </xf>
    <xf numFmtId="167" fontId="8" fillId="7" borderId="7" xfId="0" applyNumberFormat="1" applyFont="1" applyFill="1" applyBorder="1" applyAlignment="1" applyProtection="1">
      <alignment vertical="center"/>
      <protection locked="0"/>
    </xf>
    <xf numFmtId="165" fontId="8" fillId="7" borderId="7" xfId="0" applyNumberFormat="1" applyFont="1" applyFill="1" applyBorder="1" applyAlignment="1" applyProtection="1">
      <alignment horizontal="right" vertical="center"/>
      <protection locked="0"/>
    </xf>
    <xf numFmtId="0" fontId="8" fillId="6" borderId="0" xfId="0" applyFont="1" applyFill="1" applyAlignment="1">
      <alignment wrapText="1"/>
    </xf>
    <xf numFmtId="0" fontId="0" fillId="6" borderId="0" xfId="0" applyFill="1" applyAlignment="1">
      <alignment wrapText="1"/>
    </xf>
    <xf numFmtId="0" fontId="2" fillId="6" borderId="0" xfId="0" applyFont="1" applyFill="1" applyAlignment="1"/>
    <xf numFmtId="0" fontId="2" fillId="6" borderId="0" xfId="0" applyFont="1" applyFill="1" applyAlignment="1">
      <alignment wrapText="1"/>
    </xf>
    <xf numFmtId="0" fontId="18" fillId="0" borderId="0" xfId="0" applyFont="1" applyAlignment="1"/>
    <xf numFmtId="0" fontId="0" fillId="0" borderId="0" xfId="0" applyAlignment="1"/>
    <xf numFmtId="0" fontId="0" fillId="6" borderId="0" xfId="0" applyFill="1" applyAlignment="1"/>
    <xf numFmtId="0" fontId="8" fillId="0" borderId="20" xfId="0" applyFont="1" applyFill="1" applyBorder="1" applyAlignment="1" applyProtection="1">
      <protection locked="0"/>
    </xf>
    <xf numFmtId="0" fontId="10" fillId="0" borderId="11" xfId="0" applyFont="1" applyBorder="1" applyAlignment="1" applyProtection="1">
      <protection locked="0"/>
    </xf>
    <xf numFmtId="0" fontId="10" fillId="0" borderId="21" xfId="0" applyFont="1" applyBorder="1" applyAlignment="1" applyProtection="1">
      <protection locked="0"/>
    </xf>
    <xf numFmtId="0" fontId="10" fillId="0" borderId="22" xfId="0" applyFont="1" applyBorder="1" applyAlignment="1" applyProtection="1">
      <protection locked="0"/>
    </xf>
    <xf numFmtId="0" fontId="10" fillId="0" borderId="0" xfId="0" applyFont="1" applyBorder="1" applyAlignment="1" applyProtection="1">
      <protection locked="0"/>
    </xf>
    <xf numFmtId="0" fontId="10" fillId="0" borderId="23" xfId="0" applyFont="1" applyBorder="1" applyAlignment="1" applyProtection="1">
      <protection locked="0"/>
    </xf>
    <xf numFmtId="0" fontId="10" fillId="0" borderId="24" xfId="0" applyFont="1" applyBorder="1" applyAlignment="1" applyProtection="1">
      <protection locked="0"/>
    </xf>
    <xf numFmtId="0" fontId="10" fillId="0" borderId="25" xfId="0" applyFont="1" applyBorder="1" applyAlignment="1" applyProtection="1">
      <protection locked="0"/>
    </xf>
    <xf numFmtId="0" fontId="10" fillId="0" borderId="26" xfId="0" applyFont="1" applyBorder="1" applyAlignment="1" applyProtection="1">
      <protection locked="0"/>
    </xf>
    <xf numFmtId="0" fontId="8" fillId="0" borderId="6" xfId="0" applyFont="1" applyFill="1" applyBorder="1" applyAlignment="1" applyProtection="1">
      <protection locked="0"/>
    </xf>
    <xf numFmtId="0" fontId="10" fillId="0" borderId="12" xfId="0" applyFont="1" applyFill="1" applyBorder="1" applyAlignment="1" applyProtection="1">
      <protection locked="0"/>
    </xf>
    <xf numFmtId="0" fontId="10" fillId="0" borderId="13" xfId="0" applyFont="1" applyFill="1" applyBorder="1" applyAlignment="1" applyProtection="1">
      <protection locked="0"/>
    </xf>
    <xf numFmtId="0" fontId="10" fillId="0" borderId="12" xfId="0" applyFont="1" applyBorder="1" applyAlignment="1" applyProtection="1">
      <protection locked="0"/>
    </xf>
    <xf numFmtId="0" fontId="10" fillId="0" borderId="13" xfId="0" applyFont="1" applyBorder="1" applyAlignment="1" applyProtection="1">
      <protection locked="0"/>
    </xf>
    <xf numFmtId="0" fontId="8" fillId="2" borderId="18" xfId="0" applyFont="1" applyFill="1" applyBorder="1" applyAlignment="1" applyProtection="1">
      <alignment horizontal="center" vertical="center"/>
    </xf>
    <xf numFmtId="0" fontId="8" fillId="2" borderId="19" xfId="0" applyFont="1" applyFill="1" applyBorder="1" applyAlignment="1" applyProtection="1">
      <alignment horizontal="center" vertical="center"/>
    </xf>
    <xf numFmtId="0" fontId="8" fillId="2" borderId="0" xfId="0" applyFont="1" applyFill="1" applyBorder="1" applyAlignment="1" applyProtection="1">
      <alignment horizontal="center" vertical="center"/>
    </xf>
    <xf numFmtId="0" fontId="2" fillId="2" borderId="0" xfId="0" applyFont="1" applyFill="1" applyBorder="1" applyAlignment="1" applyProtection="1">
      <alignment wrapText="1"/>
    </xf>
    <xf numFmtId="0" fontId="10" fillId="0" borderId="0" xfId="0" applyFont="1" applyBorder="1" applyAlignment="1">
      <alignment wrapText="1"/>
    </xf>
    <xf numFmtId="0" fontId="2" fillId="2" borderId="0" xfId="0" applyFont="1" applyFill="1" applyBorder="1" applyAlignment="1" applyProtection="1">
      <alignment vertical="top" wrapText="1"/>
      <protection hidden="1"/>
    </xf>
    <xf numFmtId="0" fontId="10" fillId="0" borderId="0" xfId="0" applyFont="1" applyBorder="1" applyAlignment="1">
      <alignment vertical="top"/>
    </xf>
    <xf numFmtId="0" fontId="8" fillId="2" borderId="14" xfId="0" applyFont="1" applyFill="1" applyBorder="1" applyAlignment="1" applyProtection="1">
      <alignment horizontal="center" vertical="center"/>
    </xf>
    <xf numFmtId="0" fontId="8" fillId="2" borderId="15" xfId="0" applyFont="1" applyFill="1" applyBorder="1" applyAlignment="1" applyProtection="1">
      <alignment horizontal="center" vertical="center"/>
    </xf>
    <xf numFmtId="0" fontId="8" fillId="2" borderId="16" xfId="0" applyFont="1" applyFill="1" applyBorder="1" applyAlignment="1" applyProtection="1">
      <alignment horizontal="center" vertical="center"/>
    </xf>
    <xf numFmtId="0" fontId="8" fillId="2" borderId="17" xfId="0" applyFont="1" applyFill="1" applyBorder="1" applyAlignment="1" applyProtection="1">
      <alignment horizontal="center" vertical="center"/>
    </xf>
    <xf numFmtId="0" fontId="8" fillId="0" borderId="0" xfId="0" applyFont="1" applyFill="1" applyAlignment="1" applyProtection="1">
      <alignment wrapText="1"/>
      <protection hidden="1"/>
    </xf>
    <xf numFmtId="0" fontId="10" fillId="0" borderId="0" xfId="0" applyFont="1" applyAlignment="1"/>
    <xf numFmtId="0" fontId="10" fillId="0" borderId="0" xfId="0" applyFont="1" applyBorder="1" applyAlignment="1">
      <alignment horizontal="center" vertical="center"/>
    </xf>
    <xf numFmtId="167" fontId="8" fillId="2" borderId="0" xfId="0" applyNumberFormat="1" applyFont="1" applyFill="1" applyBorder="1" applyAlignment="1" applyProtection="1">
      <alignment horizontal="left" vertical="center"/>
      <protection locked="0"/>
    </xf>
    <xf numFmtId="167" fontId="10" fillId="0" borderId="0" xfId="0" applyNumberFormat="1" applyFont="1" applyBorder="1" applyAlignment="1" applyProtection="1">
      <protection locked="0"/>
    </xf>
    <xf numFmtId="0" fontId="8" fillId="7" borderId="6" xfId="0" applyFont="1" applyFill="1" applyBorder="1" applyAlignment="1" applyProtection="1">
      <protection locked="0"/>
    </xf>
    <xf numFmtId="0" fontId="10" fillId="7" borderId="12" xfId="0" applyFont="1" applyFill="1" applyBorder="1" applyAlignment="1" applyProtection="1">
      <protection locked="0"/>
    </xf>
    <xf numFmtId="0" fontId="10" fillId="7" borderId="13" xfId="0" applyFont="1" applyFill="1" applyBorder="1" applyAlignment="1" applyProtection="1">
      <protection locked="0"/>
    </xf>
    <xf numFmtId="14" fontId="2" fillId="2" borderId="0" xfId="0" applyNumberFormat="1" applyFont="1" applyFill="1" applyBorder="1" applyAlignment="1" applyProtection="1">
      <alignment horizontal="center" vertical="center"/>
    </xf>
    <xf numFmtId="0" fontId="0" fillId="0" borderId="5" xfId="0" applyBorder="1" applyAlignment="1"/>
    <xf numFmtId="2" fontId="2" fillId="2" borderId="0" xfId="0" applyNumberFormat="1" applyFont="1" applyFill="1" applyBorder="1" applyAlignment="1" applyProtection="1">
      <alignment vertical="center"/>
    </xf>
    <xf numFmtId="2" fontId="0" fillId="0" borderId="0" xfId="0" applyNumberFormat="1" applyAlignment="1"/>
    <xf numFmtId="0" fontId="8" fillId="2" borderId="0" xfId="0" applyFont="1" applyFill="1" applyBorder="1" applyAlignment="1" applyProtection="1">
      <alignment vertical="center"/>
    </xf>
    <xf numFmtId="2" fontId="8" fillId="2" borderId="0" xfId="0" applyNumberFormat="1" applyFont="1" applyFill="1" applyBorder="1" applyAlignment="1" applyProtection="1">
      <alignment vertical="center"/>
    </xf>
    <xf numFmtId="0" fontId="11" fillId="2" borderId="0" xfId="0" applyFont="1" applyFill="1" applyBorder="1" applyAlignment="1" applyProtection="1">
      <alignment wrapText="1"/>
      <protection hidden="1"/>
    </xf>
    <xf numFmtId="0" fontId="1" fillId="2" borderId="0" xfId="0" applyFont="1" applyFill="1" applyBorder="1" applyAlignment="1" applyProtection="1">
      <alignment horizontal="right" vertical="center" wrapText="1"/>
    </xf>
    <xf numFmtId="167" fontId="8" fillId="0" borderId="0" xfId="0" applyNumberFormat="1" applyFont="1" applyFill="1" applyBorder="1" applyAlignment="1" applyProtection="1">
      <alignment horizontal="center" vertical="center"/>
      <protection locked="0"/>
    </xf>
    <xf numFmtId="0" fontId="8" fillId="2" borderId="0" xfId="0" applyFont="1" applyFill="1" applyBorder="1" applyAlignment="1" applyProtection="1">
      <alignment vertical="top" wrapText="1"/>
    </xf>
    <xf numFmtId="0" fontId="8" fillId="2" borderId="5" xfId="0" applyFont="1" applyFill="1" applyBorder="1" applyAlignment="1" applyProtection="1">
      <alignment vertical="top" wrapText="1"/>
    </xf>
    <xf numFmtId="167" fontId="8" fillId="2" borderId="0" xfId="0" applyNumberFormat="1" applyFont="1" applyFill="1" applyBorder="1" applyAlignment="1" applyProtection="1">
      <alignment horizontal="left" vertical="center"/>
    </xf>
    <xf numFmtId="167" fontId="10" fillId="0" borderId="0" xfId="0" applyNumberFormat="1" applyFont="1" applyBorder="1" applyAlignment="1">
      <alignment horizontal="left"/>
    </xf>
    <xf numFmtId="0" fontId="1" fillId="2" borderId="0" xfId="0" applyFont="1" applyFill="1" applyBorder="1" applyAlignment="1" applyProtection="1">
      <alignment horizontal="left" wrapText="1"/>
    </xf>
    <xf numFmtId="0" fontId="10" fillId="0" borderId="0" xfId="0" applyFont="1" applyBorder="1" applyAlignment="1">
      <alignment horizontal="left"/>
    </xf>
    <xf numFmtId="0" fontId="10" fillId="0" borderId="5" xfId="0" applyFont="1" applyBorder="1" applyAlignment="1">
      <alignment horizontal="left"/>
    </xf>
    <xf numFmtId="0" fontId="8" fillId="2" borderId="0" xfId="0" applyFont="1" applyFill="1" applyBorder="1" applyAlignment="1" applyProtection="1">
      <alignment vertical="center" wrapText="1"/>
    </xf>
    <xf numFmtId="0" fontId="0" fillId="0" borderId="0" xfId="0" applyAlignment="1">
      <alignment wrapText="1"/>
    </xf>
    <xf numFmtId="0" fontId="0" fillId="0" borderId="5" xfId="0" applyBorder="1" applyAlignment="1">
      <alignment wrapText="1"/>
    </xf>
    <xf numFmtId="0" fontId="1" fillId="2" borderId="0" xfId="0" applyFont="1" applyFill="1" applyBorder="1" applyAlignment="1">
      <alignment horizontal="left" wrapText="1"/>
    </xf>
    <xf numFmtId="0" fontId="8" fillId="2" borderId="22" xfId="0" applyFont="1" applyFill="1" applyBorder="1" applyAlignment="1" applyProtection="1">
      <alignment horizontal="right"/>
      <protection hidden="1"/>
    </xf>
    <xf numFmtId="0" fontId="0" fillId="0" borderId="23" xfId="0" applyBorder="1" applyAlignment="1">
      <alignment horizontal="right"/>
    </xf>
    <xf numFmtId="0" fontId="8" fillId="7" borderId="22" xfId="0" applyFont="1" applyFill="1" applyBorder="1" applyAlignment="1" applyProtection="1">
      <alignment horizontal="center" vertical="center"/>
      <protection locked="0"/>
    </xf>
    <xf numFmtId="0" fontId="0" fillId="7" borderId="0" xfId="0" applyFill="1" applyAlignment="1" applyProtection="1">
      <protection locked="0"/>
    </xf>
    <xf numFmtId="2" fontId="2" fillId="2" borderId="11" xfId="0" applyNumberFormat="1" applyFont="1" applyFill="1" applyBorder="1" applyAlignment="1" applyProtection="1">
      <alignment horizontal="center"/>
      <protection hidden="1"/>
    </xf>
    <xf numFmtId="2" fontId="18" fillId="0" borderId="11" xfId="0" applyNumberFormat="1" applyFont="1" applyBorder="1" applyAlignment="1"/>
    <xf numFmtId="0" fontId="1" fillId="2" borderId="0" xfId="0" applyFont="1" applyFill="1" applyBorder="1" applyAlignment="1" applyProtection="1">
      <alignment vertical="top" wrapText="1"/>
    </xf>
    <xf numFmtId="0" fontId="10" fillId="0" borderId="0" xfId="0" applyFont="1" applyBorder="1" applyAlignment="1"/>
    <xf numFmtId="0" fontId="2" fillId="2" borderId="0" xfId="0" applyFont="1" applyFill="1" applyBorder="1" applyAlignment="1" applyProtection="1">
      <alignment horizontal="center" wrapText="1"/>
    </xf>
    <xf numFmtId="0" fontId="10" fillId="0" borderId="0" xfId="0" applyFont="1" applyBorder="1" applyAlignment="1">
      <alignment horizontal="center" wrapText="1"/>
    </xf>
    <xf numFmtId="0" fontId="10" fillId="0" borderId="0" xfId="0" applyFont="1" applyAlignment="1">
      <alignment vertical="top"/>
    </xf>
    <xf numFmtId="2" fontId="8" fillId="2" borderId="22" xfId="0" applyNumberFormat="1" applyFont="1" applyFill="1" applyBorder="1" applyAlignment="1" applyProtection="1">
      <alignment horizontal="right"/>
      <protection hidden="1"/>
    </xf>
    <xf numFmtId="2" fontId="0" fillId="0" borderId="23" xfId="0" applyNumberFormat="1" applyBorder="1" applyAlignment="1">
      <alignment horizontal="right"/>
    </xf>
    <xf numFmtId="2" fontId="8" fillId="2" borderId="24" xfId="0" applyNumberFormat="1" applyFont="1" applyFill="1" applyBorder="1" applyAlignment="1" applyProtection="1">
      <alignment horizontal="right"/>
      <protection hidden="1"/>
    </xf>
    <xf numFmtId="2" fontId="0" fillId="0" borderId="26" xfId="0" applyNumberFormat="1" applyBorder="1" applyAlignment="1">
      <alignment horizontal="right"/>
    </xf>
    <xf numFmtId="0" fontId="8" fillId="2" borderId="20" xfId="0" applyFont="1" applyFill="1" applyBorder="1" applyAlignment="1" applyProtection="1">
      <alignment horizontal="right"/>
      <protection hidden="1"/>
    </xf>
    <xf numFmtId="0" fontId="0" fillId="0" borderId="21" xfId="0" applyBorder="1" applyAlignment="1">
      <alignment horizontal="right"/>
    </xf>
    <xf numFmtId="2" fontId="2" fillId="2" borderId="0" xfId="0" applyNumberFormat="1" applyFont="1" applyFill="1" applyBorder="1" applyAlignment="1" applyProtection="1">
      <alignment horizontal="right"/>
      <protection hidden="1"/>
    </xf>
    <xf numFmtId="2" fontId="18" fillId="0" borderId="0" xfId="0" applyNumberFormat="1" applyFont="1" applyBorder="1" applyAlignment="1">
      <alignment horizontal="right"/>
    </xf>
    <xf numFmtId="0" fontId="2" fillId="2" borderId="0" xfId="0" applyFont="1" applyFill="1" applyBorder="1" applyAlignment="1" applyProtection="1">
      <protection hidden="1"/>
    </xf>
    <xf numFmtId="2" fontId="8" fillId="2" borderId="20" xfId="0" applyNumberFormat="1" applyFont="1" applyFill="1" applyBorder="1" applyAlignment="1" applyProtection="1">
      <alignment horizontal="right"/>
      <protection hidden="1"/>
    </xf>
    <xf numFmtId="2" fontId="0" fillId="0" borderId="21" xfId="0" applyNumberFormat="1" applyBorder="1" applyAlignment="1">
      <alignment horizontal="right"/>
    </xf>
  </cellXfs>
  <cellStyles count="3">
    <cellStyle name="Standaard" xfId="0" builtinId="0"/>
    <cellStyle name="Standaard 2" xfId="1"/>
    <cellStyle name="Standaard 3" xfId="2"/>
  </cellStyles>
  <dxfs count="34">
    <dxf>
      <font>
        <color theme="0" tint="-0.14996795556505021"/>
      </font>
      <fill>
        <patternFill>
          <bgColor theme="0" tint="-0.14996795556505021"/>
        </patternFill>
      </fill>
      <border>
        <left/>
        <right/>
        <top/>
        <bottom/>
      </border>
    </dxf>
    <dxf>
      <fill>
        <patternFill patternType="solid">
          <bgColor theme="0"/>
        </patternFill>
      </fill>
      <border>
        <left style="thin">
          <color auto="1"/>
        </left>
        <right style="thin">
          <color auto="1"/>
        </right>
        <top style="thin">
          <color auto="1"/>
        </top>
        <bottom style="thin">
          <color auto="1"/>
        </bottom>
        <vertical/>
        <horizontal/>
      </border>
    </dxf>
    <dxf>
      <font>
        <color theme="0" tint="-0.14996795556505021"/>
      </font>
    </dxf>
    <dxf>
      <font>
        <color theme="0" tint="-0.14996795556505021"/>
      </font>
      <fill>
        <patternFill>
          <bgColor theme="0" tint="-0.14996795556505021"/>
        </patternFill>
      </fill>
      <border>
        <left/>
        <right/>
        <top/>
        <bottom/>
        <vertical/>
        <horizontal/>
      </border>
    </dxf>
    <dxf>
      <font>
        <color theme="0" tint="-0.14996795556505021"/>
      </font>
    </dxf>
    <dxf>
      <font>
        <color auto="1"/>
      </font>
      <fill>
        <patternFill patternType="solid">
          <bgColor theme="0"/>
        </patternFill>
      </fill>
      <border>
        <left style="thin">
          <color auto="1"/>
        </left>
        <right style="thin">
          <color auto="1"/>
        </right>
        <top style="thin">
          <color auto="1"/>
        </top>
        <bottom style="thin">
          <color auto="1"/>
        </bottom>
      </border>
    </dxf>
    <dxf>
      <fill>
        <patternFill>
          <bgColor theme="0"/>
        </patternFill>
      </fill>
      <border>
        <left style="thin">
          <color auto="1"/>
        </left>
        <right style="thin">
          <color auto="1"/>
        </right>
        <top style="thin">
          <color auto="1"/>
        </top>
        <bottom style="thin">
          <color auto="1"/>
        </bottom>
        <vertical/>
        <horizontal/>
      </border>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b/>
        <i val="0"/>
        <color rgb="FFFF0000"/>
      </font>
    </dxf>
    <dxf>
      <font>
        <b/>
        <i val="0"/>
        <color rgb="FFFF0000"/>
      </font>
    </dxf>
    <dxf>
      <font>
        <color theme="0" tint="-0.14996795556505021"/>
      </font>
    </dxf>
    <dxf>
      <font>
        <color rgb="FFFF0000"/>
      </font>
    </dxf>
    <dxf>
      <font>
        <b/>
        <i val="0"/>
        <color theme="1"/>
      </font>
    </dxf>
    <dxf>
      <font>
        <b/>
        <i val="0"/>
        <color theme="1"/>
      </font>
    </dxf>
    <dxf>
      <fill>
        <patternFill patternType="solid">
          <bgColor theme="0"/>
        </patternFill>
      </fill>
      <border>
        <left style="thin">
          <color auto="1"/>
        </left>
        <right style="thin">
          <color auto="1"/>
        </right>
        <top style="thin">
          <color auto="1"/>
        </top>
        <bottom style="thin">
          <color auto="1"/>
        </bottom>
        <vertical/>
        <horizontal/>
      </border>
    </dxf>
    <dxf>
      <font>
        <color theme="0" tint="-0.14996795556505021"/>
      </font>
    </dxf>
    <dxf>
      <font>
        <b/>
        <i val="0"/>
        <color rgb="FFFF0000"/>
      </font>
    </dxf>
    <dxf>
      <font>
        <color auto="1"/>
      </font>
      <fill>
        <patternFill patternType="solid">
          <bgColor theme="0"/>
        </patternFill>
      </fill>
      <border>
        <left style="thin">
          <color auto="1"/>
        </left>
        <right style="thin">
          <color auto="1"/>
        </right>
        <top style="thin">
          <color auto="1"/>
        </top>
        <bottom style="thin">
          <color auto="1"/>
        </bottom>
      </border>
    </dxf>
    <dxf>
      <fill>
        <patternFill>
          <bgColor theme="0"/>
        </patternFill>
      </fill>
      <border>
        <left style="thin">
          <color auto="1"/>
        </left>
        <right style="thin">
          <color auto="1"/>
        </right>
        <top style="thin">
          <color auto="1"/>
        </top>
        <bottom style="thin">
          <color auto="1"/>
        </bottom>
        <vertical/>
        <horizontal/>
      </border>
    </dxf>
    <dxf>
      <fill>
        <patternFill>
          <bgColor rgb="FFFF0000"/>
        </patternFill>
      </fill>
    </dxf>
    <dxf>
      <fill>
        <patternFill patternType="solid">
          <bgColor theme="0"/>
        </patternFill>
      </fill>
      <border>
        <left/>
        <right/>
        <top style="thin">
          <color auto="1"/>
        </top>
        <bottom/>
        <vertical/>
        <horizontal/>
      </border>
    </dxf>
    <dxf>
      <font>
        <color theme="0" tint="-0.14996795556505021"/>
      </font>
      <fill>
        <patternFill>
          <bgColor theme="0" tint="-0.14996795556505021"/>
        </patternFill>
      </fill>
      <border>
        <left/>
        <right/>
        <top style="thin">
          <color auto="1"/>
        </top>
        <bottom/>
      </border>
    </dxf>
    <dxf>
      <font>
        <b/>
        <i val="0"/>
        <color rgb="FFFF0000"/>
      </font>
    </dxf>
    <dxf>
      <font>
        <b/>
        <i val="0"/>
      </font>
    </dxf>
    <dxf>
      <font>
        <b/>
        <i val="0"/>
      </font>
    </dxf>
    <dxf>
      <font>
        <b/>
        <i val="0"/>
        <color rgb="FFFF0000"/>
      </font>
    </dxf>
    <dxf>
      <font>
        <b/>
        <i val="0"/>
        <color rgb="FFC00000"/>
      </font>
    </dxf>
    <dxf>
      <font>
        <color auto="1"/>
      </font>
    </dxf>
    <dxf>
      <font>
        <b/>
        <i val="0"/>
        <color rgb="FFC0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6</xdr:col>
      <xdr:colOff>400050</xdr:colOff>
      <xdr:row>1</xdr:row>
      <xdr:rowOff>28575</xdr:rowOff>
    </xdr:from>
    <xdr:ext cx="1981199" cy="504825"/>
    <xdr:pic>
      <xdr:nvPicPr>
        <xdr:cNvPr id="2" name="Afbeelding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24300" y="219075"/>
          <a:ext cx="1981199" cy="50482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9</xdr:col>
      <xdr:colOff>733425</xdr:colOff>
      <xdr:row>1</xdr:row>
      <xdr:rowOff>219075</xdr:rowOff>
    </xdr:from>
    <xdr:ext cx="1914525" cy="504825"/>
    <xdr:pic>
      <xdr:nvPicPr>
        <xdr:cNvPr id="2" name="Afbeelding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81925" y="438150"/>
          <a:ext cx="1914525" cy="504825"/>
        </a:xfrm>
        <a:prstGeom prst="rect">
          <a:avLst/>
        </a:prstGeom>
      </xdr:spPr>
    </xdr:pic>
    <xdr:clientData/>
  </xdr:one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
  <sheetViews>
    <sheetView showGridLines="0" showRowColHeaders="0" tabSelected="1" topLeftCell="A19" workbookViewId="0">
      <selection activeCell="B27" sqref="B27:K27"/>
    </sheetView>
  </sheetViews>
  <sheetFormatPr defaultColWidth="0" defaultRowHeight="15" zeroHeight="1" x14ac:dyDescent="0.25"/>
  <cols>
    <col min="1" max="1" width="7.140625" customWidth="1"/>
    <col min="2" max="10" width="9.140625" customWidth="1"/>
    <col min="11" max="11" width="1.5703125" customWidth="1"/>
    <col min="12" max="12" width="9.140625" customWidth="1"/>
    <col min="13" max="16384" width="9.140625" hidden="1"/>
  </cols>
  <sheetData>
    <row r="1" spans="1:12" x14ac:dyDescent="0.25">
      <c r="A1" s="2"/>
      <c r="B1" s="2"/>
      <c r="C1" s="2"/>
      <c r="D1" s="2"/>
      <c r="E1" s="2"/>
      <c r="F1" s="2"/>
      <c r="G1" s="2"/>
      <c r="H1" s="2"/>
      <c r="I1" s="2"/>
      <c r="J1" s="2"/>
      <c r="K1" s="2"/>
      <c r="L1" s="2"/>
    </row>
    <row r="2" spans="1:12" x14ac:dyDescent="0.25">
      <c r="A2" s="2"/>
      <c r="B2" s="2"/>
      <c r="C2" s="2"/>
      <c r="D2" s="2"/>
      <c r="E2" s="2"/>
      <c r="F2" s="2"/>
      <c r="G2" s="2"/>
      <c r="H2" s="2"/>
      <c r="I2" s="2"/>
      <c r="J2" s="2"/>
      <c r="K2" s="2"/>
      <c r="L2" s="2"/>
    </row>
    <row r="3" spans="1:12" x14ac:dyDescent="0.25">
      <c r="A3" s="2"/>
      <c r="B3" s="2"/>
      <c r="C3" s="2"/>
      <c r="D3" s="2"/>
      <c r="E3" s="2"/>
      <c r="F3" s="2"/>
      <c r="G3" s="2"/>
      <c r="H3" s="2"/>
      <c r="I3" s="2"/>
      <c r="J3" s="2"/>
      <c r="K3" s="2"/>
      <c r="L3" s="2"/>
    </row>
    <row r="4" spans="1:12" ht="29.25" customHeight="1" x14ac:dyDescent="0.25">
      <c r="A4" s="2"/>
      <c r="B4" s="104" t="s">
        <v>136</v>
      </c>
      <c r="C4" s="104"/>
      <c r="D4" s="104"/>
      <c r="E4" s="104"/>
      <c r="F4" s="104"/>
      <c r="G4" s="104"/>
      <c r="H4" s="104"/>
      <c r="I4" s="104"/>
      <c r="J4" s="104"/>
      <c r="K4" s="2"/>
      <c r="L4" s="2"/>
    </row>
    <row r="5" spans="1:12" ht="3.75" customHeight="1" x14ac:dyDescent="0.25">
      <c r="A5" s="2"/>
      <c r="B5" s="2"/>
      <c r="C5" s="2"/>
      <c r="D5" s="2"/>
      <c r="E5" s="2"/>
      <c r="F5" s="2"/>
      <c r="G5" s="2"/>
      <c r="H5" s="2"/>
      <c r="I5" s="2"/>
      <c r="J5" s="2"/>
      <c r="K5" s="2"/>
      <c r="L5" s="2"/>
    </row>
    <row r="6" spans="1:12" ht="68.25" customHeight="1" x14ac:dyDescent="0.25">
      <c r="A6" s="2"/>
      <c r="B6" s="102" t="s">
        <v>152</v>
      </c>
      <c r="C6" s="108"/>
      <c r="D6" s="108"/>
      <c r="E6" s="108"/>
      <c r="F6" s="108"/>
      <c r="G6" s="108"/>
      <c r="H6" s="108"/>
      <c r="I6" s="108"/>
      <c r="J6" s="108"/>
      <c r="K6" s="2"/>
      <c r="L6" s="2"/>
    </row>
    <row r="7" spans="1:12" x14ac:dyDescent="0.25">
      <c r="A7" s="2"/>
      <c r="B7" s="2"/>
      <c r="C7" s="2"/>
      <c r="D7" s="2"/>
      <c r="E7" s="2"/>
      <c r="F7" s="2"/>
      <c r="G7" s="2"/>
      <c r="H7" s="2"/>
      <c r="I7" s="2"/>
      <c r="J7" s="2"/>
      <c r="K7" s="2"/>
      <c r="L7" s="2"/>
    </row>
    <row r="8" spans="1:12" x14ac:dyDescent="0.25">
      <c r="A8" s="2"/>
      <c r="B8" s="104" t="s">
        <v>23</v>
      </c>
      <c r="C8" s="104"/>
      <c r="D8" s="104"/>
      <c r="E8" s="104"/>
      <c r="F8" s="104"/>
      <c r="G8" s="104"/>
      <c r="H8" s="104"/>
      <c r="I8" s="104"/>
      <c r="J8" s="104"/>
      <c r="K8" s="2"/>
      <c r="L8" s="2"/>
    </row>
    <row r="9" spans="1:12" ht="39" customHeight="1" x14ac:dyDescent="0.25">
      <c r="A9" s="2"/>
      <c r="B9" s="102" t="s">
        <v>74</v>
      </c>
      <c r="C9" s="103"/>
      <c r="D9" s="103"/>
      <c r="E9" s="103"/>
      <c r="F9" s="103"/>
      <c r="G9" s="103"/>
      <c r="H9" s="103"/>
      <c r="I9" s="103"/>
      <c r="J9" s="108"/>
      <c r="K9" s="2"/>
      <c r="L9" s="2"/>
    </row>
    <row r="10" spans="1:12" x14ac:dyDescent="0.25">
      <c r="A10" s="2"/>
      <c r="B10" s="2"/>
      <c r="C10" s="2"/>
      <c r="D10" s="2"/>
      <c r="E10" s="2"/>
      <c r="F10" s="2"/>
      <c r="G10" s="2"/>
      <c r="H10" s="2"/>
      <c r="I10" s="2"/>
      <c r="J10" s="2"/>
      <c r="K10" s="2"/>
      <c r="L10" s="2"/>
    </row>
    <row r="11" spans="1:12" x14ac:dyDescent="0.25">
      <c r="A11" s="2"/>
      <c r="B11" s="104" t="s">
        <v>75</v>
      </c>
      <c r="C11" s="104"/>
      <c r="D11" s="104"/>
      <c r="E11" s="104"/>
      <c r="F11" s="104"/>
      <c r="G11" s="104"/>
      <c r="H11" s="104"/>
      <c r="I11" s="104"/>
      <c r="J11" s="104"/>
      <c r="K11" s="2"/>
      <c r="L11" s="2"/>
    </row>
    <row r="12" spans="1:12" ht="24" customHeight="1" x14ac:dyDescent="0.25">
      <c r="A12" s="2"/>
      <c r="B12" s="102" t="s">
        <v>153</v>
      </c>
      <c r="C12" s="103"/>
      <c r="D12" s="103"/>
      <c r="E12" s="103"/>
      <c r="F12" s="103"/>
      <c r="G12" s="103"/>
      <c r="H12" s="103"/>
      <c r="I12" s="103"/>
      <c r="J12" s="108"/>
      <c r="K12" s="2"/>
      <c r="L12" s="2"/>
    </row>
    <row r="13" spans="1:12" x14ac:dyDescent="0.25">
      <c r="A13" s="2"/>
      <c r="B13" s="2"/>
      <c r="C13" s="2"/>
      <c r="D13" s="2"/>
      <c r="E13" s="2"/>
      <c r="F13" s="2"/>
      <c r="G13" s="2"/>
      <c r="H13" s="2"/>
      <c r="I13" s="2"/>
      <c r="J13" s="2"/>
      <c r="K13" s="2"/>
      <c r="L13" s="2"/>
    </row>
    <row r="14" spans="1:12" x14ac:dyDescent="0.25">
      <c r="A14" s="2"/>
      <c r="B14" s="104" t="s">
        <v>34</v>
      </c>
      <c r="C14" s="104"/>
      <c r="D14" s="104"/>
      <c r="E14" s="104"/>
      <c r="F14" s="104"/>
      <c r="G14" s="104"/>
      <c r="H14" s="104"/>
      <c r="I14" s="104"/>
      <c r="J14" s="104"/>
      <c r="K14" s="2"/>
      <c r="L14" s="2"/>
    </row>
    <row r="15" spans="1:12" ht="27" customHeight="1" x14ac:dyDescent="0.25">
      <c r="A15" s="2"/>
      <c r="B15" s="102" t="s">
        <v>76</v>
      </c>
      <c r="C15" s="103"/>
      <c r="D15" s="103"/>
      <c r="E15" s="103"/>
      <c r="F15" s="103"/>
      <c r="G15" s="103"/>
      <c r="H15" s="103"/>
      <c r="I15" s="103"/>
      <c r="J15" s="103"/>
      <c r="K15" s="2"/>
      <c r="L15" s="2"/>
    </row>
    <row r="16" spans="1:12" ht="12.75" customHeight="1" x14ac:dyDescent="0.25">
      <c r="A16" s="2"/>
      <c r="B16" s="2"/>
      <c r="C16" s="2"/>
      <c r="D16" s="2"/>
      <c r="E16" s="2"/>
      <c r="F16" s="2"/>
      <c r="G16" s="2"/>
      <c r="H16" s="2"/>
      <c r="I16" s="2"/>
      <c r="J16" s="2"/>
      <c r="K16" s="2"/>
      <c r="L16" s="2"/>
    </row>
    <row r="17" spans="1:12" x14ac:dyDescent="0.25">
      <c r="A17" s="2"/>
      <c r="B17" s="104" t="s">
        <v>77</v>
      </c>
      <c r="C17" s="104"/>
      <c r="D17" s="104"/>
      <c r="E17" s="104"/>
      <c r="F17" s="104"/>
      <c r="G17" s="104"/>
      <c r="H17" s="104"/>
      <c r="I17" s="104"/>
      <c r="J17" s="104"/>
      <c r="K17" s="2"/>
      <c r="L17" s="2"/>
    </row>
    <row r="18" spans="1:12" ht="51" customHeight="1" x14ac:dyDescent="0.25">
      <c r="A18" s="2"/>
      <c r="B18" s="102" t="s">
        <v>78</v>
      </c>
      <c r="C18" s="103"/>
      <c r="D18" s="103"/>
      <c r="E18" s="103"/>
      <c r="F18" s="103"/>
      <c r="G18" s="103"/>
      <c r="H18" s="103"/>
      <c r="I18" s="103"/>
      <c r="J18" s="103"/>
      <c r="K18" s="2"/>
      <c r="L18" s="2"/>
    </row>
    <row r="19" spans="1:12" x14ac:dyDescent="0.25">
      <c r="A19" s="2"/>
      <c r="B19" s="2"/>
      <c r="C19" s="2"/>
      <c r="D19" s="2"/>
      <c r="E19" s="2"/>
      <c r="F19" s="2"/>
      <c r="G19" s="2"/>
      <c r="H19" s="2"/>
      <c r="I19" s="2"/>
      <c r="J19" s="2"/>
      <c r="K19" s="2"/>
      <c r="L19" s="2"/>
    </row>
    <row r="20" spans="1:12" x14ac:dyDescent="0.25">
      <c r="A20" s="2"/>
      <c r="B20" s="104" t="s">
        <v>79</v>
      </c>
      <c r="C20" s="104"/>
      <c r="D20" s="104"/>
      <c r="E20" s="104"/>
      <c r="F20" s="104"/>
      <c r="G20" s="104"/>
      <c r="H20" s="104"/>
      <c r="I20" s="104"/>
      <c r="J20" s="104"/>
      <c r="K20" s="2"/>
      <c r="L20" s="2"/>
    </row>
    <row r="21" spans="1:12" ht="37.5" customHeight="1" x14ac:dyDescent="0.25">
      <c r="A21" s="2"/>
      <c r="B21" s="102" t="s">
        <v>80</v>
      </c>
      <c r="C21" s="103"/>
      <c r="D21" s="103"/>
      <c r="E21" s="103"/>
      <c r="F21" s="103"/>
      <c r="G21" s="103"/>
      <c r="H21" s="103"/>
      <c r="I21" s="103"/>
      <c r="J21" s="103"/>
      <c r="K21" s="2"/>
      <c r="L21" s="2"/>
    </row>
    <row r="22" spans="1:12" ht="14.25" customHeight="1" x14ac:dyDescent="0.25">
      <c r="A22" s="2"/>
      <c r="B22" s="5"/>
      <c r="C22" s="6"/>
      <c r="D22" s="6"/>
      <c r="E22" s="6"/>
      <c r="F22" s="6"/>
      <c r="G22" s="6"/>
      <c r="H22" s="6"/>
      <c r="I22" s="6"/>
      <c r="J22" s="6"/>
      <c r="K22" s="2"/>
      <c r="L22" s="2"/>
    </row>
    <row r="23" spans="1:12" x14ac:dyDescent="0.25">
      <c r="A23" s="2"/>
      <c r="B23" s="104" t="s">
        <v>133</v>
      </c>
      <c r="C23" s="104"/>
      <c r="D23" s="104"/>
      <c r="E23" s="104"/>
      <c r="F23" s="104"/>
      <c r="G23" s="104"/>
      <c r="H23" s="104"/>
      <c r="I23" s="104"/>
      <c r="J23" s="104"/>
      <c r="K23" s="2"/>
      <c r="L23" s="2"/>
    </row>
    <row r="24" spans="1:12" ht="167.25" customHeight="1" x14ac:dyDescent="0.25">
      <c r="A24" s="2"/>
      <c r="B24" s="102" t="s">
        <v>81</v>
      </c>
      <c r="C24" s="103"/>
      <c r="D24" s="103"/>
      <c r="E24" s="103"/>
      <c r="F24" s="103"/>
      <c r="G24" s="103"/>
      <c r="H24" s="103"/>
      <c r="I24" s="103"/>
      <c r="J24" s="103"/>
      <c r="K24" s="2"/>
      <c r="L24" s="2"/>
    </row>
    <row r="25" spans="1:12" ht="18" customHeight="1" x14ac:dyDescent="0.25">
      <c r="A25" s="2"/>
      <c r="B25" s="104" t="s">
        <v>134</v>
      </c>
      <c r="C25" s="104"/>
      <c r="D25" s="104"/>
      <c r="E25" s="104"/>
      <c r="F25" s="104"/>
      <c r="G25" s="104"/>
      <c r="H25" s="104"/>
      <c r="I25" s="104"/>
      <c r="J25" s="104"/>
      <c r="K25" s="2"/>
      <c r="L25" s="2"/>
    </row>
    <row r="26" spans="1:12" ht="54.75" customHeight="1" x14ac:dyDescent="0.25">
      <c r="A26" s="2"/>
      <c r="B26" s="102" t="s">
        <v>156</v>
      </c>
      <c r="C26" s="103"/>
      <c r="D26" s="103"/>
      <c r="E26" s="103"/>
      <c r="F26" s="103"/>
      <c r="G26" s="103"/>
      <c r="H26" s="103"/>
      <c r="I26" s="103"/>
      <c r="J26" s="103"/>
      <c r="K26" s="2"/>
      <c r="L26" s="2"/>
    </row>
    <row r="27" spans="1:12" ht="18.75" customHeight="1" x14ac:dyDescent="0.25">
      <c r="A27" s="2"/>
      <c r="B27" s="105" t="s">
        <v>148</v>
      </c>
      <c r="C27" s="106"/>
      <c r="D27" s="106"/>
      <c r="E27" s="106"/>
      <c r="F27" s="106"/>
      <c r="G27" s="106"/>
      <c r="H27" s="106"/>
      <c r="I27" s="106"/>
      <c r="J27" s="106"/>
      <c r="K27" s="106"/>
      <c r="L27" s="2"/>
    </row>
    <row r="28" spans="1:12" ht="77.25" customHeight="1" x14ac:dyDescent="0.25">
      <c r="A28" s="2"/>
      <c r="B28" s="102" t="s">
        <v>155</v>
      </c>
      <c r="C28" s="107"/>
      <c r="D28" s="107"/>
      <c r="E28" s="107"/>
      <c r="F28" s="107"/>
      <c r="G28" s="107"/>
      <c r="H28" s="107"/>
      <c r="I28" s="107"/>
      <c r="J28" s="107"/>
      <c r="K28" s="2"/>
      <c r="L28" s="2"/>
    </row>
    <row r="29" spans="1:12" x14ac:dyDescent="0.25">
      <c r="A29" s="2"/>
      <c r="B29" s="104" t="s">
        <v>82</v>
      </c>
      <c r="C29" s="104"/>
      <c r="D29" s="104"/>
      <c r="E29" s="104"/>
      <c r="F29" s="104"/>
      <c r="G29" s="104"/>
      <c r="H29" s="104"/>
      <c r="I29" s="104"/>
      <c r="J29" s="104"/>
      <c r="K29" s="2"/>
      <c r="L29" s="2"/>
    </row>
    <row r="30" spans="1:12" ht="53.25" customHeight="1" x14ac:dyDescent="0.25">
      <c r="A30" s="2"/>
      <c r="B30" s="102" t="s">
        <v>83</v>
      </c>
      <c r="C30" s="103"/>
      <c r="D30" s="103"/>
      <c r="E30" s="103"/>
      <c r="F30" s="103"/>
      <c r="G30" s="103"/>
      <c r="H30" s="103"/>
      <c r="I30" s="103"/>
      <c r="J30" s="103"/>
      <c r="K30" s="2"/>
      <c r="L30" s="2"/>
    </row>
    <row r="31" spans="1:12" x14ac:dyDescent="0.25">
      <c r="A31" s="2"/>
      <c r="B31" s="2"/>
      <c r="C31" s="2"/>
      <c r="D31" s="2"/>
      <c r="E31" s="2"/>
      <c r="F31" s="2"/>
      <c r="G31" s="2"/>
      <c r="H31" s="2"/>
      <c r="I31" s="2"/>
      <c r="J31" s="2"/>
      <c r="K31" s="2"/>
      <c r="L31" s="2"/>
    </row>
    <row r="32" spans="1:12" x14ac:dyDescent="0.25">
      <c r="A32" s="2"/>
      <c r="B32" s="3" t="s">
        <v>84</v>
      </c>
      <c r="C32" s="3"/>
      <c r="D32" s="3"/>
      <c r="E32" s="3"/>
      <c r="F32" s="3"/>
      <c r="G32" s="3"/>
      <c r="H32" s="3"/>
      <c r="I32" s="3"/>
      <c r="J32" s="3"/>
      <c r="K32" s="2"/>
      <c r="L32" s="2"/>
    </row>
    <row r="33" spans="1:12" ht="89.25" customHeight="1" x14ac:dyDescent="0.25">
      <c r="A33" s="2"/>
      <c r="B33" s="102" t="s">
        <v>135</v>
      </c>
      <c r="C33" s="103"/>
      <c r="D33" s="103"/>
      <c r="E33" s="103"/>
      <c r="F33" s="103"/>
      <c r="G33" s="103"/>
      <c r="H33" s="103"/>
      <c r="I33" s="103"/>
      <c r="J33" s="103"/>
      <c r="K33" s="2"/>
      <c r="L33" s="2"/>
    </row>
    <row r="34" spans="1:12" x14ac:dyDescent="0.25">
      <c r="A34" s="2"/>
      <c r="B34" s="2"/>
      <c r="C34" s="2"/>
      <c r="D34" s="2"/>
      <c r="E34" s="2"/>
      <c r="F34" s="2"/>
      <c r="G34" s="2"/>
      <c r="H34" s="2"/>
      <c r="I34" s="2"/>
      <c r="J34" s="2"/>
      <c r="K34" s="2"/>
      <c r="L34" s="2"/>
    </row>
    <row r="35" spans="1:12" x14ac:dyDescent="0.25">
      <c r="A35" s="2"/>
      <c r="B35" s="104" t="s">
        <v>85</v>
      </c>
      <c r="C35" s="104"/>
      <c r="D35" s="104"/>
      <c r="E35" s="104"/>
      <c r="F35" s="104"/>
      <c r="G35" s="104"/>
      <c r="H35" s="104"/>
      <c r="I35" s="104"/>
      <c r="J35" s="104"/>
      <c r="K35" s="2"/>
      <c r="L35" s="2"/>
    </row>
    <row r="36" spans="1:12" ht="115.5" customHeight="1" x14ac:dyDescent="0.25">
      <c r="A36" s="2"/>
      <c r="B36" s="102" t="s">
        <v>132</v>
      </c>
      <c r="C36" s="103"/>
      <c r="D36" s="103"/>
      <c r="E36" s="103"/>
      <c r="F36" s="103"/>
      <c r="G36" s="103"/>
      <c r="H36" s="103"/>
      <c r="I36" s="103"/>
      <c r="J36" s="103"/>
      <c r="K36" s="2"/>
      <c r="L36" s="2"/>
    </row>
    <row r="37" spans="1:12" x14ac:dyDescent="0.25">
      <c r="A37" s="4"/>
      <c r="B37" s="4"/>
      <c r="C37" s="4"/>
      <c r="D37" s="4"/>
      <c r="E37" s="4"/>
      <c r="F37" s="4"/>
      <c r="G37" s="4"/>
      <c r="H37" s="4"/>
      <c r="I37" s="4"/>
      <c r="J37" s="4"/>
      <c r="K37" s="4"/>
      <c r="L37" s="4"/>
    </row>
    <row r="38" spans="1:12" x14ac:dyDescent="0.25">
      <c r="A38" s="4"/>
      <c r="B38" s="4"/>
      <c r="C38" s="4"/>
      <c r="D38" s="4"/>
      <c r="E38" s="4"/>
      <c r="F38" s="4"/>
      <c r="G38" s="4"/>
      <c r="H38" s="4"/>
      <c r="I38" s="4"/>
      <c r="J38" s="4"/>
      <c r="K38" s="4"/>
      <c r="L38" s="4"/>
    </row>
    <row r="39" spans="1:12" x14ac:dyDescent="0.25">
      <c r="A39" s="4"/>
      <c r="B39" s="4"/>
      <c r="C39" s="4"/>
      <c r="D39" s="4"/>
      <c r="E39" s="4"/>
      <c r="F39" s="4"/>
      <c r="G39" s="4"/>
      <c r="H39" s="4"/>
      <c r="I39" s="4"/>
      <c r="J39" s="4"/>
      <c r="K39" s="4"/>
      <c r="L39" s="4"/>
    </row>
    <row r="40" spans="1:12" x14ac:dyDescent="0.25">
      <c r="A40" s="4"/>
      <c r="B40" s="4"/>
      <c r="C40" s="4"/>
      <c r="D40" s="4"/>
      <c r="E40" s="4"/>
      <c r="F40" s="4"/>
      <c r="G40" s="4"/>
      <c r="H40" s="4"/>
      <c r="I40" s="4"/>
      <c r="J40" s="4"/>
      <c r="K40" s="4"/>
      <c r="L40" s="4"/>
    </row>
    <row r="41" spans="1:12" x14ac:dyDescent="0.25">
      <c r="A41" s="4"/>
      <c r="B41" s="4"/>
      <c r="C41" s="4"/>
      <c r="D41" s="4"/>
      <c r="E41" s="4"/>
      <c r="F41" s="4"/>
      <c r="G41" s="4"/>
      <c r="H41" s="4"/>
      <c r="I41" s="4"/>
      <c r="J41" s="4"/>
      <c r="K41" s="4"/>
      <c r="L41" s="4"/>
    </row>
    <row r="42" spans="1:12" x14ac:dyDescent="0.25">
      <c r="A42" s="4"/>
      <c r="B42" s="4"/>
      <c r="C42" s="4"/>
      <c r="D42" s="4"/>
      <c r="E42" s="4"/>
      <c r="F42" s="4"/>
      <c r="G42" s="4"/>
      <c r="H42" s="4"/>
      <c r="I42" s="4"/>
      <c r="J42" s="4"/>
      <c r="K42" s="4"/>
      <c r="L42" s="4"/>
    </row>
    <row r="43" spans="1:12" x14ac:dyDescent="0.25">
      <c r="A43" s="4"/>
      <c r="B43" s="4"/>
      <c r="C43" s="4"/>
      <c r="D43" s="4"/>
      <c r="E43" s="4"/>
      <c r="F43" s="4"/>
      <c r="G43" s="4"/>
      <c r="H43" s="4"/>
      <c r="I43" s="4"/>
      <c r="J43" s="4"/>
      <c r="K43" s="4"/>
      <c r="L43" s="4"/>
    </row>
  </sheetData>
  <sheetProtection password="E784" sheet="1" objects="1" scenarios="1" selectLockedCells="1" selectUnlockedCells="1"/>
  <mergeCells count="23">
    <mergeCell ref="B21:J21"/>
    <mergeCell ref="B4:J4"/>
    <mergeCell ref="B6:J6"/>
    <mergeCell ref="B8:J8"/>
    <mergeCell ref="B9:J9"/>
    <mergeCell ref="B11:J11"/>
    <mergeCell ref="B12:J12"/>
    <mergeCell ref="B14:J14"/>
    <mergeCell ref="B15:J15"/>
    <mergeCell ref="B17:J17"/>
    <mergeCell ref="B18:J18"/>
    <mergeCell ref="B20:J20"/>
    <mergeCell ref="B36:J36"/>
    <mergeCell ref="B23:J23"/>
    <mergeCell ref="B24:J24"/>
    <mergeCell ref="B29:J29"/>
    <mergeCell ref="B30:J30"/>
    <mergeCell ref="B33:J33"/>
    <mergeCell ref="B35:J35"/>
    <mergeCell ref="B25:J25"/>
    <mergeCell ref="B26:J26"/>
    <mergeCell ref="B27:K27"/>
    <mergeCell ref="B28:J28"/>
  </mergeCells>
  <pageMargins left="0.7" right="0.7" top="0.75" bottom="0.75" header="0.3" footer="0.3"/>
  <pageSetup paperSize="9" orientation="portrait"/>
  <rowBreaks count="1" manualBreakCount="1">
    <brk id="24" max="16383" man="1"/>
  </rowBreak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J825"/>
  <sheetViews>
    <sheetView showGridLines="0" workbookViewId="0">
      <selection activeCell="F4" sqref="F4:H4"/>
    </sheetView>
  </sheetViews>
  <sheetFormatPr defaultColWidth="0" defaultRowHeight="12.75" zeroHeight="1" x14ac:dyDescent="0.2"/>
  <cols>
    <col min="1" max="1" width="2.5703125" style="13" customWidth="1"/>
    <col min="2" max="2" width="1.42578125" style="13" customWidth="1"/>
    <col min="3" max="4" width="15" style="13" customWidth="1"/>
    <col min="5" max="5" width="13.28515625" style="13" customWidth="1"/>
    <col min="6" max="6" width="14" style="13" customWidth="1"/>
    <col min="7" max="7" width="15.140625" style="13" customWidth="1"/>
    <col min="8" max="8" width="9.140625" style="13" customWidth="1"/>
    <col min="9" max="9" width="21.28515625" style="13" customWidth="1"/>
    <col min="10" max="10" width="14.140625" style="13" customWidth="1"/>
    <col min="11" max="11" width="9.140625" style="13" customWidth="1"/>
    <col min="12" max="12" width="30.140625" style="13" customWidth="1"/>
    <col min="13" max="13" width="4" style="13" bestFit="1" customWidth="1"/>
    <col min="14" max="14" width="2.42578125" style="13" customWidth="1"/>
    <col min="15" max="15" width="4.5703125" style="13" customWidth="1"/>
    <col min="16" max="17" width="5.7109375" style="13" customWidth="1"/>
    <col min="18" max="35" width="18" style="13" hidden="1" customWidth="1"/>
    <col min="36" max="52" width="10.7109375" style="13" hidden="1" customWidth="1"/>
    <col min="53" max="57" width="0.85546875" style="13" hidden="1" customWidth="1"/>
    <col min="58" max="62" width="0" style="13" hidden="1" customWidth="1"/>
    <col min="63" max="16384" width="0.85546875" style="13" hidden="1"/>
  </cols>
  <sheetData>
    <row r="1" spans="1:53" s="77" customFormat="1" ht="17.25" customHeight="1" thickBot="1" x14ac:dyDescent="0.25"/>
    <row r="2" spans="1:53" ht="30" customHeight="1" x14ac:dyDescent="0.2">
      <c r="A2" s="7"/>
      <c r="B2" s="83"/>
      <c r="C2" s="79" t="s">
        <v>131</v>
      </c>
      <c r="D2" s="8"/>
      <c r="E2" s="8"/>
      <c r="F2" s="8"/>
      <c r="G2" s="8"/>
      <c r="H2" s="8"/>
      <c r="I2" s="8"/>
      <c r="J2" s="9"/>
      <c r="K2" s="8"/>
      <c r="L2" s="8"/>
      <c r="M2" s="8"/>
      <c r="N2" s="8"/>
      <c r="O2" s="8"/>
      <c r="P2" s="10"/>
      <c r="Q2" s="7"/>
      <c r="R2" s="11"/>
      <c r="S2" s="11"/>
      <c r="T2" s="12" t="s">
        <v>0</v>
      </c>
      <c r="U2" s="11"/>
      <c r="V2" s="11"/>
      <c r="W2" s="20"/>
      <c r="X2" s="11"/>
      <c r="Y2" s="11"/>
      <c r="Z2" s="134" t="s">
        <v>86</v>
      </c>
      <c r="AA2" s="135"/>
      <c r="AB2" s="11" t="s">
        <v>144</v>
      </c>
      <c r="AC2" s="11"/>
      <c r="AD2" s="11"/>
      <c r="AE2" s="11"/>
      <c r="AF2" s="11"/>
      <c r="AG2" s="11"/>
    </row>
    <row r="3" spans="1:53" x14ac:dyDescent="0.2">
      <c r="A3" s="7"/>
      <c r="B3" s="14"/>
      <c r="C3" s="80" t="s">
        <v>158</v>
      </c>
      <c r="D3" s="15"/>
      <c r="E3" s="15"/>
      <c r="F3" s="15"/>
      <c r="G3" s="15"/>
      <c r="H3" s="15"/>
      <c r="I3" s="15"/>
      <c r="J3" s="16"/>
      <c r="K3" s="15"/>
      <c r="L3" s="15"/>
      <c r="M3" s="15"/>
      <c r="N3" s="15"/>
      <c r="O3" s="15"/>
      <c r="P3" s="17"/>
      <c r="Q3" s="7"/>
      <c r="R3" s="11"/>
      <c r="S3" s="18"/>
      <c r="T3" s="12"/>
      <c r="U3" s="11" t="s">
        <v>1</v>
      </c>
      <c r="V3" s="19">
        <v>0</v>
      </c>
      <c r="W3" s="20">
        <f>IF(F18=0,0,IF(F21&gt;F14,F21-F14+F18+111-IF(AND(F20&gt;0,H20&gt;0),(H20-F20+1),),F18+111-IF(AND(F20&gt;0,H20&gt;0),(H20-F20+1),)+IF(AND(F18=F21,F21&lt;F16),1,)))</f>
        <v>0</v>
      </c>
      <c r="X3" s="20">
        <f>IF(F14=0,0,F14-41)</f>
        <v>0</v>
      </c>
      <c r="Y3" s="20">
        <f>IF(F14=0,0,F14-27)</f>
        <v>0</v>
      </c>
      <c r="Z3" s="11">
        <f>F21-F18</f>
        <v>0</v>
      </c>
      <c r="AA3" s="21">
        <f>IF(F18=0,0,IF(F21&gt;F14,F21-F14+F18+139-IF(AND(F20&gt;0,H20&gt;0),(H20-F20+1),),F18+139-IF(AND(F20&gt;0,H20&gt;0),(H20-F20+1),)+IF(AND(F18=F21,F21&lt;F16),1,)))</f>
        <v>0</v>
      </c>
      <c r="AB3" s="11">
        <f>IF(AND(F20&gt;0,H20&gt;0),H20-F20+1,0)</f>
        <v>0</v>
      </c>
      <c r="AC3" s="11"/>
      <c r="AD3" s="11"/>
      <c r="AE3" s="11"/>
      <c r="AF3" s="11"/>
      <c r="AG3" s="11"/>
    </row>
    <row r="4" spans="1:53" x14ac:dyDescent="0.2">
      <c r="A4" s="7"/>
      <c r="B4" s="14"/>
      <c r="C4" s="23" t="s">
        <v>2</v>
      </c>
      <c r="D4" s="15"/>
      <c r="E4" s="23"/>
      <c r="F4" s="139"/>
      <c r="G4" s="140"/>
      <c r="H4" s="141"/>
      <c r="I4" s="23"/>
      <c r="J4" s="16"/>
      <c r="K4" s="15"/>
      <c r="L4" s="15"/>
      <c r="M4" s="15"/>
      <c r="N4" s="15"/>
      <c r="O4" s="15"/>
      <c r="P4" s="17"/>
      <c r="Q4" s="7"/>
      <c r="R4" s="11"/>
      <c r="S4" s="18"/>
      <c r="T4" s="24" t="s">
        <v>3</v>
      </c>
      <c r="U4" s="11" t="s">
        <v>4</v>
      </c>
      <c r="V4" s="20">
        <v>42516</v>
      </c>
      <c r="W4" s="20">
        <f>IF(F18=0,0,IF(F21&gt;F14,F21-F14+F18+125-IF(AND(F20&gt;0,H20&gt;0),(F20-H20+1),),F18+125-IF(AND(F20&gt;0,H20&gt;0),(F20-H20+1),)+IF(AND(F18=F21,F21&lt;F16),1,)))</f>
        <v>0</v>
      </c>
      <c r="X4" s="20">
        <f>IF(F14=0,0,F14-55)</f>
        <v>0</v>
      </c>
      <c r="Y4" s="20">
        <f>IF(F14=0,0,F14-41)</f>
        <v>0</v>
      </c>
      <c r="Z4" s="11" t="s">
        <v>154</v>
      </c>
      <c r="AA4" s="21">
        <f>IF(F21&lt;F18,F21+111,0)</f>
        <v>0</v>
      </c>
      <c r="AB4" s="11"/>
      <c r="AC4" s="11"/>
      <c r="AD4" s="11"/>
      <c r="AE4" s="11"/>
      <c r="AF4" s="11"/>
      <c r="AG4" s="11"/>
    </row>
    <row r="5" spans="1:53" ht="8.25" customHeight="1" x14ac:dyDescent="0.2">
      <c r="A5" s="7"/>
      <c r="B5" s="14"/>
      <c r="C5" s="68"/>
      <c r="D5" s="15"/>
      <c r="E5" s="23"/>
      <c r="F5" s="15"/>
      <c r="G5" s="15"/>
      <c r="H5" s="15"/>
      <c r="I5" s="15"/>
      <c r="J5" s="15"/>
      <c r="K5" s="15"/>
      <c r="L5" s="15"/>
      <c r="M5" s="15"/>
      <c r="N5" s="15"/>
      <c r="O5" s="15"/>
      <c r="P5" s="17"/>
      <c r="Q5" s="7"/>
      <c r="R5" s="18"/>
      <c r="S5" s="18"/>
      <c r="T5" s="24" t="s">
        <v>5</v>
      </c>
      <c r="U5" s="11" t="s">
        <v>4</v>
      </c>
      <c r="V5" s="20">
        <v>42523</v>
      </c>
      <c r="W5" s="20">
        <f>IF(F18=0,0,IF(F21&gt;F14,F21-F14+F18+132-IF(AND(F20&gt;0,H20&gt;0),(F20-H20+1),),F18+132-IF(AND(F20&gt;0,H20&gt;0),(F20-H20+1),)+IF(AND(F18=F21,F21&lt;F16),1,)))</f>
        <v>0</v>
      </c>
      <c r="X5" s="20">
        <f>IF(F14=0,0,F14-62)</f>
        <v>0</v>
      </c>
      <c r="Y5" s="20">
        <f>IF(F14=0,0,F14-48)</f>
        <v>0</v>
      </c>
      <c r="Z5" s="11"/>
      <c r="AA5" s="11"/>
      <c r="AB5" s="11"/>
      <c r="AC5" s="11"/>
      <c r="AD5" s="11"/>
      <c r="AE5" s="11"/>
      <c r="AF5" s="11"/>
      <c r="AG5" s="11"/>
      <c r="AI5" s="19"/>
      <c r="AJ5" s="25"/>
      <c r="AK5" s="25"/>
      <c r="AL5" s="19"/>
    </row>
    <row r="6" spans="1:53" x14ac:dyDescent="0.2">
      <c r="A6" s="7"/>
      <c r="B6" s="14"/>
      <c r="C6" s="23" t="s">
        <v>6</v>
      </c>
      <c r="D6" s="15"/>
      <c r="E6" s="23"/>
      <c r="F6" s="139"/>
      <c r="G6" s="140"/>
      <c r="H6" s="141"/>
      <c r="I6" s="15"/>
      <c r="J6" s="15"/>
      <c r="K6" s="15"/>
      <c r="L6" s="15"/>
      <c r="M6" s="15"/>
      <c r="N6" s="15"/>
      <c r="O6" s="15"/>
      <c r="P6" s="17"/>
      <c r="Q6" s="7"/>
      <c r="R6" s="18"/>
      <c r="S6" s="11"/>
      <c r="T6" s="24" t="s">
        <v>7</v>
      </c>
      <c r="U6" s="11" t="s">
        <v>4</v>
      </c>
      <c r="V6" s="20">
        <v>42530</v>
      </c>
      <c r="W6" s="20">
        <f>IF(F18=0,0,IF(F21&gt;F14,F21-F14+F18+139-IF(AND(F20&gt;0,H20&gt;0),(F20-H20+1),),F18+139-IF(AND(F20&gt;0,H20&gt;0),(F20-H20+1),)+IF(AND(F18=F21,F21&lt;F16),1,)))</f>
        <v>0</v>
      </c>
      <c r="X6" s="20">
        <f>IF(F14=0,0,F14-69)</f>
        <v>0</v>
      </c>
      <c r="Y6" s="20">
        <f>IF(F14=0,0,F14-55)</f>
        <v>0</v>
      </c>
      <c r="Z6" s="11"/>
      <c r="AA6" s="21">
        <f>IF(OR(F18=0,F21=0),0,IF(F21&lt;F18,F21+111-IF(AND(F20&gt;0,H20&gt;0),(H20-F20+1)),0))</f>
        <v>0</v>
      </c>
      <c r="AB6" s="11"/>
      <c r="AC6" s="11"/>
      <c r="AD6" s="11"/>
      <c r="AE6" s="11"/>
      <c r="AF6" s="19">
        <f>IF(AND(F21&gt;0,F21&lt;F16),F21+1,F16)</f>
        <v>0</v>
      </c>
      <c r="AG6" s="11"/>
      <c r="AI6" s="19"/>
      <c r="AJ6" s="25"/>
      <c r="AK6" s="25"/>
      <c r="AL6" s="25"/>
      <c r="AM6" s="25"/>
    </row>
    <row r="7" spans="1:53" ht="10.5" customHeight="1" x14ac:dyDescent="0.2">
      <c r="A7" s="7"/>
      <c r="B7" s="14"/>
      <c r="C7" s="68"/>
      <c r="D7" s="15"/>
      <c r="E7" s="23"/>
      <c r="F7" s="15"/>
      <c r="G7" s="15"/>
      <c r="H7" s="15"/>
      <c r="I7" s="26"/>
      <c r="J7" s="26"/>
      <c r="K7" s="15"/>
      <c r="L7" s="15"/>
      <c r="M7" s="15"/>
      <c r="N7" s="15"/>
      <c r="O7" s="15"/>
      <c r="P7" s="17"/>
      <c r="Q7" s="7"/>
      <c r="R7" s="27"/>
      <c r="S7" s="11"/>
      <c r="T7" s="11"/>
      <c r="U7" s="11"/>
      <c r="V7" s="11"/>
      <c r="W7" s="19"/>
      <c r="X7" s="11"/>
      <c r="Y7" s="11"/>
      <c r="Z7" s="11"/>
      <c r="AA7" s="11"/>
      <c r="AB7" s="21">
        <f>J37</f>
        <v>0</v>
      </c>
      <c r="AC7" s="21">
        <f>I60</f>
        <v>0</v>
      </c>
      <c r="AD7" s="11"/>
      <c r="AE7" s="11" t="s">
        <v>8</v>
      </c>
      <c r="AF7" s="11" t="s">
        <v>9</v>
      </c>
      <c r="AG7" s="19">
        <f>IF(AND(F21&gt;0,F21&lt;F17),F21+1,F17)</f>
        <v>0</v>
      </c>
      <c r="AI7" s="28">
        <v>28</v>
      </c>
      <c r="AJ7" s="28"/>
      <c r="AK7" s="28"/>
      <c r="AL7" s="28"/>
      <c r="AM7" s="19"/>
    </row>
    <row r="8" spans="1:53" x14ac:dyDescent="0.2">
      <c r="A8" s="7"/>
      <c r="B8" s="14"/>
      <c r="C8" s="23" t="s">
        <v>10</v>
      </c>
      <c r="D8" s="15"/>
      <c r="E8" s="23"/>
      <c r="F8" s="139"/>
      <c r="G8" s="140"/>
      <c r="H8" s="141"/>
      <c r="I8" s="15"/>
      <c r="J8" s="15"/>
      <c r="K8" s="15"/>
      <c r="L8" s="15"/>
      <c r="M8" s="15"/>
      <c r="N8" s="15"/>
      <c r="O8" s="15"/>
      <c r="P8" s="17"/>
      <c r="Q8" s="7"/>
      <c r="R8" s="27"/>
      <c r="S8" s="18"/>
      <c r="T8" s="11" t="s">
        <v>11</v>
      </c>
      <c r="U8" s="11"/>
      <c r="V8" s="19">
        <f>IF(M33="ja",0,J37)</f>
        <v>0</v>
      </c>
      <c r="W8" s="19">
        <f>IF(M33="ja",0,IF(J37=0,0,F22))</f>
        <v>0</v>
      </c>
      <c r="X8" s="11"/>
      <c r="Y8" s="11" t="s">
        <v>12</v>
      </c>
      <c r="Z8" s="11"/>
      <c r="AA8" s="11"/>
      <c r="AB8" s="19">
        <f t="shared" ref="AB8:AB17" si="0">E64</f>
        <v>0</v>
      </c>
      <c r="AC8" s="19">
        <f t="shared" ref="AC8:AC17" si="1">F64</f>
        <v>0</v>
      </c>
      <c r="AD8" s="19"/>
      <c r="AE8" s="11">
        <v>1</v>
      </c>
      <c r="AF8" s="11">
        <f>E49</f>
        <v>0</v>
      </c>
      <c r="AG8" s="19">
        <f>IF(J37=0,0,J37-1)</f>
        <v>0</v>
      </c>
      <c r="AI8" s="28">
        <v>29</v>
      </c>
      <c r="AJ8" s="28"/>
      <c r="AK8" s="28"/>
      <c r="AL8" s="28"/>
      <c r="AM8" s="19"/>
    </row>
    <row r="9" spans="1:53" ht="7.5" customHeight="1" x14ac:dyDescent="0.2">
      <c r="A9" s="7"/>
      <c r="B9" s="14"/>
      <c r="C9" s="23"/>
      <c r="D9" s="15"/>
      <c r="E9" s="23"/>
      <c r="F9" s="15"/>
      <c r="G9" s="15"/>
      <c r="H9" s="15"/>
      <c r="I9" s="26"/>
      <c r="J9" s="26"/>
      <c r="K9" s="15"/>
      <c r="L9" s="15"/>
      <c r="M9" s="15"/>
      <c r="N9" s="15"/>
      <c r="O9" s="15"/>
      <c r="P9" s="17"/>
      <c r="Q9" s="7"/>
      <c r="R9" s="27"/>
      <c r="S9" s="18"/>
      <c r="T9" s="11"/>
      <c r="U9" s="11"/>
      <c r="V9" s="19">
        <f>IF(F26=0,0,IF(F26&gt;F18,F26,F18))</f>
        <v>0</v>
      </c>
      <c r="W9" s="19">
        <f>IF(V9=0,0,H26)</f>
        <v>0</v>
      </c>
      <c r="X9" s="11"/>
      <c r="Y9" s="11" t="s">
        <v>13</v>
      </c>
      <c r="Z9" s="11"/>
      <c r="AA9" s="11"/>
      <c r="AB9" s="19">
        <f t="shared" si="0"/>
        <v>0</v>
      </c>
      <c r="AC9" s="19">
        <f t="shared" si="1"/>
        <v>0</v>
      </c>
      <c r="AD9" s="19"/>
      <c r="AE9" s="11">
        <v>2</v>
      </c>
      <c r="AF9" s="11">
        <f>E50</f>
        <v>0</v>
      </c>
      <c r="AG9" s="19">
        <f>H26</f>
        <v>0</v>
      </c>
      <c r="AI9" s="28">
        <v>30</v>
      </c>
      <c r="AJ9" s="28"/>
      <c r="AK9" s="28"/>
      <c r="AL9" s="28"/>
      <c r="AM9" s="19"/>
    </row>
    <row r="10" spans="1:53" x14ac:dyDescent="0.2">
      <c r="A10" s="7"/>
      <c r="B10" s="14"/>
      <c r="C10" s="23" t="s">
        <v>14</v>
      </c>
      <c r="D10" s="15"/>
      <c r="E10" s="23"/>
      <c r="F10" s="139"/>
      <c r="G10" s="140"/>
      <c r="H10" s="141"/>
      <c r="I10" s="15"/>
      <c r="J10" s="15"/>
      <c r="K10" s="15"/>
      <c r="L10" s="15"/>
      <c r="M10" s="15"/>
      <c r="N10" s="15"/>
      <c r="O10" s="15"/>
      <c r="P10" s="17"/>
      <c r="Q10" s="7"/>
      <c r="R10" s="29"/>
      <c r="S10" s="18"/>
      <c r="T10" s="11" t="s">
        <v>15</v>
      </c>
      <c r="U10" s="11"/>
      <c r="V10" s="19">
        <f>IF(C29=0,0,IF(D29&lt;F$18,0,IF(C29&gt;F$22,0,IF(C29&gt;F$18,C29,F$18))))</f>
        <v>0</v>
      </c>
      <c r="W10" s="19">
        <f>IF(D29=0,0,IF(V10=0,0,IF(D29&lt;F$18,0,IF(D29&gt;F$22,F$22,D29))))</f>
        <v>0</v>
      </c>
      <c r="X10" s="11"/>
      <c r="Y10" s="11" t="s">
        <v>16</v>
      </c>
      <c r="Z10" s="11"/>
      <c r="AA10" s="11"/>
      <c r="AB10" s="19">
        <f t="shared" si="0"/>
        <v>0</v>
      </c>
      <c r="AC10" s="19">
        <f t="shared" si="1"/>
        <v>0</v>
      </c>
      <c r="AD10" s="19"/>
      <c r="AE10" s="11">
        <v>3</v>
      </c>
      <c r="AF10" s="11">
        <f>E51</f>
        <v>0</v>
      </c>
      <c r="AG10" s="19">
        <f>IF(OR(AG8=0,AG9=0),SMALL(AG8:AG9,2),SMALL(AG8:AG9,1))</f>
        <v>0</v>
      </c>
      <c r="AI10" s="28">
        <v>31</v>
      </c>
      <c r="AJ10" s="28"/>
      <c r="AK10" s="28"/>
      <c r="AL10" s="28"/>
      <c r="AM10" s="19"/>
    </row>
    <row r="11" spans="1:53" ht="9.75" customHeight="1" x14ac:dyDescent="0.2">
      <c r="A11" s="7"/>
      <c r="B11" s="14"/>
      <c r="C11" s="68"/>
      <c r="D11" s="15"/>
      <c r="E11" s="23"/>
      <c r="F11" s="15"/>
      <c r="G11" s="15"/>
      <c r="H11" s="15"/>
      <c r="I11" s="26"/>
      <c r="J11" s="26"/>
      <c r="K11" s="15"/>
      <c r="L11" s="15"/>
      <c r="M11" s="15"/>
      <c r="N11" s="15"/>
      <c r="O11" s="15"/>
      <c r="P11" s="17"/>
      <c r="Q11" s="7"/>
      <c r="R11" s="29"/>
      <c r="S11" s="18"/>
      <c r="T11" s="11" t="s">
        <v>17</v>
      </c>
      <c r="U11" s="11"/>
      <c r="V11" s="19">
        <f t="shared" ref="V11:V12" si="2">IF(C30=0,0,IF(D30&lt;F$18,0,IF(C30&gt;F$22,0,IF(C30&gt;F$18,C30,F$18))))</f>
        <v>0</v>
      </c>
      <c r="W11" s="19">
        <f t="shared" ref="W11:W13" si="3">IF(D30=0,0,IF(V11=0,0,IF(D30&lt;F$18,0,IF(D30&gt;F$22,F$22,D30))))</f>
        <v>0</v>
      </c>
      <c r="X11" s="11"/>
      <c r="Y11" s="11" t="s">
        <v>18</v>
      </c>
      <c r="Z11" s="11"/>
      <c r="AA11" s="11"/>
      <c r="AB11" s="19">
        <f t="shared" si="0"/>
        <v>0</v>
      </c>
      <c r="AC11" s="19">
        <f t="shared" si="1"/>
        <v>0</v>
      </c>
      <c r="AD11" s="19"/>
      <c r="AE11" s="11">
        <v>4</v>
      </c>
      <c r="AF11" s="11">
        <f>E52</f>
        <v>0</v>
      </c>
      <c r="AG11" s="11"/>
    </row>
    <row r="12" spans="1:53" x14ac:dyDescent="0.2">
      <c r="A12" s="7"/>
      <c r="B12" s="14"/>
      <c r="C12" s="23" t="s">
        <v>157</v>
      </c>
      <c r="D12" s="15"/>
      <c r="E12" s="23"/>
      <c r="F12" s="139"/>
      <c r="G12" s="140"/>
      <c r="H12" s="141"/>
      <c r="I12" s="15"/>
      <c r="J12" s="15"/>
      <c r="K12" s="15"/>
      <c r="L12" s="15"/>
      <c r="M12" s="15"/>
      <c r="N12" s="15"/>
      <c r="O12" s="15"/>
      <c r="P12" s="17"/>
      <c r="Q12" s="7"/>
      <c r="R12" s="29"/>
      <c r="S12" s="18"/>
      <c r="T12" s="11" t="s">
        <v>19</v>
      </c>
      <c r="U12" s="11"/>
      <c r="V12" s="19">
        <f t="shared" si="2"/>
        <v>0</v>
      </c>
      <c r="W12" s="19">
        <f t="shared" si="3"/>
        <v>0</v>
      </c>
      <c r="X12" s="11"/>
      <c r="Y12" s="11" t="s">
        <v>20</v>
      </c>
      <c r="Z12" s="11"/>
      <c r="AA12" s="11"/>
      <c r="AB12" s="19">
        <f t="shared" si="0"/>
        <v>0</v>
      </c>
      <c r="AC12" s="19">
        <f t="shared" si="1"/>
        <v>0</v>
      </c>
      <c r="AD12" s="19"/>
      <c r="AE12" s="11">
        <v>5</v>
      </c>
      <c r="AF12" s="11">
        <f>E53</f>
        <v>0</v>
      </c>
      <c r="AG12" s="21">
        <f>F18-1</f>
        <v>-1</v>
      </c>
      <c r="AH12" s="11"/>
      <c r="AI12" s="11"/>
      <c r="AJ12" s="11"/>
      <c r="AK12" s="11"/>
      <c r="AL12" s="11"/>
      <c r="AM12" s="11"/>
      <c r="AN12" s="11"/>
      <c r="AO12" s="11"/>
      <c r="AP12" s="11"/>
      <c r="AQ12" s="11"/>
      <c r="AR12" s="11"/>
      <c r="AS12" s="11"/>
      <c r="AT12" s="11"/>
      <c r="AU12" s="30"/>
      <c r="AV12" s="30"/>
      <c r="AW12" s="30"/>
      <c r="AX12" s="30"/>
      <c r="AY12" s="30"/>
      <c r="AZ12" s="30"/>
      <c r="BA12" s="30"/>
    </row>
    <row r="13" spans="1:53" ht="7.5" customHeight="1" x14ac:dyDescent="0.2">
      <c r="A13" s="7"/>
      <c r="B13" s="14"/>
      <c r="C13" s="23"/>
      <c r="D13" s="15"/>
      <c r="E13" s="15"/>
      <c r="F13" s="23"/>
      <c r="G13" s="23"/>
      <c r="H13" s="23"/>
      <c r="I13" s="15"/>
      <c r="J13" s="15"/>
      <c r="K13" s="15"/>
      <c r="L13" s="15"/>
      <c r="M13" s="15"/>
      <c r="N13" s="15"/>
      <c r="O13" s="15"/>
      <c r="P13" s="17"/>
      <c r="Q13" s="7"/>
      <c r="R13" s="29"/>
      <c r="S13" s="18"/>
      <c r="T13" s="11" t="s">
        <v>21</v>
      </c>
      <c r="U13" s="11"/>
      <c r="V13" s="19">
        <f>IF(C32=0,0,IF(D32&lt;F$18,0,IF(C32&gt;F$22,0,IF(C32&gt;F$18,C32,F$18))))</f>
        <v>0</v>
      </c>
      <c r="W13" s="19">
        <f t="shared" si="3"/>
        <v>0</v>
      </c>
      <c r="X13" s="11"/>
      <c r="Y13" s="11" t="s">
        <v>22</v>
      </c>
      <c r="Z13" s="11"/>
      <c r="AA13" s="11"/>
      <c r="AB13" s="19">
        <f t="shared" si="0"/>
        <v>0</v>
      </c>
      <c r="AC13" s="19">
        <f t="shared" si="1"/>
        <v>0</v>
      </c>
      <c r="AD13" s="19"/>
      <c r="AE13" s="11"/>
      <c r="AF13" s="11"/>
      <c r="AG13" s="11"/>
      <c r="AH13" s="11"/>
      <c r="AI13" s="11"/>
      <c r="AJ13" s="11"/>
      <c r="AK13" s="11" t="s">
        <v>87</v>
      </c>
      <c r="AL13" s="11">
        <f>IF(H26&gt;0,NETWORKDAYS(F26,H26),0)</f>
        <v>0</v>
      </c>
      <c r="AM13" s="11"/>
      <c r="AN13" s="11"/>
      <c r="AO13" s="11"/>
      <c r="AP13" s="11"/>
      <c r="AQ13" s="11"/>
      <c r="AR13" s="11"/>
      <c r="AS13" s="11"/>
      <c r="AT13" s="11"/>
      <c r="AU13" s="30"/>
      <c r="AV13" s="30"/>
      <c r="AW13" s="30"/>
      <c r="AX13" s="30"/>
      <c r="AY13" s="30"/>
      <c r="AZ13" s="30"/>
      <c r="BA13" s="30"/>
    </row>
    <row r="14" spans="1:53" x14ac:dyDescent="0.2">
      <c r="A14" s="15"/>
      <c r="B14" s="14"/>
      <c r="C14" s="31" t="s">
        <v>23</v>
      </c>
      <c r="D14" s="31"/>
      <c r="E14" s="23"/>
      <c r="F14" s="100"/>
      <c r="G14" s="23"/>
      <c r="H14" s="23"/>
      <c r="I14" s="23"/>
      <c r="J14" s="23"/>
      <c r="K14" s="32"/>
      <c r="L14" s="23"/>
      <c r="M14" s="23"/>
      <c r="N14" s="23"/>
      <c r="O14" s="23"/>
      <c r="P14" s="33"/>
      <c r="Q14" s="30"/>
      <c r="R14" s="29"/>
      <c r="S14" s="18"/>
      <c r="T14" s="11" t="s">
        <v>24</v>
      </c>
      <c r="U14" s="11"/>
      <c r="V14" s="19">
        <f>IF(F29=0,0,IF(G29&lt;F$18,0,IF(F29&gt;F$22,0,IF(F29&gt;F$18,F29,F$18))))</f>
        <v>0</v>
      </c>
      <c r="W14" s="19">
        <f>IF(G29=0,0,IF(V14=0,0,IF(G29&lt;F$18,0,IF(G29&gt;F$22,F$22,G29))))</f>
        <v>0</v>
      </c>
      <c r="X14" s="11"/>
      <c r="Y14" s="11" t="s">
        <v>25</v>
      </c>
      <c r="Z14" s="11"/>
      <c r="AA14" s="11"/>
      <c r="AB14" s="19">
        <f t="shared" si="0"/>
        <v>0</v>
      </c>
      <c r="AC14" s="19">
        <f t="shared" si="1"/>
        <v>0</v>
      </c>
      <c r="AD14" s="19"/>
      <c r="AE14" s="11"/>
      <c r="AF14" s="11"/>
      <c r="AG14" s="11"/>
      <c r="AH14" s="11"/>
      <c r="AI14" s="11"/>
      <c r="AJ14" s="11"/>
      <c r="AK14" s="11" t="s">
        <v>88</v>
      </c>
      <c r="AL14" s="11">
        <f>IF(D29&gt;0,NETWORKDAYS(C29,D29),0)</f>
        <v>0</v>
      </c>
      <c r="AM14" s="11"/>
      <c r="AN14" s="11"/>
      <c r="AO14" s="11"/>
      <c r="AP14" s="11"/>
      <c r="AQ14" s="11"/>
      <c r="AR14" s="11"/>
      <c r="AS14" s="11"/>
      <c r="AT14" s="11"/>
      <c r="AU14" s="30"/>
      <c r="AV14" s="30"/>
      <c r="AW14" s="30"/>
      <c r="AX14" s="30"/>
      <c r="AY14" s="30"/>
      <c r="AZ14" s="30"/>
      <c r="BA14" s="30"/>
    </row>
    <row r="15" spans="1:53" x14ac:dyDescent="0.2">
      <c r="A15" s="15"/>
      <c r="B15" s="14"/>
      <c r="C15" s="31" t="str">
        <f>IF(F14&gt;=V4,"Is er sprake van een meerling? ","")</f>
        <v/>
      </c>
      <c r="D15" s="31"/>
      <c r="E15" s="23"/>
      <c r="F15" s="101" t="s">
        <v>1</v>
      </c>
      <c r="G15" s="23"/>
      <c r="H15" s="23"/>
      <c r="I15" s="23"/>
      <c r="J15" s="23"/>
      <c r="K15" s="32"/>
      <c r="L15" s="23"/>
      <c r="M15" s="23"/>
      <c r="N15" s="23"/>
      <c r="O15" s="23"/>
      <c r="P15" s="33"/>
      <c r="Q15" s="30"/>
      <c r="R15" s="34"/>
      <c r="S15" s="18"/>
      <c r="T15" s="11" t="s">
        <v>26</v>
      </c>
      <c r="U15" s="11"/>
      <c r="V15" s="19">
        <f t="shared" ref="V15:V17" si="4">IF(F30=0,0,IF(G30&lt;F$18,0,IF(F30&gt;F$22,0,IF(F30&gt;F$18,F30,F$18))))</f>
        <v>0</v>
      </c>
      <c r="W15" s="19">
        <f t="shared" ref="W15:W17" si="5">IF(G30=0,0,IF(V15=0,0,IF(G30&lt;F$18,0,IF(G30&gt;F$22,F$22,G30))))</f>
        <v>0</v>
      </c>
      <c r="X15" s="11"/>
      <c r="Y15" s="11" t="s">
        <v>27</v>
      </c>
      <c r="Z15" s="11"/>
      <c r="AA15" s="11"/>
      <c r="AB15" s="19">
        <f t="shared" si="0"/>
        <v>0</v>
      </c>
      <c r="AC15" s="19">
        <f t="shared" si="1"/>
        <v>0</v>
      </c>
      <c r="AD15" s="19"/>
      <c r="AE15" s="11"/>
      <c r="AF15" s="11"/>
      <c r="AG15" s="11"/>
      <c r="AH15" s="11"/>
      <c r="AI15" s="11"/>
      <c r="AJ15" s="11"/>
      <c r="AK15" s="11" t="s">
        <v>89</v>
      </c>
      <c r="AL15" s="11">
        <f>IF(D30&gt;0,NETWORKDAYS(C30,D30),0)</f>
        <v>0</v>
      </c>
      <c r="AM15" s="11"/>
      <c r="AN15" s="11"/>
      <c r="AO15" s="11"/>
      <c r="AP15" s="11"/>
      <c r="AQ15" s="11"/>
      <c r="AR15" s="11"/>
      <c r="AS15" s="11"/>
      <c r="AT15" s="11"/>
      <c r="AU15" s="30"/>
      <c r="AV15" s="30"/>
      <c r="AW15" s="30"/>
      <c r="AX15" s="30"/>
      <c r="AY15" s="30"/>
      <c r="AZ15" s="30"/>
      <c r="BA15" s="30"/>
    </row>
    <row r="16" spans="1:53" x14ac:dyDescent="0.2">
      <c r="A16" s="15"/>
      <c r="B16" s="14"/>
      <c r="C16" s="31" t="s">
        <v>28</v>
      </c>
      <c r="D16" s="31"/>
      <c r="E16" s="23"/>
      <c r="F16" s="96">
        <f>IF(F15="ja",VLOOKUP(F14,V3:X6,3,TRUE),X3)</f>
        <v>0</v>
      </c>
      <c r="G16" s="23"/>
      <c r="H16" s="23"/>
      <c r="I16" s="23"/>
      <c r="J16" s="23"/>
      <c r="K16" s="32"/>
      <c r="L16" s="23"/>
      <c r="M16" s="23"/>
      <c r="N16" s="23"/>
      <c r="O16" s="23"/>
      <c r="P16" s="33"/>
      <c r="Q16" s="30"/>
      <c r="R16" s="34"/>
      <c r="S16" s="18"/>
      <c r="T16" s="11" t="s">
        <v>29</v>
      </c>
      <c r="U16" s="11"/>
      <c r="V16" s="19">
        <f t="shared" si="4"/>
        <v>0</v>
      </c>
      <c r="W16" s="19">
        <f t="shared" si="5"/>
        <v>0</v>
      </c>
      <c r="X16" s="11"/>
      <c r="Y16" s="11" t="s">
        <v>30</v>
      </c>
      <c r="Z16" s="11"/>
      <c r="AA16" s="11"/>
      <c r="AB16" s="19">
        <f t="shared" si="0"/>
        <v>0</v>
      </c>
      <c r="AC16" s="19">
        <f t="shared" si="1"/>
        <v>0</v>
      </c>
      <c r="AD16" s="19"/>
      <c r="AE16" s="11"/>
      <c r="AF16" s="11"/>
      <c r="AG16" s="11"/>
      <c r="AH16" s="11"/>
      <c r="AI16" s="11"/>
      <c r="AJ16" s="11"/>
      <c r="AK16" s="11" t="s">
        <v>90</v>
      </c>
      <c r="AL16" s="11">
        <f>IF(D31&gt;0,NETWORKDAYS(C31,D31),0)</f>
        <v>0</v>
      </c>
      <c r="AM16" s="11"/>
      <c r="AN16" s="11"/>
      <c r="AO16" s="11"/>
      <c r="AP16" s="11"/>
      <c r="AQ16" s="11"/>
      <c r="AR16" s="11"/>
      <c r="AS16" s="11"/>
      <c r="AT16" s="11"/>
      <c r="AU16" s="30"/>
      <c r="AV16" s="30"/>
      <c r="AW16" s="30"/>
      <c r="AX16" s="30"/>
      <c r="AY16" s="30"/>
      <c r="AZ16" s="30"/>
      <c r="BA16" s="30"/>
    </row>
    <row r="17" spans="1:57" x14ac:dyDescent="0.2">
      <c r="A17" s="15"/>
      <c r="B17" s="14"/>
      <c r="C17" s="31" t="s">
        <v>31</v>
      </c>
      <c r="D17" s="31"/>
      <c r="E17" s="23"/>
      <c r="F17" s="96">
        <f>IF(F15="ja",VLOOKUP(F14,V3:Y6,4,TRUE),Y3)</f>
        <v>0</v>
      </c>
      <c r="G17" s="23"/>
      <c r="H17" s="23"/>
      <c r="I17" s="23"/>
      <c r="J17" s="23"/>
      <c r="K17" s="32"/>
      <c r="L17" s="23"/>
      <c r="M17" s="23"/>
      <c r="N17" s="23"/>
      <c r="O17" s="23"/>
      <c r="P17" s="33"/>
      <c r="Q17" s="30"/>
      <c r="R17" s="34"/>
      <c r="S17" s="18"/>
      <c r="T17" s="11" t="s">
        <v>32</v>
      </c>
      <c r="U17" s="11"/>
      <c r="V17" s="19">
        <f t="shared" si="4"/>
        <v>0</v>
      </c>
      <c r="W17" s="19">
        <f t="shared" si="5"/>
        <v>0</v>
      </c>
      <c r="X17" s="11"/>
      <c r="Y17" s="11" t="s">
        <v>33</v>
      </c>
      <c r="Z17" s="11"/>
      <c r="AA17" s="11"/>
      <c r="AB17" s="19">
        <f t="shared" si="0"/>
        <v>0</v>
      </c>
      <c r="AC17" s="19">
        <f t="shared" si="1"/>
        <v>0</v>
      </c>
      <c r="AD17" s="19"/>
      <c r="AE17" s="11"/>
      <c r="AF17" s="11"/>
      <c r="AG17" s="11"/>
      <c r="AH17" s="11"/>
      <c r="AI17" s="11"/>
      <c r="AJ17" s="11"/>
      <c r="AK17" s="11" t="s">
        <v>91</v>
      </c>
      <c r="AL17" s="11">
        <f>IF(D32&gt;0,NETWORKDAYS(C32,D32),0)</f>
        <v>0</v>
      </c>
      <c r="AM17" s="11"/>
      <c r="AN17" s="11"/>
      <c r="AO17" s="11"/>
      <c r="AP17" s="11"/>
      <c r="AQ17" s="11"/>
      <c r="AR17" s="11"/>
      <c r="AS17" s="11"/>
      <c r="AT17" s="11"/>
      <c r="AU17" s="30"/>
      <c r="AV17" s="30"/>
      <c r="AW17" s="30"/>
      <c r="AX17" s="30"/>
      <c r="AY17" s="30"/>
      <c r="AZ17" s="30"/>
      <c r="BA17" s="30"/>
    </row>
    <row r="18" spans="1:57" x14ac:dyDescent="0.2">
      <c r="A18" s="15"/>
      <c r="B18" s="14"/>
      <c r="C18" s="31" t="s">
        <v>34</v>
      </c>
      <c r="D18" s="31"/>
      <c r="E18" s="23"/>
      <c r="F18" s="100"/>
      <c r="G18" s="23"/>
      <c r="H18" s="23"/>
      <c r="I18" s="23"/>
      <c r="J18" s="23"/>
      <c r="K18" s="35"/>
      <c r="L18" s="94"/>
      <c r="M18" s="23"/>
      <c r="N18" s="23"/>
      <c r="O18" s="23"/>
      <c r="P18" s="33"/>
      <c r="Q18" s="30"/>
      <c r="R18" s="34"/>
      <c r="S18" s="18"/>
      <c r="T18" s="11"/>
      <c r="U18" s="11"/>
      <c r="V18" s="19"/>
      <c r="W18" s="19"/>
      <c r="X18" s="11"/>
      <c r="Y18" s="11"/>
      <c r="Z18" s="11"/>
      <c r="AA18" s="11"/>
      <c r="AB18" s="11"/>
      <c r="AC18" s="11"/>
      <c r="AD18" s="11"/>
      <c r="AE18" s="11"/>
      <c r="AF18" s="11"/>
      <c r="AG18" s="11"/>
      <c r="AH18" s="11"/>
      <c r="AI18" s="11"/>
      <c r="AJ18" s="11"/>
      <c r="AK18" s="11" t="s">
        <v>92</v>
      </c>
      <c r="AL18" s="11">
        <f>IF(G29&gt;0,NETWORKDAYS(F29,G29),0)</f>
        <v>0</v>
      </c>
      <c r="AM18" s="11"/>
      <c r="AN18" s="11"/>
      <c r="AO18" s="11"/>
      <c r="AP18" s="11"/>
      <c r="AQ18" s="11"/>
      <c r="AR18" s="11"/>
      <c r="AS18" s="11"/>
      <c r="AT18" s="11"/>
      <c r="AU18" s="30"/>
      <c r="AV18" s="30"/>
      <c r="AW18" s="30"/>
      <c r="AX18" s="30"/>
      <c r="AY18" s="30"/>
      <c r="AZ18" s="30"/>
      <c r="BA18" s="30"/>
    </row>
    <row r="19" spans="1:57" x14ac:dyDescent="0.2">
      <c r="A19" s="15"/>
      <c r="B19" s="14"/>
      <c r="C19" s="81">
        <f>IF(F18&gt;F16,"Indien sprake is van ziekte tussen "&amp;DAY(F16)&amp;"-"&amp;MONTH(F16)&amp;"-"&amp;YEAR(F16)&amp;" t/m "&amp;DAY(AG12)&amp;"-"&amp;MONTH(AG12)&amp;"-"&amp;YEAR(AG12),)</f>
        <v>0</v>
      </c>
      <c r="D19" s="31"/>
      <c r="E19" s="23"/>
      <c r="F19" s="23"/>
      <c r="G19" s="23"/>
      <c r="H19" s="23"/>
      <c r="I19" s="23"/>
      <c r="J19" s="23"/>
      <c r="K19" s="32"/>
      <c r="L19" s="23"/>
      <c r="M19" s="23"/>
      <c r="N19" s="23"/>
      <c r="O19" s="23"/>
      <c r="P19" s="33"/>
      <c r="Q19" s="30"/>
      <c r="R19" s="34"/>
      <c r="S19" s="18"/>
      <c r="T19" s="11"/>
      <c r="U19" s="11"/>
      <c r="V19" s="19">
        <v>0</v>
      </c>
      <c r="W19" s="19">
        <v>0</v>
      </c>
      <c r="X19" s="11"/>
      <c r="Y19" s="11"/>
      <c r="Z19" s="11"/>
      <c r="AA19" s="11"/>
      <c r="AB19" s="19">
        <v>0</v>
      </c>
      <c r="AC19" s="19">
        <v>0</v>
      </c>
      <c r="AD19" s="11"/>
      <c r="AE19" s="11"/>
      <c r="AF19" s="11"/>
      <c r="AG19" s="11"/>
      <c r="AH19" s="11"/>
      <c r="AI19" s="11"/>
      <c r="AJ19" s="11"/>
      <c r="AK19" s="11" t="s">
        <v>93</v>
      </c>
      <c r="AL19" s="11">
        <f>IF(G30&gt;0,NETWORKDAYS(F30,G30),0)</f>
        <v>0</v>
      </c>
      <c r="AM19" s="11"/>
      <c r="AN19" s="11"/>
      <c r="AO19" s="11"/>
      <c r="AP19" s="11"/>
      <c r="AQ19" s="11"/>
      <c r="AR19" s="11"/>
      <c r="AS19" s="11"/>
      <c r="AT19" s="11"/>
      <c r="AU19" s="30"/>
      <c r="AV19" s="30"/>
      <c r="AW19" s="30"/>
      <c r="AX19" s="30"/>
      <c r="AY19" s="30"/>
      <c r="AZ19" s="30"/>
      <c r="BA19" s="30"/>
    </row>
    <row r="20" spans="1:57" x14ac:dyDescent="0.2">
      <c r="A20" s="15"/>
      <c r="B20" s="14"/>
      <c r="C20" s="31">
        <f>IF(F18&gt;F16,"vul dan hier ziekteperiode in:",)</f>
        <v>0</v>
      </c>
      <c r="D20" s="23"/>
      <c r="E20" s="23"/>
      <c r="F20" s="98"/>
      <c r="G20" s="36">
        <f>IF(F18&gt;F16,"t/m",)</f>
        <v>0</v>
      </c>
      <c r="H20" s="137"/>
      <c r="I20" s="138"/>
      <c r="J20" s="23"/>
      <c r="K20" s="32"/>
      <c r="L20" s="23"/>
      <c r="M20" s="23"/>
      <c r="N20" s="23"/>
      <c r="O20" s="23"/>
      <c r="P20" s="33"/>
      <c r="Q20" s="30"/>
      <c r="R20" s="37"/>
      <c r="S20" s="18"/>
      <c r="T20" s="11" t="s">
        <v>35</v>
      </c>
      <c r="U20" s="11"/>
      <c r="V20" s="19">
        <f>SMALL($V$8:$V$17,1)</f>
        <v>0</v>
      </c>
      <c r="W20" s="19">
        <f>IF(VLOOKUP(V20,$V$8:$W$17,2,FALSE)=0,V20,VLOOKUP(V20,$V$8:$W$17,2,FALSE))</f>
        <v>0</v>
      </c>
      <c r="X20" s="11">
        <f>IF(W19=0,0,IF(W19&gt;=V20,1,0))</f>
        <v>0</v>
      </c>
      <c r="Y20" s="11">
        <f t="shared" ref="Y20:Y28" si="6">IF(OR(AND(V20=0,W20&gt;0),V20&gt;W20),1,0)</f>
        <v>0</v>
      </c>
      <c r="Z20" s="11"/>
      <c r="AA20" s="11"/>
      <c r="AB20" s="19">
        <f>SMALL($AB$8:$AB$17,1)</f>
        <v>0</v>
      </c>
      <c r="AC20" s="19">
        <f t="shared" ref="AC20:AC29" si="7">IF(VLOOKUP(AB20,$AB$8:$AC$17,2,FALSE)=0,AB20,VLOOKUP(AB20,$AB$8:$AC$17,2,FALSE))</f>
        <v>0</v>
      </c>
      <c r="AD20" s="11"/>
      <c r="AE20" s="11"/>
      <c r="AF20" s="11"/>
      <c r="AG20" s="11"/>
      <c r="AH20" s="11"/>
      <c r="AI20" s="11"/>
      <c r="AJ20" s="11"/>
      <c r="AK20" s="11" t="s">
        <v>94</v>
      </c>
      <c r="AL20" s="11">
        <f>IF(G31&gt;0,NETWORKDAYS(F31,G31),0)</f>
        <v>0</v>
      </c>
      <c r="AM20" s="11"/>
      <c r="AN20" s="11"/>
      <c r="AO20" s="11"/>
      <c r="AP20" s="11"/>
      <c r="AQ20" s="11"/>
      <c r="AR20" s="11"/>
      <c r="AS20" s="11"/>
      <c r="AT20" s="11"/>
      <c r="AU20" s="30"/>
      <c r="AV20" s="30"/>
      <c r="AW20" s="30"/>
      <c r="AX20" s="30"/>
      <c r="AY20" s="30"/>
      <c r="AZ20" s="30"/>
      <c r="BA20" s="30"/>
    </row>
    <row r="21" spans="1:57" x14ac:dyDescent="0.2">
      <c r="A21" s="15"/>
      <c r="B21" s="14"/>
      <c r="C21" s="31" t="s">
        <v>36</v>
      </c>
      <c r="D21" s="31"/>
      <c r="E21" s="23"/>
      <c r="F21" s="100"/>
      <c r="G21" s="23"/>
      <c r="H21" s="23"/>
      <c r="I21" s="23"/>
      <c r="J21" s="23"/>
      <c r="K21" s="32"/>
      <c r="L21" s="23"/>
      <c r="M21" s="23"/>
      <c r="N21" s="23"/>
      <c r="O21" s="23"/>
      <c r="P21" s="33"/>
      <c r="Q21" s="30"/>
      <c r="R21" s="37"/>
      <c r="S21" s="18"/>
      <c r="T21" s="11" t="s">
        <v>37</v>
      </c>
      <c r="U21" s="11"/>
      <c r="V21" s="19">
        <f>SMALL($V$8:$V$17,2)</f>
        <v>0</v>
      </c>
      <c r="W21" s="19">
        <f t="shared" ref="W21:W28" si="8">IF(VLOOKUP(V21,$V$8:$W$17,2,FALSE)=0,V21,VLOOKUP(V21,$V$8:$W$17,2,FALSE))</f>
        <v>0</v>
      </c>
      <c r="X21" s="11">
        <f t="shared" ref="X21:X29" si="9">IF(W20=0,0,IF(W20&gt;=V21,1,0))</f>
        <v>0</v>
      </c>
      <c r="Y21" s="11">
        <f t="shared" si="6"/>
        <v>0</v>
      </c>
      <c r="Z21" s="11"/>
      <c r="AA21" s="11"/>
      <c r="AB21" s="19">
        <f>SMALL($AB$8:$AB$17,2)</f>
        <v>0</v>
      </c>
      <c r="AC21" s="19">
        <f t="shared" si="7"/>
        <v>0</v>
      </c>
      <c r="AD21" s="11"/>
      <c r="AE21" s="11"/>
      <c r="AF21" s="11"/>
      <c r="AG21" s="11"/>
      <c r="AH21" s="11"/>
      <c r="AI21" s="11"/>
      <c r="AJ21" s="11"/>
      <c r="AK21" s="11" t="s">
        <v>95</v>
      </c>
      <c r="AL21" s="11">
        <f>IF(G32&gt;0,NETWORKDAYS(F32,G32),0)</f>
        <v>0</v>
      </c>
      <c r="AM21" s="11"/>
      <c r="AN21" s="11"/>
      <c r="AO21" s="11"/>
      <c r="AP21" s="11"/>
      <c r="AQ21" s="11"/>
      <c r="AR21" s="11"/>
      <c r="AS21" s="11"/>
      <c r="AT21" s="11"/>
      <c r="AU21" s="30"/>
      <c r="AV21" s="30"/>
      <c r="AW21" s="30"/>
      <c r="AX21" s="30"/>
      <c r="AY21" s="30"/>
      <c r="AZ21" s="30"/>
      <c r="BA21" s="30"/>
    </row>
    <row r="22" spans="1:57" x14ac:dyDescent="0.2">
      <c r="A22" s="15"/>
      <c r="B22" s="14"/>
      <c r="C22" s="31" t="s">
        <v>38</v>
      </c>
      <c r="D22" s="31"/>
      <c r="E22" s="23"/>
      <c r="F22" s="97">
        <f>IF(F15="ja",AA3,IF(F21="",W3,IF(F21&lt;F18,AA6,W3)))</f>
        <v>0</v>
      </c>
      <c r="G22" s="38"/>
      <c r="H22" s="23"/>
      <c r="I22" s="23"/>
      <c r="J22" s="23"/>
      <c r="K22" s="39"/>
      <c r="L22" s="23"/>
      <c r="M22" s="23"/>
      <c r="N22" s="23"/>
      <c r="O22" s="23"/>
      <c r="P22" s="33"/>
      <c r="Q22" s="30"/>
      <c r="R22" s="34"/>
      <c r="S22" s="18"/>
      <c r="T22" s="11" t="s">
        <v>39</v>
      </c>
      <c r="U22" s="11"/>
      <c r="V22" s="19">
        <f>SMALL($V$8:$V$17,3)</f>
        <v>0</v>
      </c>
      <c r="W22" s="19">
        <f t="shared" si="8"/>
        <v>0</v>
      </c>
      <c r="X22" s="11">
        <f t="shared" si="9"/>
        <v>0</v>
      </c>
      <c r="Y22" s="11">
        <f t="shared" si="6"/>
        <v>0</v>
      </c>
      <c r="Z22" s="11"/>
      <c r="AA22" s="11"/>
      <c r="AB22" s="19">
        <f>SMALL($AB$8:$AB$17,3)</f>
        <v>0</v>
      </c>
      <c r="AC22" s="19">
        <f t="shared" si="7"/>
        <v>0</v>
      </c>
      <c r="AD22" s="11"/>
      <c r="AE22" s="11"/>
      <c r="AF22" s="11"/>
      <c r="AG22" s="11"/>
      <c r="AH22" s="11"/>
      <c r="AI22" s="11"/>
      <c r="AJ22" s="11"/>
      <c r="AK22" s="11" t="s">
        <v>96</v>
      </c>
      <c r="AL22" s="11">
        <f>SUM(AL13:AL21)</f>
        <v>0</v>
      </c>
      <c r="AM22" s="11"/>
      <c r="AN22" s="11"/>
      <c r="AO22" s="11"/>
      <c r="AP22" s="11"/>
      <c r="AQ22" s="11"/>
      <c r="AR22" s="11"/>
      <c r="AS22" s="11"/>
      <c r="AT22" s="11"/>
      <c r="AU22" s="30"/>
      <c r="AV22" s="30"/>
      <c r="AW22" s="30"/>
      <c r="AX22" s="30"/>
      <c r="AY22" s="30"/>
      <c r="AZ22" s="30"/>
      <c r="BA22" s="30"/>
    </row>
    <row r="23" spans="1:57" x14ac:dyDescent="0.2">
      <c r="A23" s="15"/>
      <c r="B23" s="14"/>
      <c r="C23" s="39" t="s">
        <v>40</v>
      </c>
      <c r="D23" s="39"/>
      <c r="E23" s="39"/>
      <c r="F23" s="39"/>
      <c r="G23" s="39"/>
      <c r="H23" s="39"/>
      <c r="I23" s="35"/>
      <c r="J23" s="39"/>
      <c r="K23" s="39"/>
      <c r="L23" s="23"/>
      <c r="M23" s="23"/>
      <c r="N23" s="23"/>
      <c r="O23" s="23"/>
      <c r="P23" s="33"/>
      <c r="Q23" s="30"/>
      <c r="R23" s="34"/>
      <c r="S23" s="18"/>
      <c r="T23" s="11" t="s">
        <v>41</v>
      </c>
      <c r="U23" s="11"/>
      <c r="V23" s="19">
        <f>SMALL($V$8:$V$17,4)</f>
        <v>0</v>
      </c>
      <c r="W23" s="19">
        <f t="shared" si="8"/>
        <v>0</v>
      </c>
      <c r="X23" s="11">
        <f t="shared" si="9"/>
        <v>0</v>
      </c>
      <c r="Y23" s="11">
        <f t="shared" si="6"/>
        <v>0</v>
      </c>
      <c r="Z23" s="11"/>
      <c r="AA23" s="11"/>
      <c r="AB23" s="19">
        <f>SMALL($AB$8:$AB$17,4)</f>
        <v>0</v>
      </c>
      <c r="AC23" s="19">
        <f t="shared" si="7"/>
        <v>0</v>
      </c>
      <c r="AD23" s="11"/>
      <c r="AE23" s="11"/>
      <c r="AF23" s="11"/>
      <c r="AG23" s="11"/>
      <c r="AH23" s="11"/>
      <c r="AI23" s="11"/>
      <c r="AJ23" s="11"/>
      <c r="AK23" s="11"/>
      <c r="AL23" s="19">
        <f>WORKDAY(F22,AL22)</f>
        <v>0</v>
      </c>
      <c r="AM23" s="11"/>
      <c r="AN23" s="11"/>
      <c r="AO23" s="11"/>
      <c r="AP23" s="11"/>
      <c r="AQ23" s="11"/>
      <c r="AR23" s="11"/>
      <c r="AS23" s="11"/>
      <c r="AT23" s="11"/>
      <c r="AU23" s="30"/>
      <c r="AV23" s="30"/>
      <c r="AW23" s="30"/>
      <c r="AX23" s="30"/>
      <c r="AY23" s="30"/>
      <c r="AZ23" s="30"/>
      <c r="BA23" s="30"/>
    </row>
    <row r="24" spans="1:57" x14ac:dyDescent="0.2">
      <c r="A24" s="15"/>
      <c r="B24" s="14"/>
      <c r="C24" s="39" t="s">
        <v>151</v>
      </c>
      <c r="D24" s="39"/>
      <c r="E24" s="39"/>
      <c r="F24" s="39"/>
      <c r="G24" s="39"/>
      <c r="H24" s="39"/>
      <c r="I24" s="35"/>
      <c r="J24" s="148"/>
      <c r="K24" s="127"/>
      <c r="L24" s="23"/>
      <c r="M24" s="23"/>
      <c r="N24" s="23"/>
      <c r="O24" s="23"/>
      <c r="P24" s="33"/>
      <c r="Q24" s="30"/>
      <c r="R24" s="34"/>
      <c r="S24" s="18"/>
      <c r="T24" s="11" t="s">
        <v>42</v>
      </c>
      <c r="U24" s="11"/>
      <c r="V24" s="19">
        <f>SMALL($V$8:$V$17,5)</f>
        <v>0</v>
      </c>
      <c r="W24" s="19">
        <f t="shared" si="8"/>
        <v>0</v>
      </c>
      <c r="X24" s="11">
        <f t="shared" si="9"/>
        <v>0</v>
      </c>
      <c r="Y24" s="11">
        <f t="shared" si="6"/>
        <v>0</v>
      </c>
      <c r="Z24" s="11"/>
      <c r="AA24" s="11"/>
      <c r="AB24" s="19">
        <f>SMALL($AB$8:$AB$17,5)</f>
        <v>0</v>
      </c>
      <c r="AC24" s="19">
        <f t="shared" si="7"/>
        <v>0</v>
      </c>
      <c r="AD24" s="11"/>
      <c r="AE24" s="11"/>
      <c r="AF24" s="11"/>
      <c r="AG24" s="11"/>
      <c r="AH24" s="11"/>
      <c r="AI24" s="11"/>
      <c r="AJ24" s="11"/>
      <c r="AK24" s="11"/>
      <c r="AL24" s="11"/>
      <c r="AM24" s="11"/>
      <c r="AN24" s="11"/>
      <c r="AO24" s="11"/>
      <c r="AP24" s="11"/>
      <c r="AQ24" s="11"/>
      <c r="AR24" s="11"/>
      <c r="AS24" s="11"/>
      <c r="AT24" s="11"/>
      <c r="AU24" s="30"/>
      <c r="AV24" s="30"/>
      <c r="AW24" s="30"/>
      <c r="AX24" s="30"/>
      <c r="AY24" s="30"/>
      <c r="AZ24" s="30"/>
      <c r="BA24" s="30"/>
    </row>
    <row r="25" spans="1:57" ht="9" customHeight="1" x14ac:dyDescent="0.2">
      <c r="A25" s="15"/>
      <c r="B25" s="14"/>
      <c r="C25" s="31"/>
      <c r="D25" s="39"/>
      <c r="E25" s="39"/>
      <c r="F25" s="39"/>
      <c r="G25" s="39"/>
      <c r="H25" s="39"/>
      <c r="I25" s="35"/>
      <c r="J25" s="127"/>
      <c r="K25" s="127"/>
      <c r="L25" s="23"/>
      <c r="M25" s="23"/>
      <c r="N25" s="23"/>
      <c r="O25" s="23"/>
      <c r="P25" s="33"/>
      <c r="Q25" s="30"/>
      <c r="R25" s="34"/>
      <c r="S25" s="18"/>
      <c r="T25" s="11" t="s">
        <v>43</v>
      </c>
      <c r="U25" s="11"/>
      <c r="V25" s="19">
        <f>SMALL($V$8:$V$17,6)</f>
        <v>0</v>
      </c>
      <c r="W25" s="19">
        <f t="shared" si="8"/>
        <v>0</v>
      </c>
      <c r="X25" s="11">
        <f t="shared" si="9"/>
        <v>0</v>
      </c>
      <c r="Y25" s="11">
        <f t="shared" si="6"/>
        <v>0</v>
      </c>
      <c r="Z25" s="11"/>
      <c r="AA25" s="11"/>
      <c r="AB25" s="19">
        <f>SMALL($AB$8:$AB$17,6)</f>
        <v>0</v>
      </c>
      <c r="AC25" s="19">
        <f t="shared" si="7"/>
        <v>0</v>
      </c>
      <c r="AD25" s="11"/>
      <c r="AE25" s="11"/>
      <c r="AF25" s="11"/>
      <c r="AG25" s="11"/>
      <c r="AH25" s="11"/>
      <c r="AI25" s="11"/>
      <c r="AJ25" s="11"/>
      <c r="AK25" s="11"/>
      <c r="AL25" s="11"/>
      <c r="AM25" s="11"/>
      <c r="AN25" s="11"/>
      <c r="AO25" s="11"/>
      <c r="AP25" s="11"/>
      <c r="AQ25" s="11"/>
      <c r="AR25" s="11"/>
      <c r="AS25" s="11"/>
      <c r="AT25" s="11"/>
      <c r="AU25" s="30"/>
      <c r="AV25" s="30"/>
      <c r="AW25" s="30"/>
      <c r="AX25" s="30"/>
      <c r="AY25" s="30"/>
      <c r="AZ25" s="30"/>
      <c r="BA25" s="30"/>
    </row>
    <row r="26" spans="1:57" ht="8.25" customHeight="1" x14ac:dyDescent="0.2">
      <c r="A26" s="15"/>
      <c r="B26" s="14"/>
      <c r="C26" s="31"/>
      <c r="D26" s="39"/>
      <c r="E26" s="39"/>
      <c r="F26" s="39"/>
      <c r="G26" s="39"/>
      <c r="H26" s="39"/>
      <c r="I26" s="39"/>
      <c r="J26" s="127"/>
      <c r="K26" s="127"/>
      <c r="L26" s="23"/>
      <c r="M26" s="23"/>
      <c r="N26" s="23"/>
      <c r="O26" s="23"/>
      <c r="P26" s="33"/>
      <c r="Q26" s="30"/>
      <c r="R26" s="34"/>
      <c r="S26" s="18"/>
      <c r="T26" s="11" t="s">
        <v>44</v>
      </c>
      <c r="U26" s="11"/>
      <c r="V26" s="19">
        <f>SMALL($V$8:$V$17,7)</f>
        <v>0</v>
      </c>
      <c r="W26" s="19">
        <f t="shared" si="8"/>
        <v>0</v>
      </c>
      <c r="X26" s="11">
        <f t="shared" si="9"/>
        <v>0</v>
      </c>
      <c r="Y26" s="11">
        <f t="shared" si="6"/>
        <v>0</v>
      </c>
      <c r="Z26" s="11"/>
      <c r="AA26" s="11"/>
      <c r="AB26" s="19">
        <f>SMALL($AB$8:$AB$17,7)</f>
        <v>0</v>
      </c>
      <c r="AC26" s="19">
        <f t="shared" si="7"/>
        <v>0</v>
      </c>
      <c r="AD26" s="11"/>
      <c r="AE26" s="11"/>
      <c r="AF26" s="11"/>
      <c r="AG26" s="11"/>
      <c r="AH26" s="11"/>
      <c r="AI26" s="11"/>
      <c r="AJ26" s="11"/>
      <c r="AK26" s="11"/>
      <c r="AL26" s="11"/>
      <c r="AM26" s="11"/>
      <c r="AN26" s="11"/>
      <c r="AO26" s="11"/>
      <c r="AP26" s="11"/>
      <c r="AQ26" s="11"/>
      <c r="AR26" s="11"/>
      <c r="AS26" s="11"/>
      <c r="AT26" s="11"/>
      <c r="AU26" s="30"/>
      <c r="AV26" s="30"/>
      <c r="AW26" s="30"/>
      <c r="AX26" s="30"/>
      <c r="AY26" s="30"/>
      <c r="AZ26" s="30"/>
      <c r="BA26" s="30"/>
    </row>
    <row r="27" spans="1:57" s="76" customFormat="1" ht="27.75" customHeight="1" x14ac:dyDescent="0.25">
      <c r="A27" s="72"/>
      <c r="B27" s="84"/>
      <c r="C27" s="158" t="s">
        <v>147</v>
      </c>
      <c r="D27" s="159"/>
      <c r="E27" s="159"/>
      <c r="F27" s="159"/>
      <c r="G27" s="159"/>
      <c r="H27" s="159"/>
      <c r="I27" s="159"/>
      <c r="J27" s="159"/>
      <c r="K27" s="159"/>
      <c r="L27" s="159"/>
      <c r="M27" s="159"/>
      <c r="N27" s="159"/>
      <c r="O27" s="159"/>
      <c r="P27" s="160"/>
      <c r="Q27" s="73"/>
      <c r="R27" s="37"/>
      <c r="S27" s="74"/>
      <c r="T27" s="71" t="s">
        <v>45</v>
      </c>
      <c r="U27" s="71"/>
      <c r="V27" s="75">
        <f>SMALL($V$8:$V$17,8)</f>
        <v>0</v>
      </c>
      <c r="W27" s="75">
        <f t="shared" si="8"/>
        <v>0</v>
      </c>
      <c r="X27" s="71">
        <f t="shared" si="9"/>
        <v>0</v>
      </c>
      <c r="Y27" s="71">
        <f t="shared" si="6"/>
        <v>0</v>
      </c>
      <c r="Z27" s="71"/>
      <c r="AA27" s="71"/>
      <c r="AB27" s="75">
        <f>SMALL($AB$8:$AB$17,8)</f>
        <v>0</v>
      </c>
      <c r="AC27" s="75">
        <f t="shared" si="7"/>
        <v>0</v>
      </c>
      <c r="AD27" s="71"/>
      <c r="AE27" s="71"/>
      <c r="AF27" s="71"/>
      <c r="AG27" s="71"/>
      <c r="AH27" s="71"/>
      <c r="AI27" s="71"/>
      <c r="AJ27" s="71"/>
      <c r="AK27" s="71"/>
      <c r="AL27" s="71"/>
      <c r="AM27" s="71"/>
      <c r="AN27" s="71"/>
      <c r="AO27" s="71"/>
      <c r="AP27" s="71"/>
      <c r="AQ27" s="71"/>
      <c r="AR27" s="71"/>
      <c r="AS27" s="71"/>
      <c r="AT27" s="71"/>
      <c r="AU27" s="73"/>
      <c r="AV27" s="73"/>
      <c r="AW27" s="73"/>
      <c r="AX27" s="73"/>
      <c r="AY27" s="73"/>
      <c r="AZ27" s="73"/>
      <c r="BA27" s="73"/>
    </row>
    <row r="28" spans="1:57" x14ac:dyDescent="0.2">
      <c r="A28" s="15"/>
      <c r="B28" s="14"/>
      <c r="C28" s="41" t="s">
        <v>46</v>
      </c>
      <c r="D28" s="41" t="s">
        <v>47</v>
      </c>
      <c r="E28" s="39"/>
      <c r="F28" s="41" t="s">
        <v>46</v>
      </c>
      <c r="G28" s="42" t="s">
        <v>47</v>
      </c>
      <c r="H28" s="43"/>
      <c r="I28" s="149" t="str">
        <f>IF(SUM(Y20:Y29)&gt;0,"fout tijdvak of begindatum vergeten!","Vul hier de vakanties in!
")</f>
        <v xml:space="preserve">Vul hier de vakanties in!
</v>
      </c>
      <c r="J28" s="149"/>
      <c r="K28" s="40"/>
      <c r="L28" s="23"/>
      <c r="M28" s="23"/>
      <c r="N28" s="23"/>
      <c r="O28" s="23"/>
      <c r="P28" s="33"/>
      <c r="Q28" s="30"/>
      <c r="R28" s="34"/>
      <c r="S28" s="18"/>
      <c r="T28" s="11" t="s">
        <v>48</v>
      </c>
      <c r="U28" s="11"/>
      <c r="V28" s="19">
        <f>SMALL($V$8:$V$17,9)</f>
        <v>0</v>
      </c>
      <c r="W28" s="19">
        <f t="shared" si="8"/>
        <v>0</v>
      </c>
      <c r="X28" s="11">
        <f t="shared" si="9"/>
        <v>0</v>
      </c>
      <c r="Y28" s="11">
        <f t="shared" si="6"/>
        <v>0</v>
      </c>
      <c r="Z28" s="11"/>
      <c r="AA28" s="11"/>
      <c r="AB28" s="19">
        <f>SMALL($AB$8:$AB$17,9)</f>
        <v>0</v>
      </c>
      <c r="AC28" s="19">
        <f t="shared" si="7"/>
        <v>0</v>
      </c>
      <c r="AD28" s="11"/>
      <c r="AE28" s="11"/>
      <c r="AF28" s="11"/>
      <c r="AG28" s="11"/>
      <c r="AH28" s="11"/>
      <c r="AI28" s="11"/>
      <c r="AJ28" s="11"/>
      <c r="AK28" s="11"/>
      <c r="AL28" s="11"/>
      <c r="AM28" s="11"/>
      <c r="AN28" s="11"/>
      <c r="AO28" s="11"/>
      <c r="AP28" s="11"/>
      <c r="AQ28" s="11"/>
      <c r="AR28" s="11"/>
      <c r="AS28" s="11"/>
      <c r="AT28" s="11"/>
      <c r="AU28" s="30"/>
      <c r="AV28" s="30"/>
      <c r="AW28" s="30"/>
      <c r="AX28" s="30"/>
      <c r="AY28" s="30"/>
      <c r="AZ28" s="30"/>
      <c r="BA28" s="30"/>
    </row>
    <row r="29" spans="1:57" x14ac:dyDescent="0.2">
      <c r="A29" s="78"/>
      <c r="B29" s="85"/>
      <c r="C29" s="95"/>
      <c r="D29" s="95"/>
      <c r="E29" s="39"/>
      <c r="F29" s="95"/>
      <c r="G29" s="95"/>
      <c r="H29" s="92"/>
      <c r="I29" s="149"/>
      <c r="J29" s="149"/>
      <c r="K29" s="45"/>
      <c r="L29" s="46" t="str">
        <f>IF(AM7=FALSE,"",AM7)</f>
        <v/>
      </c>
      <c r="M29" s="23"/>
      <c r="N29" s="23"/>
      <c r="O29" s="23"/>
      <c r="P29" s="33"/>
      <c r="Q29" s="30"/>
      <c r="R29" s="34"/>
      <c r="S29" s="34"/>
      <c r="T29" s="11" t="s">
        <v>49</v>
      </c>
      <c r="U29" s="11"/>
      <c r="V29" s="19">
        <f>SMALL($V$8:$V$17,10)</f>
        <v>0</v>
      </c>
      <c r="W29" s="19">
        <f>IF(VLOOKUP(V29,$V$8:$W$17,2,FALSE)=0,V29,VLOOKUP(V29,$V$8:$W$17,2,FALSE))</f>
        <v>0</v>
      </c>
      <c r="X29" s="11">
        <f t="shared" si="9"/>
        <v>0</v>
      </c>
      <c r="Y29" s="11">
        <f>IF(OR(AND(V29=0,W29&gt;0),V29&gt;W29),1,0)</f>
        <v>0</v>
      </c>
      <c r="Z29" s="11"/>
      <c r="AA29" s="11"/>
      <c r="AB29" s="19">
        <f>SMALL($AB$8:$AB$17,10)</f>
        <v>0</v>
      </c>
      <c r="AC29" s="19">
        <f t="shared" si="7"/>
        <v>0</v>
      </c>
      <c r="AD29" s="11"/>
      <c r="AE29" s="11"/>
      <c r="AF29" s="11"/>
      <c r="AG29" s="11"/>
      <c r="AH29" s="11"/>
      <c r="AI29" s="11"/>
      <c r="AJ29" s="11"/>
      <c r="AK29" s="11"/>
      <c r="AL29" s="11"/>
      <c r="AM29" s="11"/>
      <c r="AN29" s="11"/>
      <c r="AO29" s="11"/>
      <c r="AP29" s="11"/>
      <c r="AQ29" s="11"/>
      <c r="AR29" s="11"/>
      <c r="AS29" s="11"/>
      <c r="AT29" s="11"/>
      <c r="AU29" s="30"/>
      <c r="AV29" s="30"/>
      <c r="AW29" s="30"/>
      <c r="AX29" s="30"/>
      <c r="AY29" s="30"/>
      <c r="AZ29" s="30"/>
      <c r="BA29" s="30"/>
    </row>
    <row r="30" spans="1:57" x14ac:dyDescent="0.2">
      <c r="A30" s="78"/>
      <c r="B30" s="85"/>
      <c r="C30" s="95"/>
      <c r="D30" s="95"/>
      <c r="E30" s="39"/>
      <c r="F30" s="95"/>
      <c r="G30" s="95"/>
      <c r="H30" s="92"/>
      <c r="I30" s="149"/>
      <c r="J30" s="149"/>
      <c r="K30" s="40"/>
      <c r="L30" s="46" t="str">
        <f t="shared" ref="L30:L32" si="10">IF(AM8=FALSE,"",AM8)</f>
        <v/>
      </c>
      <c r="M30" s="23"/>
      <c r="N30" s="23"/>
      <c r="O30" s="23"/>
      <c r="P30" s="33"/>
      <c r="Q30" s="30"/>
      <c r="R30" s="11"/>
      <c r="S30" s="34"/>
      <c r="T30" s="11"/>
      <c r="U30" s="11"/>
      <c r="V30" s="19"/>
      <c r="W30" s="19"/>
      <c r="X30" s="11"/>
      <c r="Y30" s="11"/>
      <c r="Z30" s="11"/>
      <c r="AA30" s="11"/>
      <c r="AB30" s="19"/>
      <c r="AC30" s="19">
        <f>IF(VLOOKUP(AB30,$AB$8:$AC$17,2,FALSE)=0,AB30,VLOOKUP(AB30,$AB$7:$AC$17,2,FALSE))</f>
        <v>0</v>
      </c>
      <c r="AD30" s="11"/>
      <c r="AE30" s="11"/>
      <c r="AF30" s="11"/>
      <c r="AG30" s="11"/>
      <c r="AH30" s="11" t="s">
        <v>97</v>
      </c>
      <c r="AI30" s="11" t="s">
        <v>115</v>
      </c>
      <c r="AJ30" s="11" t="s">
        <v>98</v>
      </c>
      <c r="AK30" s="11" t="s">
        <v>99</v>
      </c>
      <c r="AL30" s="11" t="s">
        <v>100</v>
      </c>
      <c r="AM30" s="11" t="s">
        <v>101</v>
      </c>
      <c r="AN30" s="11" t="s">
        <v>102</v>
      </c>
      <c r="AO30" s="11" t="s">
        <v>103</v>
      </c>
      <c r="AP30" s="11" t="s">
        <v>104</v>
      </c>
      <c r="AQ30" s="11" t="s">
        <v>105</v>
      </c>
      <c r="AR30" s="11" t="s">
        <v>106</v>
      </c>
      <c r="AS30" s="11" t="s">
        <v>107</v>
      </c>
      <c r="AT30" s="11" t="s">
        <v>108</v>
      </c>
      <c r="AU30" s="11" t="s">
        <v>109</v>
      </c>
      <c r="AV30" s="11" t="s">
        <v>110</v>
      </c>
      <c r="AW30" s="11" t="s">
        <v>111</v>
      </c>
      <c r="AX30" s="11" t="s">
        <v>112</v>
      </c>
      <c r="AY30" s="11" t="s">
        <v>113</v>
      </c>
      <c r="AZ30" s="11" t="s">
        <v>114</v>
      </c>
      <c r="BA30" s="30"/>
    </row>
    <row r="31" spans="1:57" x14ac:dyDescent="0.2">
      <c r="A31" s="78"/>
      <c r="B31" s="85"/>
      <c r="C31" s="95"/>
      <c r="D31" s="95"/>
      <c r="E31" s="39"/>
      <c r="F31" s="95"/>
      <c r="G31" s="95"/>
      <c r="H31" s="92"/>
      <c r="I31" s="149"/>
      <c r="J31" s="149"/>
      <c r="K31" s="40"/>
      <c r="L31" s="46" t="str">
        <f t="shared" si="10"/>
        <v/>
      </c>
      <c r="M31" s="23"/>
      <c r="N31" s="23"/>
      <c r="O31" s="23"/>
      <c r="P31" s="33"/>
      <c r="Q31" s="30"/>
      <c r="R31" s="34"/>
      <c r="S31" s="18"/>
      <c r="T31" s="11"/>
      <c r="U31" s="11"/>
      <c r="V31" s="19"/>
      <c r="W31" s="19"/>
      <c r="X31" s="11" t="s">
        <v>50</v>
      </c>
      <c r="Y31" s="11"/>
      <c r="Z31" s="11"/>
      <c r="AA31" s="11"/>
      <c r="AB31" s="11" t="s">
        <v>51</v>
      </c>
      <c r="AC31" s="11"/>
      <c r="AD31" s="11"/>
      <c r="AE31" s="11"/>
      <c r="AF31" s="11"/>
      <c r="AG31" s="11"/>
      <c r="AH31" s="11">
        <f>SUM(AH32:AH396)</f>
        <v>0</v>
      </c>
      <c r="AI31" s="11">
        <f>SUM(AI32:AI396)</f>
        <v>0</v>
      </c>
      <c r="AJ31" s="11">
        <f t="shared" ref="AJ31:AX31" si="11">SUM(AJ32:AJ396)</f>
        <v>0</v>
      </c>
      <c r="AK31" s="11">
        <f t="shared" si="11"/>
        <v>0</v>
      </c>
      <c r="AL31" s="11">
        <f t="shared" si="11"/>
        <v>0</v>
      </c>
      <c r="AM31" s="11">
        <f t="shared" si="11"/>
        <v>0</v>
      </c>
      <c r="AN31" s="11">
        <f t="shared" si="11"/>
        <v>0</v>
      </c>
      <c r="AO31" s="11">
        <f t="shared" si="11"/>
        <v>0</v>
      </c>
      <c r="AP31" s="11">
        <f t="shared" si="11"/>
        <v>0</v>
      </c>
      <c r="AQ31" s="11">
        <f t="shared" si="11"/>
        <v>0</v>
      </c>
      <c r="AR31" s="11">
        <f t="shared" si="11"/>
        <v>0</v>
      </c>
      <c r="AS31" s="11">
        <f t="shared" si="11"/>
        <v>0</v>
      </c>
      <c r="AT31" s="11">
        <f t="shared" si="11"/>
        <v>0</v>
      </c>
      <c r="AU31" s="11">
        <f t="shared" si="11"/>
        <v>0</v>
      </c>
      <c r="AV31" s="11">
        <f t="shared" si="11"/>
        <v>0</v>
      </c>
      <c r="AW31" s="11">
        <f t="shared" si="11"/>
        <v>0</v>
      </c>
      <c r="AX31" s="11">
        <f t="shared" si="11"/>
        <v>0</v>
      </c>
      <c r="AY31" s="11">
        <f>SUM(AY32:AY396)</f>
        <v>0</v>
      </c>
      <c r="AZ31" s="11">
        <f t="shared" ref="AZ31" si="12">SUM(AZ32:AZ396)</f>
        <v>0</v>
      </c>
      <c r="BA31" s="11">
        <f>SUM(BA32:BA390)</f>
        <v>0</v>
      </c>
      <c r="BB31" s="11" t="s">
        <v>116</v>
      </c>
      <c r="BC31" s="11" t="s">
        <v>117</v>
      </c>
      <c r="BD31" s="11" t="s">
        <v>118</v>
      </c>
      <c r="BE31" s="30"/>
    </row>
    <row r="32" spans="1:57" x14ac:dyDescent="0.2">
      <c r="A32" s="78"/>
      <c r="B32" s="85"/>
      <c r="C32" s="95"/>
      <c r="D32" s="95"/>
      <c r="E32" s="39"/>
      <c r="F32" s="95"/>
      <c r="G32" s="95"/>
      <c r="H32" s="92"/>
      <c r="I32" s="149"/>
      <c r="J32" s="149"/>
      <c r="K32" s="40"/>
      <c r="L32" s="46" t="str">
        <f t="shared" si="10"/>
        <v/>
      </c>
      <c r="M32" s="23"/>
      <c r="N32" s="23"/>
      <c r="O32" s="23"/>
      <c r="P32" s="33"/>
      <c r="Q32" s="30"/>
      <c r="R32" s="34"/>
      <c r="S32" s="47">
        <f t="shared" ref="S32:S44" si="13">IF(T32&gt;$F$22,S31+IF(NOT(X32),0,1),S31)</f>
        <v>1</v>
      </c>
      <c r="T32" s="48">
        <f>IF(F18&gt;0,F18,1)</f>
        <v>1</v>
      </c>
      <c r="U32" s="11">
        <f>WEEKDAY(T32,2)</f>
        <v>7</v>
      </c>
      <c r="V32" s="19">
        <f>VLOOKUP(T32,$V$19:$V$29,1)</f>
        <v>0</v>
      </c>
      <c r="W32" s="19">
        <f>VLOOKUP(T32,$V$19:$W$29,2)</f>
        <v>0</v>
      </c>
      <c r="X32" s="11" t="b">
        <f>IF(AND(T32&gt;=V32,T32&lt;=W32),FALSE,TRUE)</f>
        <v>1</v>
      </c>
      <c r="Y32" s="11">
        <f>IF(OR(U32=6,U32=7),0,IF(NOT(X32),VLOOKUP(U32,$AE$8:$AF$12,2,FALSE),0))</f>
        <v>0</v>
      </c>
      <c r="Z32" s="11">
        <f>IF(NOT(X32),1,0)</f>
        <v>0</v>
      </c>
      <c r="AA32" s="11">
        <f t="shared" ref="AA32:AA95" si="14">IF(T32&lt;=$F$22,AA31+Z32,AA31)</f>
        <v>0</v>
      </c>
      <c r="AB32" s="19">
        <f>J37</f>
        <v>0</v>
      </c>
      <c r="AC32" s="11">
        <f t="shared" ref="AC32:AC95" si="15">WEEKDAY(AB32,2)</f>
        <v>6</v>
      </c>
      <c r="AD32" s="11">
        <f t="shared" ref="AD32:AD95" si="16">IF(OR(AC32=6,AC32=7),0,IF((AG32),VLOOKUP(AC32,$AE$8:$AF$12,2,FALSE),0))</f>
        <v>0</v>
      </c>
      <c r="AE32" s="19">
        <f t="shared" ref="AE32:AE95" si="17">VLOOKUP(AB32,$AB$19:$AB$29,1)</f>
        <v>0</v>
      </c>
      <c r="AF32" s="19">
        <f t="shared" ref="AF32:AF95" si="18">VLOOKUP(AB32,$AB$19:$AC$29,2)</f>
        <v>0</v>
      </c>
      <c r="AG32" s="11" t="b">
        <f t="shared" ref="AG32:AG95" si="19">IF(AND(AB32&gt;=AE32,AB32&lt;=AF32),TRUE,FALSE)</f>
        <v>1</v>
      </c>
      <c r="AH32" s="11">
        <f t="shared" ref="AH32:AH95" si="20">IF(AND(AB32&gt;=E$64,AB32&lt;=F$64),AD32,)</f>
        <v>0</v>
      </c>
      <c r="AI32" s="11">
        <f t="shared" ref="AI32:AI95" si="21">IF(AND(AB32&gt;=E$65,AB32&lt;=F$65),AD32,)</f>
        <v>0</v>
      </c>
      <c r="AJ32" s="11">
        <f t="shared" ref="AJ32:AJ95" si="22">IF(AND(AB32&gt;=E$66,AB32&lt;=F$66),AD32,)</f>
        <v>0</v>
      </c>
      <c r="AK32" s="11">
        <f t="shared" ref="AK32:AK95" si="23">IF(AND(AB32&gt;=E$67,AB32&lt;=F$67),AD32,)</f>
        <v>0</v>
      </c>
      <c r="AL32" s="11">
        <f t="shared" ref="AL32:AL95" si="24">IF(AND(AB32&gt;=E$68,AB32&lt;=F$68),AD32,)</f>
        <v>0</v>
      </c>
      <c r="AM32" s="11">
        <f t="shared" ref="AM32:AM95" si="25">IF(AND(AB32&gt;=E$69,AB32&lt;=F$69),AD32,)</f>
        <v>0</v>
      </c>
      <c r="AN32" s="11">
        <f t="shared" ref="AN32:AN95" si="26">IF(AND(AB32&gt;=E$70,AB32&lt;=F$70),AD32,)</f>
        <v>0</v>
      </c>
      <c r="AO32" s="11">
        <f t="shared" ref="AO32:AO95" si="27">IF(AND(AB32&gt;=E$71,AB32&lt;=F$71),AD32,)</f>
        <v>0</v>
      </c>
      <c r="AP32" s="11">
        <f t="shared" ref="AP32:AP95" si="28">IF(AND(AB32&gt;=E$72,AB32&lt;=F$72),AD32,)</f>
        <v>0</v>
      </c>
      <c r="AQ32" s="11">
        <f>IF(AND(AB32&gt;=E$73,AB32&lt;=F$73),AD32,)</f>
        <v>0</v>
      </c>
      <c r="AR32" s="11">
        <f t="shared" ref="AR32:AR95" si="29">IF(AND(AB32&gt;=E$84,AB32&lt;=F$84),AD32,)</f>
        <v>0</v>
      </c>
      <c r="AS32" s="11">
        <f t="shared" ref="AS32:AS95" si="30">IF(AND(AB32&gt;=E$85,AB32&lt;=F$85),AD32,)</f>
        <v>0</v>
      </c>
      <c r="AT32" s="11">
        <f t="shared" ref="AT32:AT95" si="31">IF(AND(AB32&gt;=E$86,AB32&lt;=F$86),AD32,)</f>
        <v>0</v>
      </c>
      <c r="AU32" s="11">
        <f t="shared" ref="AU32:AU95" si="32">IF(AND(AB32&gt;=E$87,AB32&lt;=F$87),AD32,)</f>
        <v>0</v>
      </c>
      <c r="AV32" s="11">
        <f t="shared" ref="AV32:AV95" si="33">IF(AND(AB32&gt;=E$88,AB32&lt;=F$88),AD32,)</f>
        <v>0</v>
      </c>
      <c r="AW32" s="11">
        <f t="shared" ref="AW32:AW95" si="34">IF(AND(AB32&gt;=E$89,AB32&lt;=F$89),AD32,)</f>
        <v>0</v>
      </c>
      <c r="AX32" s="11">
        <f t="shared" ref="AX32:AX95" si="35">IF(AND(AB32&gt;=E$90,AB32&lt;=F$90),AD32,)</f>
        <v>0</v>
      </c>
      <c r="AY32" s="11">
        <f t="shared" ref="AY32:AY95" si="36">IF(AND(AB32&gt;=E$91,AB32&lt;=F$91),AD32,)</f>
        <v>0</v>
      </c>
      <c r="AZ32" s="11">
        <f t="shared" ref="AZ32:AZ95" si="37">IF(AND(AB32&gt;=E$92,AB32&lt;=F$92),AD32,)</f>
        <v>0</v>
      </c>
      <c r="BA32" s="11">
        <f t="shared" ref="BA32:BA95" si="38">IF(AND(AB32&gt;=E$93,AB32&lt;=F$93),AD32,)</f>
        <v>0</v>
      </c>
      <c r="BB32" s="44">
        <f>IF(J37&gt;0,J37,0)</f>
        <v>0</v>
      </c>
      <c r="BC32" s="11">
        <f t="shared" ref="BC32:BC59" si="39">WEEKDAY(BB32,2)</f>
        <v>6</v>
      </c>
      <c r="BD32" s="11">
        <f>IF(BC32&gt;5,0,VLOOKUP(BC32,$AE$8:$AF$12,2,FALSE))</f>
        <v>0</v>
      </c>
      <c r="BE32" s="30" t="b">
        <f>IF(BB32&lt;F$22+1,TRUE,FALSE)</f>
        <v>1</v>
      </c>
    </row>
    <row r="33" spans="1:57" ht="15" x14ac:dyDescent="0.25">
      <c r="A33" s="15"/>
      <c r="B33" s="14"/>
      <c r="C33" s="39" t="s">
        <v>145</v>
      </c>
      <c r="D33" s="39"/>
      <c r="E33" s="39"/>
      <c r="F33" s="39"/>
      <c r="G33" s="39"/>
      <c r="H33" s="39"/>
      <c r="I33" s="39"/>
      <c r="J33" s="46"/>
      <c r="K33" s="46"/>
      <c r="L33" s="46"/>
      <c r="M33" s="164" t="s">
        <v>4</v>
      </c>
      <c r="N33" s="165"/>
      <c r="O33" s="165"/>
      <c r="P33" s="93"/>
      <c r="Q33" s="30"/>
      <c r="R33" s="18"/>
      <c r="S33" s="18">
        <f t="shared" si="13"/>
        <v>2</v>
      </c>
      <c r="T33" s="48">
        <f>T32+1</f>
        <v>2</v>
      </c>
      <c r="U33" s="11">
        <f t="shared" ref="U33:U39" si="40">WEEKDAY(T33,2)</f>
        <v>1</v>
      </c>
      <c r="V33" s="19">
        <f t="shared" ref="V33:V96" si="41">VLOOKUP(T33,$V$19:$V$29,1)</f>
        <v>0</v>
      </c>
      <c r="W33" s="19">
        <f t="shared" ref="W33:W96" si="42">VLOOKUP(T33,$V$19:$W$29,2)</f>
        <v>0</v>
      </c>
      <c r="X33" s="11" t="b">
        <f t="shared" ref="X33:X39" si="43">IF(AND(T33&gt;=V33,T33&lt;=W33),FALSE,TRUE)</f>
        <v>1</v>
      </c>
      <c r="Y33" s="11">
        <f t="shared" ref="Y33:Y96" si="44">IF(OR(U33=6,U33=7),0,IF(NOT(X33),VLOOKUP(U33,$AE$8:$AF$12,2,FALSE),0))</f>
        <v>0</v>
      </c>
      <c r="Z33" s="11">
        <f t="shared" ref="Z33:Z96" si="45">IF(NOT(X33),1,0)</f>
        <v>0</v>
      </c>
      <c r="AA33" s="11">
        <f t="shared" si="14"/>
        <v>0</v>
      </c>
      <c r="AB33" s="19">
        <f>AB32+1</f>
        <v>1</v>
      </c>
      <c r="AC33" s="11">
        <f t="shared" si="15"/>
        <v>7</v>
      </c>
      <c r="AD33" s="11">
        <f t="shared" si="16"/>
        <v>0</v>
      </c>
      <c r="AE33" s="19">
        <f t="shared" si="17"/>
        <v>0</v>
      </c>
      <c r="AF33" s="19">
        <f t="shared" si="18"/>
        <v>0</v>
      </c>
      <c r="AG33" s="11" t="b">
        <f t="shared" si="19"/>
        <v>0</v>
      </c>
      <c r="AH33" s="11">
        <f t="shared" si="20"/>
        <v>0</v>
      </c>
      <c r="AI33" s="11">
        <f t="shared" si="21"/>
        <v>0</v>
      </c>
      <c r="AJ33" s="11">
        <f t="shared" si="22"/>
        <v>0</v>
      </c>
      <c r="AK33" s="11">
        <f t="shared" si="23"/>
        <v>0</v>
      </c>
      <c r="AL33" s="11">
        <f t="shared" si="24"/>
        <v>0</v>
      </c>
      <c r="AM33" s="11">
        <f t="shared" si="25"/>
        <v>0</v>
      </c>
      <c r="AN33" s="11">
        <f t="shared" si="26"/>
        <v>0</v>
      </c>
      <c r="AO33" s="11">
        <f t="shared" si="27"/>
        <v>0</v>
      </c>
      <c r="AP33" s="11">
        <f t="shared" si="28"/>
        <v>0</v>
      </c>
      <c r="AQ33" s="11">
        <f t="shared" ref="AQ33:AQ96" si="46">IF(AND($AB33&gt;=E$73,$AB33&lt;=F$73),$AD33,)</f>
        <v>0</v>
      </c>
      <c r="AR33" s="11">
        <f t="shared" si="29"/>
        <v>0</v>
      </c>
      <c r="AS33" s="11">
        <f t="shared" si="30"/>
        <v>0</v>
      </c>
      <c r="AT33" s="11">
        <f t="shared" si="31"/>
        <v>0</v>
      </c>
      <c r="AU33" s="11">
        <f t="shared" si="32"/>
        <v>0</v>
      </c>
      <c r="AV33" s="11">
        <f t="shared" si="33"/>
        <v>0</v>
      </c>
      <c r="AW33" s="11">
        <f t="shared" si="34"/>
        <v>0</v>
      </c>
      <c r="AX33" s="11">
        <f t="shared" si="35"/>
        <v>0</v>
      </c>
      <c r="AY33" s="11">
        <f t="shared" si="36"/>
        <v>0</v>
      </c>
      <c r="AZ33" s="11">
        <f t="shared" si="37"/>
        <v>0</v>
      </c>
      <c r="BA33" s="11">
        <f t="shared" si="38"/>
        <v>0</v>
      </c>
      <c r="BB33" s="44">
        <f>IF(BB$32=0,0,BB32+1)</f>
        <v>0</v>
      </c>
      <c r="BC33" s="11">
        <f t="shared" si="39"/>
        <v>6</v>
      </c>
      <c r="BD33" s="11">
        <f>IF(BC33&gt;5,0,VLOOKUP(BC33,$AE$8:$AF$12,2,FALSE))</f>
        <v>0</v>
      </c>
      <c r="BE33" s="30" t="b">
        <f t="shared" ref="BE33:BE59" si="47">IF(BB33&lt;F$22+1,TRUE,FALSE)</f>
        <v>1</v>
      </c>
    </row>
    <row r="34" spans="1:57" x14ac:dyDescent="0.2">
      <c r="A34" s="15"/>
      <c r="B34" s="14"/>
      <c r="C34" s="32" t="str">
        <f>IF(M33="ja","uw verlof wordt verlengd tot en met:","")</f>
        <v>uw verlof wordt verlengd tot en met:</v>
      </c>
      <c r="D34" s="39"/>
      <c r="E34" s="153">
        <f>IF(M33="ja",IF(AL22=0,0,AL23),0)</f>
        <v>0</v>
      </c>
      <c r="F34" s="154"/>
      <c r="G34" s="39"/>
      <c r="H34" s="39"/>
      <c r="I34" s="39"/>
      <c r="J34" s="46"/>
      <c r="K34" s="46"/>
      <c r="L34" s="46"/>
      <c r="M34" s="46"/>
      <c r="N34" s="46"/>
      <c r="O34" s="46"/>
      <c r="P34" s="93"/>
      <c r="Q34" s="30"/>
      <c r="R34" s="11"/>
      <c r="S34" s="18">
        <f t="shared" si="13"/>
        <v>3</v>
      </c>
      <c r="T34" s="48">
        <f t="shared" ref="T34:T97" si="48">T33+1</f>
        <v>3</v>
      </c>
      <c r="U34" s="11">
        <f t="shared" si="40"/>
        <v>2</v>
      </c>
      <c r="V34" s="19">
        <f t="shared" si="41"/>
        <v>0</v>
      </c>
      <c r="W34" s="19">
        <f t="shared" si="42"/>
        <v>0</v>
      </c>
      <c r="X34" s="11" t="b">
        <f t="shared" si="43"/>
        <v>1</v>
      </c>
      <c r="Y34" s="11">
        <f t="shared" si="44"/>
        <v>0</v>
      </c>
      <c r="Z34" s="11">
        <f t="shared" si="45"/>
        <v>0</v>
      </c>
      <c r="AA34" s="11">
        <f t="shared" si="14"/>
        <v>0</v>
      </c>
      <c r="AB34" s="19">
        <f t="shared" ref="AB34:AB97" si="49">AB33+1</f>
        <v>2</v>
      </c>
      <c r="AC34" s="11">
        <f t="shared" si="15"/>
        <v>1</v>
      </c>
      <c r="AD34" s="11">
        <f t="shared" si="16"/>
        <v>0</v>
      </c>
      <c r="AE34" s="19">
        <f t="shared" si="17"/>
        <v>0</v>
      </c>
      <c r="AF34" s="19">
        <f t="shared" si="18"/>
        <v>0</v>
      </c>
      <c r="AG34" s="11" t="b">
        <f t="shared" si="19"/>
        <v>0</v>
      </c>
      <c r="AH34" s="11">
        <f t="shared" si="20"/>
        <v>0</v>
      </c>
      <c r="AI34" s="11">
        <f t="shared" si="21"/>
        <v>0</v>
      </c>
      <c r="AJ34" s="11">
        <f t="shared" si="22"/>
        <v>0</v>
      </c>
      <c r="AK34" s="11">
        <f t="shared" si="23"/>
        <v>0</v>
      </c>
      <c r="AL34" s="11">
        <f t="shared" si="24"/>
        <v>0</v>
      </c>
      <c r="AM34" s="11">
        <f t="shared" si="25"/>
        <v>0</v>
      </c>
      <c r="AN34" s="11">
        <f t="shared" si="26"/>
        <v>0</v>
      </c>
      <c r="AO34" s="11">
        <f t="shared" si="27"/>
        <v>0</v>
      </c>
      <c r="AP34" s="11">
        <f t="shared" si="28"/>
        <v>0</v>
      </c>
      <c r="AQ34" s="11">
        <f t="shared" si="46"/>
        <v>0</v>
      </c>
      <c r="AR34" s="11">
        <f t="shared" si="29"/>
        <v>0</v>
      </c>
      <c r="AS34" s="11">
        <f t="shared" si="30"/>
        <v>0</v>
      </c>
      <c r="AT34" s="11">
        <f t="shared" si="31"/>
        <v>0</v>
      </c>
      <c r="AU34" s="11">
        <f t="shared" si="32"/>
        <v>0</v>
      </c>
      <c r="AV34" s="11">
        <f t="shared" si="33"/>
        <v>0</v>
      </c>
      <c r="AW34" s="11">
        <f t="shared" si="34"/>
        <v>0</v>
      </c>
      <c r="AX34" s="11">
        <f t="shared" si="35"/>
        <v>0</v>
      </c>
      <c r="AY34" s="11">
        <f t="shared" si="36"/>
        <v>0</v>
      </c>
      <c r="AZ34" s="11">
        <f t="shared" si="37"/>
        <v>0</v>
      </c>
      <c r="BA34" s="11">
        <f t="shared" si="38"/>
        <v>0</v>
      </c>
      <c r="BB34" s="44">
        <f t="shared" ref="BB34:BB97" si="50">IF(BB$32=0,0,BB33+1)</f>
        <v>0</v>
      </c>
      <c r="BC34" s="11">
        <f t="shared" si="39"/>
        <v>6</v>
      </c>
      <c r="BD34" s="11">
        <f t="shared" ref="BD34:BD59" si="51">IF(BC34&gt;5,0,VLOOKUP(BC34,$AE$8:$AF$12,2,FALSE))</f>
        <v>0</v>
      </c>
      <c r="BE34" s="30" t="b">
        <f t="shared" si="47"/>
        <v>1</v>
      </c>
    </row>
    <row r="35" spans="1:57" x14ac:dyDescent="0.2">
      <c r="A35" s="30"/>
      <c r="B35" s="22"/>
      <c r="C35" s="31" t="str">
        <f>IF(M33="nee","U neemt dit later op: vul dit in bij het onderdeel opname compensatie vakantie- en overig verlof (vanaf regel 84)","")</f>
        <v/>
      </c>
      <c r="D35" s="39"/>
      <c r="E35" s="39"/>
      <c r="F35" s="39"/>
      <c r="G35" s="35"/>
      <c r="H35" s="32"/>
      <c r="I35" s="32"/>
      <c r="J35" s="32"/>
      <c r="K35" s="32"/>
      <c r="L35" s="23"/>
      <c r="M35" s="23"/>
      <c r="N35" s="23"/>
      <c r="O35" s="23"/>
      <c r="P35" s="33"/>
      <c r="Q35" s="30"/>
      <c r="R35" s="11"/>
      <c r="S35" s="11">
        <f t="shared" si="13"/>
        <v>4</v>
      </c>
      <c r="T35" s="20">
        <f>T34+1</f>
        <v>4</v>
      </c>
      <c r="U35" s="11">
        <f t="shared" si="40"/>
        <v>3</v>
      </c>
      <c r="V35" s="11">
        <f t="shared" si="41"/>
        <v>0</v>
      </c>
      <c r="W35" s="11">
        <f t="shared" si="42"/>
        <v>0</v>
      </c>
      <c r="X35" s="11" t="b">
        <f t="shared" si="43"/>
        <v>1</v>
      </c>
      <c r="Y35" s="11">
        <f t="shared" si="44"/>
        <v>0</v>
      </c>
      <c r="Z35" s="11">
        <f t="shared" si="45"/>
        <v>0</v>
      </c>
      <c r="AA35" s="11">
        <f t="shared" si="14"/>
        <v>0</v>
      </c>
      <c r="AB35" s="19">
        <f t="shared" si="49"/>
        <v>3</v>
      </c>
      <c r="AC35" s="11">
        <f t="shared" si="15"/>
        <v>2</v>
      </c>
      <c r="AD35" s="11">
        <f t="shared" si="16"/>
        <v>0</v>
      </c>
      <c r="AE35" s="11">
        <f t="shared" si="17"/>
        <v>0</v>
      </c>
      <c r="AF35" s="11">
        <f t="shared" si="18"/>
        <v>0</v>
      </c>
      <c r="AG35" s="11" t="b">
        <f t="shared" si="19"/>
        <v>0</v>
      </c>
      <c r="AH35" s="11">
        <f t="shared" si="20"/>
        <v>0</v>
      </c>
      <c r="AI35" s="11">
        <f t="shared" si="21"/>
        <v>0</v>
      </c>
      <c r="AJ35" s="11">
        <f t="shared" si="22"/>
        <v>0</v>
      </c>
      <c r="AK35" s="11">
        <f t="shared" si="23"/>
        <v>0</v>
      </c>
      <c r="AL35" s="11">
        <f t="shared" si="24"/>
        <v>0</v>
      </c>
      <c r="AM35" s="11">
        <f t="shared" si="25"/>
        <v>0</v>
      </c>
      <c r="AN35" s="11">
        <f t="shared" si="26"/>
        <v>0</v>
      </c>
      <c r="AO35" s="11">
        <f t="shared" si="27"/>
        <v>0</v>
      </c>
      <c r="AP35" s="11">
        <f t="shared" si="28"/>
        <v>0</v>
      </c>
      <c r="AQ35" s="11">
        <f t="shared" si="46"/>
        <v>0</v>
      </c>
      <c r="AR35" s="11">
        <f t="shared" si="29"/>
        <v>0</v>
      </c>
      <c r="AS35" s="11">
        <f t="shared" si="30"/>
        <v>0</v>
      </c>
      <c r="AT35" s="11">
        <f t="shared" si="31"/>
        <v>0</v>
      </c>
      <c r="AU35" s="11">
        <f t="shared" si="32"/>
        <v>0</v>
      </c>
      <c r="AV35" s="11">
        <f t="shared" si="33"/>
        <v>0</v>
      </c>
      <c r="AW35" s="11">
        <f t="shared" si="34"/>
        <v>0</v>
      </c>
      <c r="AX35" s="11">
        <f t="shared" si="35"/>
        <v>0</v>
      </c>
      <c r="AY35" s="11">
        <f t="shared" si="36"/>
        <v>0</v>
      </c>
      <c r="AZ35" s="11">
        <f t="shared" si="37"/>
        <v>0</v>
      </c>
      <c r="BA35" s="11">
        <f t="shared" si="38"/>
        <v>0</v>
      </c>
      <c r="BB35" s="44">
        <f t="shared" si="50"/>
        <v>0</v>
      </c>
      <c r="BC35" s="11">
        <f t="shared" si="39"/>
        <v>6</v>
      </c>
      <c r="BD35" s="11">
        <f t="shared" si="51"/>
        <v>0</v>
      </c>
      <c r="BE35" s="30" t="b">
        <f t="shared" si="47"/>
        <v>1</v>
      </c>
    </row>
    <row r="36" spans="1:57" x14ac:dyDescent="0.2">
      <c r="A36" s="15"/>
      <c r="B36" s="14"/>
      <c r="C36" s="23" t="str">
        <f>IF(M33="ja","Vul de vakanties hierboven aan tot de verlengde datum!","U kunt er ook nog voor kiezen om het verlof te onderbreken tussen "&amp;TEXT(I37,"dd-mm-jjjj")&amp;" en "&amp;TEXT(F22,"dd-mm-jjjj"))</f>
        <v>Vul de vakanties hierboven aan tot de verlengde datum!</v>
      </c>
      <c r="D36" s="23"/>
      <c r="E36" s="23"/>
      <c r="F36" s="23"/>
      <c r="G36" s="23"/>
      <c r="H36" s="23"/>
      <c r="I36" s="23"/>
      <c r="J36" s="23"/>
      <c r="K36" s="23"/>
      <c r="L36" s="23"/>
      <c r="M36" s="23"/>
      <c r="N36" s="23"/>
      <c r="O36" s="23"/>
      <c r="P36" s="33"/>
      <c r="Q36" s="30"/>
      <c r="R36" s="11"/>
      <c r="S36" s="11">
        <f t="shared" si="13"/>
        <v>5</v>
      </c>
      <c r="T36" s="48">
        <f t="shared" si="48"/>
        <v>5</v>
      </c>
      <c r="U36" s="11">
        <f t="shared" si="40"/>
        <v>4</v>
      </c>
      <c r="V36" s="19">
        <f t="shared" si="41"/>
        <v>0</v>
      </c>
      <c r="W36" s="19">
        <f t="shared" si="42"/>
        <v>0</v>
      </c>
      <c r="X36" s="11" t="b">
        <f t="shared" si="43"/>
        <v>1</v>
      </c>
      <c r="Y36" s="11">
        <f t="shared" si="44"/>
        <v>0</v>
      </c>
      <c r="Z36" s="11">
        <f t="shared" si="45"/>
        <v>0</v>
      </c>
      <c r="AA36" s="11">
        <f t="shared" si="14"/>
        <v>0</v>
      </c>
      <c r="AB36" s="19">
        <f t="shared" si="49"/>
        <v>4</v>
      </c>
      <c r="AC36" s="11">
        <f t="shared" si="15"/>
        <v>3</v>
      </c>
      <c r="AD36" s="11">
        <f t="shared" si="16"/>
        <v>0</v>
      </c>
      <c r="AE36" s="19">
        <f t="shared" si="17"/>
        <v>0</v>
      </c>
      <c r="AF36" s="19">
        <f t="shared" si="18"/>
        <v>0</v>
      </c>
      <c r="AG36" s="11" t="b">
        <f t="shared" si="19"/>
        <v>0</v>
      </c>
      <c r="AH36" s="11">
        <f t="shared" si="20"/>
        <v>0</v>
      </c>
      <c r="AI36" s="11">
        <f t="shared" si="21"/>
        <v>0</v>
      </c>
      <c r="AJ36" s="11">
        <f t="shared" si="22"/>
        <v>0</v>
      </c>
      <c r="AK36" s="11">
        <f t="shared" si="23"/>
        <v>0</v>
      </c>
      <c r="AL36" s="11">
        <f t="shared" si="24"/>
        <v>0</v>
      </c>
      <c r="AM36" s="11">
        <f t="shared" si="25"/>
        <v>0</v>
      </c>
      <c r="AN36" s="11">
        <f t="shared" si="26"/>
        <v>0</v>
      </c>
      <c r="AO36" s="11">
        <f t="shared" si="27"/>
        <v>0</v>
      </c>
      <c r="AP36" s="11">
        <f t="shared" si="28"/>
        <v>0</v>
      </c>
      <c r="AQ36" s="11">
        <f t="shared" si="46"/>
        <v>0</v>
      </c>
      <c r="AR36" s="11">
        <f t="shared" si="29"/>
        <v>0</v>
      </c>
      <c r="AS36" s="11">
        <f t="shared" si="30"/>
        <v>0</v>
      </c>
      <c r="AT36" s="11">
        <f t="shared" si="31"/>
        <v>0</v>
      </c>
      <c r="AU36" s="11">
        <f t="shared" si="32"/>
        <v>0</v>
      </c>
      <c r="AV36" s="11">
        <f t="shared" si="33"/>
        <v>0</v>
      </c>
      <c r="AW36" s="11">
        <f t="shared" si="34"/>
        <v>0</v>
      </c>
      <c r="AX36" s="11">
        <f t="shared" si="35"/>
        <v>0</v>
      </c>
      <c r="AY36" s="11">
        <f t="shared" si="36"/>
        <v>0</v>
      </c>
      <c r="AZ36" s="11">
        <f t="shared" si="37"/>
        <v>0</v>
      </c>
      <c r="BA36" s="11">
        <f t="shared" si="38"/>
        <v>0</v>
      </c>
      <c r="BB36" s="44">
        <f t="shared" si="50"/>
        <v>0</v>
      </c>
      <c r="BC36" s="11">
        <f t="shared" si="39"/>
        <v>6</v>
      </c>
      <c r="BD36" s="11">
        <f t="shared" si="51"/>
        <v>0</v>
      </c>
      <c r="BE36" s="30" t="b">
        <f t="shared" si="47"/>
        <v>1</v>
      </c>
    </row>
    <row r="37" spans="1:57" ht="12.75" customHeight="1" x14ac:dyDescent="0.2">
      <c r="A37" s="15"/>
      <c r="B37" s="14"/>
      <c r="C37" s="31">
        <f>IF(M33="ja",0,"Per wanneer wenst u het verlof te onderbreken?")</f>
        <v>0</v>
      </c>
      <c r="D37" s="39"/>
      <c r="E37" s="39"/>
      <c r="F37" s="39"/>
      <c r="G37" s="39"/>
      <c r="H37" s="39"/>
      <c r="I37" s="49">
        <f>IF(M33="ja",0,IF(F22=0,0,IF(F14&gt;F21,F22-27-(F18-F16),IF(F14&lt;F21,F22-27-(F18-F16),IF(F14=F21,F22-27-(F18-F16))))))</f>
        <v>0</v>
      </c>
      <c r="J37" s="150"/>
      <c r="K37" s="150"/>
      <c r="L37" s="50"/>
      <c r="M37" s="23"/>
      <c r="N37" s="23"/>
      <c r="O37" s="23"/>
      <c r="P37" s="33"/>
      <c r="Q37" s="30"/>
      <c r="R37" s="11"/>
      <c r="S37" s="11">
        <f t="shared" si="13"/>
        <v>6</v>
      </c>
      <c r="T37" s="48">
        <f t="shared" si="48"/>
        <v>6</v>
      </c>
      <c r="U37" s="11">
        <f t="shared" si="40"/>
        <v>5</v>
      </c>
      <c r="V37" s="19">
        <f t="shared" si="41"/>
        <v>0</v>
      </c>
      <c r="W37" s="19">
        <f t="shared" si="42"/>
        <v>0</v>
      </c>
      <c r="X37" s="11" t="b">
        <f t="shared" si="43"/>
        <v>1</v>
      </c>
      <c r="Y37" s="11">
        <f t="shared" si="44"/>
        <v>0</v>
      </c>
      <c r="Z37" s="11">
        <f t="shared" si="45"/>
        <v>0</v>
      </c>
      <c r="AA37" s="11">
        <f t="shared" si="14"/>
        <v>0</v>
      </c>
      <c r="AB37" s="19">
        <f t="shared" si="49"/>
        <v>5</v>
      </c>
      <c r="AC37" s="11">
        <f t="shared" si="15"/>
        <v>4</v>
      </c>
      <c r="AD37" s="11">
        <f t="shared" si="16"/>
        <v>0</v>
      </c>
      <c r="AE37" s="19">
        <f t="shared" si="17"/>
        <v>0</v>
      </c>
      <c r="AF37" s="19">
        <f t="shared" si="18"/>
        <v>0</v>
      </c>
      <c r="AG37" s="11" t="b">
        <f t="shared" si="19"/>
        <v>0</v>
      </c>
      <c r="AH37" s="11">
        <f t="shared" si="20"/>
        <v>0</v>
      </c>
      <c r="AI37" s="11">
        <f t="shared" si="21"/>
        <v>0</v>
      </c>
      <c r="AJ37" s="11">
        <f t="shared" si="22"/>
        <v>0</v>
      </c>
      <c r="AK37" s="11">
        <f t="shared" si="23"/>
        <v>0</v>
      </c>
      <c r="AL37" s="11">
        <f t="shared" si="24"/>
        <v>0</v>
      </c>
      <c r="AM37" s="11">
        <f t="shared" si="25"/>
        <v>0</v>
      </c>
      <c r="AN37" s="11">
        <f t="shared" si="26"/>
        <v>0</v>
      </c>
      <c r="AO37" s="11">
        <f t="shared" si="27"/>
        <v>0</v>
      </c>
      <c r="AP37" s="11">
        <f t="shared" si="28"/>
        <v>0</v>
      </c>
      <c r="AQ37" s="11">
        <f t="shared" si="46"/>
        <v>0</v>
      </c>
      <c r="AR37" s="11">
        <f t="shared" si="29"/>
        <v>0</v>
      </c>
      <c r="AS37" s="11">
        <f t="shared" si="30"/>
        <v>0</v>
      </c>
      <c r="AT37" s="11">
        <f t="shared" si="31"/>
        <v>0</v>
      </c>
      <c r="AU37" s="11">
        <f t="shared" si="32"/>
        <v>0</v>
      </c>
      <c r="AV37" s="11">
        <f t="shared" si="33"/>
        <v>0</v>
      </c>
      <c r="AW37" s="11">
        <f t="shared" si="34"/>
        <v>0</v>
      </c>
      <c r="AX37" s="11">
        <f t="shared" si="35"/>
        <v>0</v>
      </c>
      <c r="AY37" s="11">
        <f t="shared" si="36"/>
        <v>0</v>
      </c>
      <c r="AZ37" s="11">
        <f t="shared" si="37"/>
        <v>0</v>
      </c>
      <c r="BA37" s="11">
        <f t="shared" si="38"/>
        <v>0</v>
      </c>
      <c r="BB37" s="44">
        <f t="shared" si="50"/>
        <v>0</v>
      </c>
      <c r="BC37" s="11">
        <f t="shared" si="39"/>
        <v>6</v>
      </c>
      <c r="BD37" s="11">
        <f t="shared" si="51"/>
        <v>0</v>
      </c>
      <c r="BE37" s="30" t="b">
        <f t="shared" si="47"/>
        <v>1</v>
      </c>
    </row>
    <row r="38" spans="1:57" x14ac:dyDescent="0.2">
      <c r="A38" s="15"/>
      <c r="B38" s="14"/>
      <c r="C38" s="31"/>
      <c r="D38" s="39"/>
      <c r="E38" s="39"/>
      <c r="F38" s="39"/>
      <c r="G38" s="39"/>
      <c r="H38" s="39"/>
      <c r="I38" s="39"/>
      <c r="J38" s="23"/>
      <c r="K38" s="1"/>
      <c r="L38" s="23"/>
      <c r="M38" s="23"/>
      <c r="N38" s="23"/>
      <c r="O38" s="23"/>
      <c r="P38" s="33"/>
      <c r="Q38" s="30"/>
      <c r="R38" s="11"/>
      <c r="S38" s="11">
        <f t="shared" si="13"/>
        <v>7</v>
      </c>
      <c r="T38" s="48">
        <f t="shared" si="48"/>
        <v>7</v>
      </c>
      <c r="U38" s="11">
        <f t="shared" si="40"/>
        <v>6</v>
      </c>
      <c r="V38" s="19">
        <f t="shared" si="41"/>
        <v>0</v>
      </c>
      <c r="W38" s="19">
        <f t="shared" si="42"/>
        <v>0</v>
      </c>
      <c r="X38" s="11" t="b">
        <f t="shared" si="43"/>
        <v>1</v>
      </c>
      <c r="Y38" s="11">
        <f t="shared" si="44"/>
        <v>0</v>
      </c>
      <c r="Z38" s="11">
        <f t="shared" si="45"/>
        <v>0</v>
      </c>
      <c r="AA38" s="11">
        <f t="shared" si="14"/>
        <v>0</v>
      </c>
      <c r="AB38" s="19">
        <f t="shared" si="49"/>
        <v>6</v>
      </c>
      <c r="AC38" s="11">
        <f t="shared" si="15"/>
        <v>5</v>
      </c>
      <c r="AD38" s="11">
        <f t="shared" si="16"/>
        <v>0</v>
      </c>
      <c r="AE38" s="19">
        <f t="shared" si="17"/>
        <v>0</v>
      </c>
      <c r="AF38" s="19">
        <f t="shared" si="18"/>
        <v>0</v>
      </c>
      <c r="AG38" s="11" t="b">
        <f t="shared" si="19"/>
        <v>0</v>
      </c>
      <c r="AH38" s="11">
        <f t="shared" si="20"/>
        <v>0</v>
      </c>
      <c r="AI38" s="11">
        <f t="shared" si="21"/>
        <v>0</v>
      </c>
      <c r="AJ38" s="11">
        <f t="shared" si="22"/>
        <v>0</v>
      </c>
      <c r="AK38" s="11">
        <f t="shared" si="23"/>
        <v>0</v>
      </c>
      <c r="AL38" s="11">
        <f t="shared" si="24"/>
        <v>0</v>
      </c>
      <c r="AM38" s="11">
        <f t="shared" si="25"/>
        <v>0</v>
      </c>
      <c r="AN38" s="11">
        <f t="shared" si="26"/>
        <v>0</v>
      </c>
      <c r="AO38" s="11">
        <f t="shared" si="27"/>
        <v>0</v>
      </c>
      <c r="AP38" s="11">
        <f t="shared" si="28"/>
        <v>0</v>
      </c>
      <c r="AQ38" s="11">
        <f t="shared" si="46"/>
        <v>0</v>
      </c>
      <c r="AR38" s="11">
        <f t="shared" si="29"/>
        <v>0</v>
      </c>
      <c r="AS38" s="11">
        <f t="shared" si="30"/>
        <v>0</v>
      </c>
      <c r="AT38" s="11">
        <f t="shared" si="31"/>
        <v>0</v>
      </c>
      <c r="AU38" s="11">
        <f t="shared" si="32"/>
        <v>0</v>
      </c>
      <c r="AV38" s="11">
        <f t="shared" si="33"/>
        <v>0</v>
      </c>
      <c r="AW38" s="11">
        <f t="shared" si="34"/>
        <v>0</v>
      </c>
      <c r="AX38" s="11">
        <f t="shared" si="35"/>
        <v>0</v>
      </c>
      <c r="AY38" s="11">
        <f t="shared" si="36"/>
        <v>0</v>
      </c>
      <c r="AZ38" s="11">
        <f t="shared" si="37"/>
        <v>0</v>
      </c>
      <c r="BA38" s="11">
        <f t="shared" si="38"/>
        <v>0</v>
      </c>
      <c r="BB38" s="44">
        <f t="shared" si="50"/>
        <v>0</v>
      </c>
      <c r="BC38" s="11">
        <f t="shared" si="39"/>
        <v>6</v>
      </c>
      <c r="BD38" s="11">
        <f t="shared" si="51"/>
        <v>0</v>
      </c>
      <c r="BE38" s="30" t="b">
        <f t="shared" si="47"/>
        <v>1</v>
      </c>
    </row>
    <row r="39" spans="1:57" ht="9.75" customHeight="1" x14ac:dyDescent="0.2">
      <c r="A39" s="15"/>
      <c r="B39" s="14"/>
      <c r="C39" s="155" t="s">
        <v>149</v>
      </c>
      <c r="D39" s="156"/>
      <c r="E39" s="156"/>
      <c r="F39" s="156"/>
      <c r="G39" s="156"/>
      <c r="H39" s="156"/>
      <c r="I39" s="156"/>
      <c r="J39" s="156"/>
      <c r="K39" s="156"/>
      <c r="L39" s="156"/>
      <c r="M39" s="156"/>
      <c r="N39" s="156"/>
      <c r="O39" s="156"/>
      <c r="P39" s="157"/>
      <c r="Q39" s="30"/>
      <c r="R39" s="11"/>
      <c r="S39" s="11">
        <f t="shared" si="13"/>
        <v>8</v>
      </c>
      <c r="T39" s="48">
        <f t="shared" si="48"/>
        <v>8</v>
      </c>
      <c r="U39" s="11">
        <f t="shared" si="40"/>
        <v>7</v>
      </c>
      <c r="V39" s="19">
        <f t="shared" si="41"/>
        <v>0</v>
      </c>
      <c r="W39" s="19">
        <f t="shared" si="42"/>
        <v>0</v>
      </c>
      <c r="X39" s="11" t="b">
        <f t="shared" si="43"/>
        <v>1</v>
      </c>
      <c r="Y39" s="11">
        <f t="shared" si="44"/>
        <v>0</v>
      </c>
      <c r="Z39" s="11">
        <f t="shared" si="45"/>
        <v>0</v>
      </c>
      <c r="AA39" s="11">
        <f t="shared" si="14"/>
        <v>0</v>
      </c>
      <c r="AB39" s="19">
        <f t="shared" si="49"/>
        <v>7</v>
      </c>
      <c r="AC39" s="11">
        <f t="shared" si="15"/>
        <v>6</v>
      </c>
      <c r="AD39" s="11">
        <f t="shared" si="16"/>
        <v>0</v>
      </c>
      <c r="AE39" s="19">
        <f t="shared" si="17"/>
        <v>0</v>
      </c>
      <c r="AF39" s="19">
        <f t="shared" si="18"/>
        <v>0</v>
      </c>
      <c r="AG39" s="11" t="b">
        <f t="shared" si="19"/>
        <v>0</v>
      </c>
      <c r="AH39" s="11">
        <f t="shared" si="20"/>
        <v>0</v>
      </c>
      <c r="AI39" s="11">
        <f t="shared" si="21"/>
        <v>0</v>
      </c>
      <c r="AJ39" s="11">
        <f t="shared" si="22"/>
        <v>0</v>
      </c>
      <c r="AK39" s="11">
        <f t="shared" si="23"/>
        <v>0</v>
      </c>
      <c r="AL39" s="11">
        <f t="shared" si="24"/>
        <v>0</v>
      </c>
      <c r="AM39" s="11">
        <f t="shared" si="25"/>
        <v>0</v>
      </c>
      <c r="AN39" s="11">
        <f t="shared" si="26"/>
        <v>0</v>
      </c>
      <c r="AO39" s="11">
        <f t="shared" si="27"/>
        <v>0</v>
      </c>
      <c r="AP39" s="11">
        <f t="shared" si="28"/>
        <v>0</v>
      </c>
      <c r="AQ39" s="11">
        <f t="shared" si="46"/>
        <v>0</v>
      </c>
      <c r="AR39" s="11">
        <f t="shared" si="29"/>
        <v>0</v>
      </c>
      <c r="AS39" s="11">
        <f t="shared" si="30"/>
        <v>0</v>
      </c>
      <c r="AT39" s="11">
        <f t="shared" si="31"/>
        <v>0</v>
      </c>
      <c r="AU39" s="11">
        <f t="shared" si="32"/>
        <v>0</v>
      </c>
      <c r="AV39" s="11">
        <f t="shared" si="33"/>
        <v>0</v>
      </c>
      <c r="AW39" s="11">
        <f t="shared" si="34"/>
        <v>0</v>
      </c>
      <c r="AX39" s="11">
        <f t="shared" si="35"/>
        <v>0</v>
      </c>
      <c r="AY39" s="11">
        <f t="shared" si="36"/>
        <v>0</v>
      </c>
      <c r="AZ39" s="11">
        <f t="shared" si="37"/>
        <v>0</v>
      </c>
      <c r="BA39" s="11">
        <f t="shared" si="38"/>
        <v>0</v>
      </c>
      <c r="BB39" s="44">
        <f t="shared" si="50"/>
        <v>0</v>
      </c>
      <c r="BC39" s="11">
        <f t="shared" si="39"/>
        <v>6</v>
      </c>
      <c r="BD39" s="11">
        <f t="shared" si="51"/>
        <v>0</v>
      </c>
      <c r="BE39" s="30" t="b">
        <f t="shared" si="47"/>
        <v>1</v>
      </c>
    </row>
    <row r="40" spans="1:57" x14ac:dyDescent="0.2">
      <c r="A40" s="15"/>
      <c r="B40" s="14"/>
      <c r="C40" s="161" t="s">
        <v>150</v>
      </c>
      <c r="D40" s="161"/>
      <c r="E40" s="161"/>
      <c r="F40" s="161"/>
      <c r="G40" s="1"/>
      <c r="H40" s="1"/>
      <c r="I40" s="1"/>
      <c r="J40" s="1"/>
      <c r="K40" s="1"/>
      <c r="L40" s="23"/>
      <c r="M40" s="23"/>
      <c r="N40" s="23"/>
      <c r="O40" s="23"/>
      <c r="P40" s="33"/>
      <c r="Q40" s="30"/>
      <c r="R40" s="11"/>
      <c r="S40" s="11">
        <f t="shared" si="13"/>
        <v>9</v>
      </c>
      <c r="T40" s="48">
        <f>T39+1</f>
        <v>9</v>
      </c>
      <c r="U40" s="11">
        <f>WEEKDAY(T40,2)</f>
        <v>1</v>
      </c>
      <c r="V40" s="19">
        <f t="shared" si="41"/>
        <v>0</v>
      </c>
      <c r="W40" s="19">
        <f t="shared" si="42"/>
        <v>0</v>
      </c>
      <c r="X40" s="11" t="b">
        <f>IF(AND(T40&gt;=V40,T40&lt;=W40),FALSE,TRUE)</f>
        <v>1</v>
      </c>
      <c r="Y40" s="11">
        <f t="shared" si="44"/>
        <v>0</v>
      </c>
      <c r="Z40" s="11">
        <f t="shared" si="45"/>
        <v>0</v>
      </c>
      <c r="AA40" s="11">
        <f t="shared" si="14"/>
        <v>0</v>
      </c>
      <c r="AB40" s="19">
        <f t="shared" si="49"/>
        <v>8</v>
      </c>
      <c r="AC40" s="11">
        <f t="shared" si="15"/>
        <v>7</v>
      </c>
      <c r="AD40" s="11">
        <f t="shared" si="16"/>
        <v>0</v>
      </c>
      <c r="AE40" s="19">
        <f t="shared" si="17"/>
        <v>0</v>
      </c>
      <c r="AF40" s="19">
        <f t="shared" si="18"/>
        <v>0</v>
      </c>
      <c r="AG40" s="11" t="b">
        <f t="shared" si="19"/>
        <v>0</v>
      </c>
      <c r="AH40" s="11">
        <f t="shared" si="20"/>
        <v>0</v>
      </c>
      <c r="AI40" s="11">
        <f t="shared" si="21"/>
        <v>0</v>
      </c>
      <c r="AJ40" s="11">
        <f t="shared" si="22"/>
        <v>0</v>
      </c>
      <c r="AK40" s="11">
        <f t="shared" si="23"/>
        <v>0</v>
      </c>
      <c r="AL40" s="11">
        <f t="shared" si="24"/>
        <v>0</v>
      </c>
      <c r="AM40" s="11">
        <f t="shared" si="25"/>
        <v>0</v>
      </c>
      <c r="AN40" s="11">
        <f t="shared" si="26"/>
        <v>0</v>
      </c>
      <c r="AO40" s="11">
        <f t="shared" si="27"/>
        <v>0</v>
      </c>
      <c r="AP40" s="11">
        <f t="shared" si="28"/>
        <v>0</v>
      </c>
      <c r="AQ40" s="11">
        <f t="shared" si="46"/>
        <v>0</v>
      </c>
      <c r="AR40" s="11">
        <f t="shared" si="29"/>
        <v>0</v>
      </c>
      <c r="AS40" s="11">
        <f t="shared" si="30"/>
        <v>0</v>
      </c>
      <c r="AT40" s="11">
        <f t="shared" si="31"/>
        <v>0</v>
      </c>
      <c r="AU40" s="11">
        <f t="shared" si="32"/>
        <v>0</v>
      </c>
      <c r="AV40" s="11">
        <f t="shared" si="33"/>
        <v>0</v>
      </c>
      <c r="AW40" s="11">
        <f t="shared" si="34"/>
        <v>0</v>
      </c>
      <c r="AX40" s="11">
        <f t="shared" si="35"/>
        <v>0</v>
      </c>
      <c r="AY40" s="11">
        <f t="shared" si="36"/>
        <v>0</v>
      </c>
      <c r="AZ40" s="11">
        <f t="shared" si="37"/>
        <v>0</v>
      </c>
      <c r="BA40" s="11">
        <f t="shared" si="38"/>
        <v>0</v>
      </c>
      <c r="BB40" s="44">
        <f t="shared" si="50"/>
        <v>0</v>
      </c>
      <c r="BC40" s="11">
        <f t="shared" si="39"/>
        <v>6</v>
      </c>
      <c r="BD40" s="11">
        <f t="shared" si="51"/>
        <v>0</v>
      </c>
      <c r="BE40" s="30" t="b">
        <f t="shared" si="47"/>
        <v>1</v>
      </c>
    </row>
    <row r="41" spans="1:57" ht="8.25" customHeight="1" x14ac:dyDescent="0.2">
      <c r="A41" s="30"/>
      <c r="B41" s="22"/>
      <c r="C41" s="1"/>
      <c r="D41" s="1"/>
      <c r="E41" s="1"/>
      <c r="F41" s="1"/>
      <c r="G41" s="1"/>
      <c r="H41" s="1"/>
      <c r="I41" s="1"/>
      <c r="J41" s="1"/>
      <c r="K41" s="15"/>
      <c r="L41" s="23"/>
      <c r="M41" s="23"/>
      <c r="N41" s="23"/>
      <c r="O41" s="23"/>
      <c r="P41" s="33"/>
      <c r="Q41" s="30"/>
      <c r="R41" s="11"/>
      <c r="S41" s="11">
        <f t="shared" si="13"/>
        <v>10</v>
      </c>
      <c r="T41" s="48">
        <f t="shared" si="48"/>
        <v>10</v>
      </c>
      <c r="U41" s="11">
        <f>WEEKDAY(T41,2)</f>
        <v>2</v>
      </c>
      <c r="V41" s="19">
        <f t="shared" si="41"/>
        <v>0</v>
      </c>
      <c r="W41" s="19">
        <f t="shared" si="42"/>
        <v>0</v>
      </c>
      <c r="X41" s="11" t="b">
        <f>IF(AND(T41&gt;=V41,T41&lt;=W41),FALSE,TRUE)</f>
        <v>1</v>
      </c>
      <c r="Y41" s="11">
        <f t="shared" si="44"/>
        <v>0</v>
      </c>
      <c r="Z41" s="11">
        <f t="shared" si="45"/>
        <v>0</v>
      </c>
      <c r="AA41" s="11">
        <f t="shared" si="14"/>
        <v>0</v>
      </c>
      <c r="AB41" s="19">
        <f t="shared" si="49"/>
        <v>9</v>
      </c>
      <c r="AC41" s="11">
        <f t="shared" si="15"/>
        <v>1</v>
      </c>
      <c r="AD41" s="11">
        <f t="shared" si="16"/>
        <v>0</v>
      </c>
      <c r="AE41" s="19">
        <f t="shared" si="17"/>
        <v>0</v>
      </c>
      <c r="AF41" s="19">
        <f t="shared" si="18"/>
        <v>0</v>
      </c>
      <c r="AG41" s="11" t="b">
        <f t="shared" si="19"/>
        <v>0</v>
      </c>
      <c r="AH41" s="11">
        <f t="shared" si="20"/>
        <v>0</v>
      </c>
      <c r="AI41" s="11">
        <f t="shared" si="21"/>
        <v>0</v>
      </c>
      <c r="AJ41" s="11">
        <f t="shared" si="22"/>
        <v>0</v>
      </c>
      <c r="AK41" s="11">
        <f t="shared" si="23"/>
        <v>0</v>
      </c>
      <c r="AL41" s="11">
        <f t="shared" si="24"/>
        <v>0</v>
      </c>
      <c r="AM41" s="11">
        <f t="shared" si="25"/>
        <v>0</v>
      </c>
      <c r="AN41" s="11">
        <f t="shared" si="26"/>
        <v>0</v>
      </c>
      <c r="AO41" s="11">
        <f t="shared" si="27"/>
        <v>0</v>
      </c>
      <c r="AP41" s="11">
        <f t="shared" si="28"/>
        <v>0</v>
      </c>
      <c r="AQ41" s="11">
        <f t="shared" si="46"/>
        <v>0</v>
      </c>
      <c r="AR41" s="11">
        <f t="shared" si="29"/>
        <v>0</v>
      </c>
      <c r="AS41" s="11">
        <f t="shared" si="30"/>
        <v>0</v>
      </c>
      <c r="AT41" s="11">
        <f t="shared" si="31"/>
        <v>0</v>
      </c>
      <c r="AU41" s="11">
        <f t="shared" si="32"/>
        <v>0</v>
      </c>
      <c r="AV41" s="11">
        <f t="shared" si="33"/>
        <v>0</v>
      </c>
      <c r="AW41" s="11">
        <f t="shared" si="34"/>
        <v>0</v>
      </c>
      <c r="AX41" s="11">
        <f t="shared" si="35"/>
        <v>0</v>
      </c>
      <c r="AY41" s="11">
        <f t="shared" si="36"/>
        <v>0</v>
      </c>
      <c r="AZ41" s="11">
        <f t="shared" si="37"/>
        <v>0</v>
      </c>
      <c r="BA41" s="11">
        <f t="shared" si="38"/>
        <v>0</v>
      </c>
      <c r="BB41" s="44">
        <f t="shared" si="50"/>
        <v>0</v>
      </c>
      <c r="BC41" s="11">
        <f t="shared" si="39"/>
        <v>6</v>
      </c>
      <c r="BD41" s="11">
        <f t="shared" si="51"/>
        <v>0</v>
      </c>
      <c r="BE41" s="30" t="b">
        <f t="shared" si="47"/>
        <v>1</v>
      </c>
    </row>
    <row r="42" spans="1:57" x14ac:dyDescent="0.2">
      <c r="A42" s="30"/>
      <c r="B42" s="22"/>
      <c r="C42" s="15"/>
      <c r="D42" s="15"/>
      <c r="E42" s="15"/>
      <c r="F42" s="15"/>
      <c r="G42" s="15"/>
      <c r="H42" s="15"/>
      <c r="I42" s="15"/>
      <c r="J42" s="15"/>
      <c r="K42" s="23"/>
      <c r="L42" s="23"/>
      <c r="M42" s="23"/>
      <c r="N42" s="23"/>
      <c r="O42" s="23"/>
      <c r="P42" s="33"/>
      <c r="Q42" s="30"/>
      <c r="R42" s="11"/>
      <c r="S42" s="11">
        <f t="shared" si="13"/>
        <v>11</v>
      </c>
      <c r="T42" s="48">
        <f t="shared" si="48"/>
        <v>11</v>
      </c>
      <c r="U42" s="11">
        <f>WEEKDAY(T42,2)</f>
        <v>3</v>
      </c>
      <c r="V42" s="19">
        <f t="shared" si="41"/>
        <v>0</v>
      </c>
      <c r="W42" s="19">
        <f t="shared" si="42"/>
        <v>0</v>
      </c>
      <c r="X42" s="11" t="b">
        <f>IF(AND(T42&gt;=V42,T42&lt;=W42),FALSE,TRUE)</f>
        <v>1</v>
      </c>
      <c r="Y42" s="11">
        <f t="shared" si="44"/>
        <v>0</v>
      </c>
      <c r="Z42" s="11">
        <f t="shared" si="45"/>
        <v>0</v>
      </c>
      <c r="AA42" s="11">
        <f t="shared" si="14"/>
        <v>0</v>
      </c>
      <c r="AB42" s="19">
        <f t="shared" si="49"/>
        <v>10</v>
      </c>
      <c r="AC42" s="11">
        <f t="shared" si="15"/>
        <v>2</v>
      </c>
      <c r="AD42" s="11">
        <f t="shared" si="16"/>
        <v>0</v>
      </c>
      <c r="AE42" s="19">
        <f t="shared" si="17"/>
        <v>0</v>
      </c>
      <c r="AF42" s="19">
        <f t="shared" si="18"/>
        <v>0</v>
      </c>
      <c r="AG42" s="11" t="b">
        <f t="shared" si="19"/>
        <v>0</v>
      </c>
      <c r="AH42" s="11">
        <f t="shared" si="20"/>
        <v>0</v>
      </c>
      <c r="AI42" s="11">
        <f t="shared" si="21"/>
        <v>0</v>
      </c>
      <c r="AJ42" s="11">
        <f t="shared" si="22"/>
        <v>0</v>
      </c>
      <c r="AK42" s="11">
        <f t="shared" si="23"/>
        <v>0</v>
      </c>
      <c r="AL42" s="11">
        <f t="shared" si="24"/>
        <v>0</v>
      </c>
      <c r="AM42" s="11">
        <f t="shared" si="25"/>
        <v>0</v>
      </c>
      <c r="AN42" s="11">
        <f t="shared" si="26"/>
        <v>0</v>
      </c>
      <c r="AO42" s="11">
        <f t="shared" si="27"/>
        <v>0</v>
      </c>
      <c r="AP42" s="11">
        <f t="shared" si="28"/>
        <v>0</v>
      </c>
      <c r="AQ42" s="11">
        <f t="shared" si="46"/>
        <v>0</v>
      </c>
      <c r="AR42" s="11">
        <f t="shared" si="29"/>
        <v>0</v>
      </c>
      <c r="AS42" s="11">
        <f t="shared" si="30"/>
        <v>0</v>
      </c>
      <c r="AT42" s="11">
        <f t="shared" si="31"/>
        <v>0</v>
      </c>
      <c r="AU42" s="11">
        <f t="shared" si="32"/>
        <v>0</v>
      </c>
      <c r="AV42" s="11">
        <f t="shared" si="33"/>
        <v>0</v>
      </c>
      <c r="AW42" s="11">
        <f t="shared" si="34"/>
        <v>0</v>
      </c>
      <c r="AX42" s="11">
        <f t="shared" si="35"/>
        <v>0</v>
      </c>
      <c r="AY42" s="11">
        <f t="shared" si="36"/>
        <v>0</v>
      </c>
      <c r="AZ42" s="11">
        <f t="shared" si="37"/>
        <v>0</v>
      </c>
      <c r="BA42" s="11">
        <f t="shared" si="38"/>
        <v>0</v>
      </c>
      <c r="BB42" s="44">
        <f t="shared" si="50"/>
        <v>0</v>
      </c>
      <c r="BC42" s="11">
        <f t="shared" si="39"/>
        <v>6</v>
      </c>
      <c r="BD42" s="11">
        <f t="shared" si="51"/>
        <v>0</v>
      </c>
      <c r="BE42" s="30" t="b">
        <f t="shared" si="47"/>
        <v>1</v>
      </c>
    </row>
    <row r="43" spans="1:57" x14ac:dyDescent="0.2">
      <c r="A43" s="30"/>
      <c r="B43" s="22"/>
      <c r="C43" s="82" t="s">
        <v>52</v>
      </c>
      <c r="D43" s="15"/>
      <c r="E43" s="15"/>
      <c r="F43" s="15"/>
      <c r="G43" s="15"/>
      <c r="H43" s="15"/>
      <c r="I43" s="15"/>
      <c r="J43" s="15"/>
      <c r="K43" s="23"/>
      <c r="L43" s="23"/>
      <c r="M43" s="23"/>
      <c r="N43" s="23"/>
      <c r="O43" s="23"/>
      <c r="P43" s="33"/>
      <c r="Q43" s="30"/>
      <c r="R43" s="11"/>
      <c r="S43" s="11">
        <f t="shared" si="13"/>
        <v>12</v>
      </c>
      <c r="T43" s="48">
        <f t="shared" si="48"/>
        <v>12</v>
      </c>
      <c r="U43" s="11">
        <f>WEEKDAY(T43,2)</f>
        <v>4</v>
      </c>
      <c r="V43" s="19">
        <f t="shared" si="41"/>
        <v>0</v>
      </c>
      <c r="W43" s="19">
        <f t="shared" si="42"/>
        <v>0</v>
      </c>
      <c r="X43" s="11" t="b">
        <f>IF(AND(T43&gt;=V43,T43&lt;=W43),FALSE,TRUE)</f>
        <v>1</v>
      </c>
      <c r="Y43" s="11">
        <f t="shared" si="44"/>
        <v>0</v>
      </c>
      <c r="Z43" s="11">
        <f t="shared" si="45"/>
        <v>0</v>
      </c>
      <c r="AA43" s="11">
        <f t="shared" si="14"/>
        <v>0</v>
      </c>
      <c r="AB43" s="19">
        <f t="shared" si="49"/>
        <v>11</v>
      </c>
      <c r="AC43" s="11">
        <f t="shared" si="15"/>
        <v>3</v>
      </c>
      <c r="AD43" s="11">
        <f t="shared" si="16"/>
        <v>0</v>
      </c>
      <c r="AE43" s="19">
        <f t="shared" si="17"/>
        <v>0</v>
      </c>
      <c r="AF43" s="19">
        <f t="shared" si="18"/>
        <v>0</v>
      </c>
      <c r="AG43" s="11" t="b">
        <f t="shared" si="19"/>
        <v>0</v>
      </c>
      <c r="AH43" s="11">
        <f t="shared" si="20"/>
        <v>0</v>
      </c>
      <c r="AI43" s="11">
        <f t="shared" si="21"/>
        <v>0</v>
      </c>
      <c r="AJ43" s="11">
        <f t="shared" si="22"/>
        <v>0</v>
      </c>
      <c r="AK43" s="11">
        <f t="shared" si="23"/>
        <v>0</v>
      </c>
      <c r="AL43" s="11">
        <f t="shared" si="24"/>
        <v>0</v>
      </c>
      <c r="AM43" s="11">
        <f t="shared" si="25"/>
        <v>0</v>
      </c>
      <c r="AN43" s="11">
        <f t="shared" si="26"/>
        <v>0</v>
      </c>
      <c r="AO43" s="11">
        <f t="shared" si="27"/>
        <v>0</v>
      </c>
      <c r="AP43" s="11">
        <f t="shared" si="28"/>
        <v>0</v>
      </c>
      <c r="AQ43" s="11">
        <f t="shared" si="46"/>
        <v>0</v>
      </c>
      <c r="AR43" s="11">
        <f t="shared" si="29"/>
        <v>0</v>
      </c>
      <c r="AS43" s="11">
        <f t="shared" si="30"/>
        <v>0</v>
      </c>
      <c r="AT43" s="11">
        <f t="shared" si="31"/>
        <v>0</v>
      </c>
      <c r="AU43" s="11">
        <f t="shared" si="32"/>
        <v>0</v>
      </c>
      <c r="AV43" s="11">
        <f t="shared" si="33"/>
        <v>0</v>
      </c>
      <c r="AW43" s="11">
        <f t="shared" si="34"/>
        <v>0</v>
      </c>
      <c r="AX43" s="11">
        <f t="shared" si="35"/>
        <v>0</v>
      </c>
      <c r="AY43" s="11">
        <f t="shared" si="36"/>
        <v>0</v>
      </c>
      <c r="AZ43" s="11">
        <f t="shared" si="37"/>
        <v>0</v>
      </c>
      <c r="BA43" s="11">
        <f t="shared" si="38"/>
        <v>0</v>
      </c>
      <c r="BB43" s="44">
        <f t="shared" si="50"/>
        <v>0</v>
      </c>
      <c r="BC43" s="11">
        <f t="shared" si="39"/>
        <v>6</v>
      </c>
      <c r="BD43" s="11">
        <f t="shared" si="51"/>
        <v>0</v>
      </c>
      <c r="BE43" s="30" t="b">
        <f t="shared" si="47"/>
        <v>1</v>
      </c>
    </row>
    <row r="44" spans="1:57" ht="18.75" customHeight="1" thickBot="1" x14ac:dyDescent="0.25">
      <c r="A44" s="30"/>
      <c r="B44" s="69"/>
      <c r="C44" s="88" t="s">
        <v>53</v>
      </c>
      <c r="D44" s="51"/>
      <c r="E44" s="51"/>
      <c r="F44" s="51"/>
      <c r="G44" s="51"/>
      <c r="H44" s="51"/>
      <c r="I44" s="51"/>
      <c r="J44" s="51"/>
      <c r="K44" s="52"/>
      <c r="L44" s="52"/>
      <c r="M44" s="52"/>
      <c r="N44" s="52"/>
      <c r="O44" s="52"/>
      <c r="P44" s="53"/>
      <c r="Q44" s="30"/>
      <c r="R44" s="11"/>
      <c r="S44" s="11">
        <f t="shared" si="13"/>
        <v>13</v>
      </c>
      <c r="T44" s="48">
        <f t="shared" si="48"/>
        <v>13</v>
      </c>
      <c r="U44" s="11">
        <f>WEEKDAY(T44,2)</f>
        <v>5</v>
      </c>
      <c r="V44" s="19">
        <f t="shared" si="41"/>
        <v>0</v>
      </c>
      <c r="W44" s="19">
        <f t="shared" si="42"/>
        <v>0</v>
      </c>
      <c r="X44" s="11" t="b">
        <f>IF(AND(T44&gt;=V44,T44&lt;=W44),FALSE,TRUE)</f>
        <v>1</v>
      </c>
      <c r="Y44" s="11">
        <f t="shared" si="44"/>
        <v>0</v>
      </c>
      <c r="Z44" s="11">
        <f t="shared" si="45"/>
        <v>0</v>
      </c>
      <c r="AA44" s="11">
        <f t="shared" si="14"/>
        <v>0</v>
      </c>
      <c r="AB44" s="19">
        <f t="shared" si="49"/>
        <v>12</v>
      </c>
      <c r="AC44" s="11">
        <f t="shared" si="15"/>
        <v>4</v>
      </c>
      <c r="AD44" s="11">
        <f t="shared" si="16"/>
        <v>0</v>
      </c>
      <c r="AE44" s="19">
        <f t="shared" si="17"/>
        <v>0</v>
      </c>
      <c r="AF44" s="19">
        <f t="shared" si="18"/>
        <v>0</v>
      </c>
      <c r="AG44" s="11" t="b">
        <f t="shared" si="19"/>
        <v>0</v>
      </c>
      <c r="AH44" s="11">
        <f t="shared" si="20"/>
        <v>0</v>
      </c>
      <c r="AI44" s="11">
        <f t="shared" si="21"/>
        <v>0</v>
      </c>
      <c r="AJ44" s="11">
        <f t="shared" si="22"/>
        <v>0</v>
      </c>
      <c r="AK44" s="11">
        <f t="shared" si="23"/>
        <v>0</v>
      </c>
      <c r="AL44" s="11">
        <f t="shared" si="24"/>
        <v>0</v>
      </c>
      <c r="AM44" s="11">
        <f t="shared" si="25"/>
        <v>0</v>
      </c>
      <c r="AN44" s="11">
        <f t="shared" si="26"/>
        <v>0</v>
      </c>
      <c r="AO44" s="11">
        <f t="shared" si="27"/>
        <v>0</v>
      </c>
      <c r="AP44" s="11">
        <f t="shared" si="28"/>
        <v>0</v>
      </c>
      <c r="AQ44" s="11">
        <f t="shared" si="46"/>
        <v>0</v>
      </c>
      <c r="AR44" s="11">
        <f t="shared" si="29"/>
        <v>0</v>
      </c>
      <c r="AS44" s="11">
        <f t="shared" si="30"/>
        <v>0</v>
      </c>
      <c r="AT44" s="11">
        <f t="shared" si="31"/>
        <v>0</v>
      </c>
      <c r="AU44" s="11">
        <f t="shared" si="32"/>
        <v>0</v>
      </c>
      <c r="AV44" s="11">
        <f t="shared" si="33"/>
        <v>0</v>
      </c>
      <c r="AW44" s="11">
        <f t="shared" si="34"/>
        <v>0</v>
      </c>
      <c r="AX44" s="11">
        <f t="shared" si="35"/>
        <v>0</v>
      </c>
      <c r="AY44" s="11">
        <f t="shared" si="36"/>
        <v>0</v>
      </c>
      <c r="AZ44" s="11">
        <f t="shared" si="37"/>
        <v>0</v>
      </c>
      <c r="BA44" s="11">
        <f t="shared" si="38"/>
        <v>0</v>
      </c>
      <c r="BB44" s="44">
        <f t="shared" si="50"/>
        <v>0</v>
      </c>
      <c r="BC44" s="11">
        <f t="shared" si="39"/>
        <v>6</v>
      </c>
      <c r="BD44" s="11">
        <f t="shared" si="51"/>
        <v>0</v>
      </c>
      <c r="BE44" s="30" t="b">
        <f t="shared" si="47"/>
        <v>1</v>
      </c>
    </row>
    <row r="45" spans="1:57" ht="13.5" thickBot="1" x14ac:dyDescent="0.25">
      <c r="A45" s="30"/>
      <c r="B45" s="30"/>
      <c r="C45" s="30"/>
      <c r="D45" s="30"/>
      <c r="E45" s="30"/>
      <c r="F45" s="30"/>
      <c r="G45" s="30"/>
      <c r="H45" s="30"/>
      <c r="I45" s="30"/>
      <c r="J45" s="30"/>
      <c r="K45" s="30"/>
      <c r="L45" s="30"/>
      <c r="M45" s="30"/>
      <c r="N45" s="30"/>
      <c r="O45" s="30"/>
      <c r="P45" s="30"/>
      <c r="Q45" s="30"/>
      <c r="R45" s="56"/>
      <c r="S45" s="57"/>
      <c r="T45" s="48">
        <f t="shared" si="48"/>
        <v>14</v>
      </c>
      <c r="U45" s="11">
        <f t="shared" ref="U45:U108" si="52">WEEKDAY(T45,2)</f>
        <v>6</v>
      </c>
      <c r="V45" s="19">
        <f t="shared" si="41"/>
        <v>0</v>
      </c>
      <c r="W45" s="19">
        <f t="shared" si="42"/>
        <v>0</v>
      </c>
      <c r="X45" s="11" t="b">
        <f t="shared" ref="X45:X108" si="53">IF(AND(T45&gt;=V45,T45&lt;=W45),FALSE,TRUE)</f>
        <v>1</v>
      </c>
      <c r="Y45" s="11">
        <f t="shared" si="44"/>
        <v>0</v>
      </c>
      <c r="Z45" s="11">
        <f t="shared" si="45"/>
        <v>0</v>
      </c>
      <c r="AA45" s="11">
        <f t="shared" si="14"/>
        <v>0</v>
      </c>
      <c r="AB45" s="19">
        <f t="shared" si="49"/>
        <v>13</v>
      </c>
      <c r="AC45" s="11">
        <f t="shared" si="15"/>
        <v>5</v>
      </c>
      <c r="AD45" s="11">
        <f t="shared" si="16"/>
        <v>0</v>
      </c>
      <c r="AE45" s="19">
        <f t="shared" si="17"/>
        <v>0</v>
      </c>
      <c r="AF45" s="19">
        <f t="shared" si="18"/>
        <v>0</v>
      </c>
      <c r="AG45" s="11" t="b">
        <f t="shared" si="19"/>
        <v>0</v>
      </c>
      <c r="AH45" s="11">
        <f t="shared" si="20"/>
        <v>0</v>
      </c>
      <c r="AI45" s="11">
        <f t="shared" si="21"/>
        <v>0</v>
      </c>
      <c r="AJ45" s="11">
        <f t="shared" si="22"/>
        <v>0</v>
      </c>
      <c r="AK45" s="11">
        <f t="shared" si="23"/>
        <v>0</v>
      </c>
      <c r="AL45" s="11">
        <f t="shared" si="24"/>
        <v>0</v>
      </c>
      <c r="AM45" s="11">
        <f t="shared" si="25"/>
        <v>0</v>
      </c>
      <c r="AN45" s="11">
        <f t="shared" si="26"/>
        <v>0</v>
      </c>
      <c r="AO45" s="11">
        <f t="shared" si="27"/>
        <v>0</v>
      </c>
      <c r="AP45" s="11">
        <f t="shared" si="28"/>
        <v>0</v>
      </c>
      <c r="AQ45" s="11">
        <f t="shared" si="46"/>
        <v>0</v>
      </c>
      <c r="AR45" s="11">
        <f t="shared" si="29"/>
        <v>0</v>
      </c>
      <c r="AS45" s="11">
        <f t="shared" si="30"/>
        <v>0</v>
      </c>
      <c r="AT45" s="11">
        <f t="shared" si="31"/>
        <v>0</v>
      </c>
      <c r="AU45" s="11">
        <f t="shared" si="32"/>
        <v>0</v>
      </c>
      <c r="AV45" s="11">
        <f t="shared" si="33"/>
        <v>0</v>
      </c>
      <c r="AW45" s="11">
        <f t="shared" si="34"/>
        <v>0</v>
      </c>
      <c r="AX45" s="11">
        <f t="shared" si="35"/>
        <v>0</v>
      </c>
      <c r="AY45" s="11">
        <f t="shared" si="36"/>
        <v>0</v>
      </c>
      <c r="AZ45" s="11">
        <f t="shared" si="37"/>
        <v>0</v>
      </c>
      <c r="BA45" s="11">
        <f t="shared" si="38"/>
        <v>0</v>
      </c>
      <c r="BB45" s="44">
        <f t="shared" si="50"/>
        <v>0</v>
      </c>
      <c r="BC45" s="11">
        <f t="shared" si="39"/>
        <v>6</v>
      </c>
      <c r="BD45" s="11">
        <f t="shared" si="51"/>
        <v>0</v>
      </c>
      <c r="BE45" s="30" t="b">
        <f t="shared" si="47"/>
        <v>1</v>
      </c>
    </row>
    <row r="46" spans="1:57" ht="16.5" customHeight="1" x14ac:dyDescent="0.2">
      <c r="A46" s="30"/>
      <c r="B46" s="70"/>
      <c r="C46" s="86" t="s">
        <v>54</v>
      </c>
      <c r="D46" s="54"/>
      <c r="E46" s="54"/>
      <c r="F46" s="54"/>
      <c r="G46" s="54"/>
      <c r="H46" s="54"/>
      <c r="I46" s="54"/>
      <c r="J46" s="54"/>
      <c r="K46" s="54"/>
      <c r="L46" s="54"/>
      <c r="M46" s="54"/>
      <c r="N46" s="54"/>
      <c r="O46" s="54"/>
      <c r="P46" s="55"/>
      <c r="Q46" s="30"/>
      <c r="R46" s="56"/>
      <c r="S46" s="57"/>
      <c r="T46" s="48">
        <f t="shared" si="48"/>
        <v>15</v>
      </c>
      <c r="U46" s="11">
        <f t="shared" si="52"/>
        <v>7</v>
      </c>
      <c r="V46" s="19">
        <f t="shared" si="41"/>
        <v>0</v>
      </c>
      <c r="W46" s="19">
        <f t="shared" si="42"/>
        <v>0</v>
      </c>
      <c r="X46" s="11" t="b">
        <f t="shared" si="53"/>
        <v>1</v>
      </c>
      <c r="Y46" s="11">
        <f t="shared" si="44"/>
        <v>0</v>
      </c>
      <c r="Z46" s="11">
        <f t="shared" si="45"/>
        <v>0</v>
      </c>
      <c r="AA46" s="11">
        <f t="shared" si="14"/>
        <v>0</v>
      </c>
      <c r="AB46" s="19">
        <f t="shared" si="49"/>
        <v>14</v>
      </c>
      <c r="AC46" s="11">
        <f t="shared" si="15"/>
        <v>6</v>
      </c>
      <c r="AD46" s="11">
        <f t="shared" si="16"/>
        <v>0</v>
      </c>
      <c r="AE46" s="19">
        <f t="shared" si="17"/>
        <v>0</v>
      </c>
      <c r="AF46" s="19">
        <f t="shared" si="18"/>
        <v>0</v>
      </c>
      <c r="AG46" s="11" t="b">
        <f t="shared" si="19"/>
        <v>0</v>
      </c>
      <c r="AH46" s="11">
        <f t="shared" si="20"/>
        <v>0</v>
      </c>
      <c r="AI46" s="11">
        <f t="shared" si="21"/>
        <v>0</v>
      </c>
      <c r="AJ46" s="11">
        <f t="shared" si="22"/>
        <v>0</v>
      </c>
      <c r="AK46" s="11">
        <f t="shared" si="23"/>
        <v>0</v>
      </c>
      <c r="AL46" s="11">
        <f t="shared" si="24"/>
        <v>0</v>
      </c>
      <c r="AM46" s="11">
        <f t="shared" si="25"/>
        <v>0</v>
      </c>
      <c r="AN46" s="11">
        <f t="shared" si="26"/>
        <v>0</v>
      </c>
      <c r="AO46" s="11">
        <f t="shared" si="27"/>
        <v>0</v>
      </c>
      <c r="AP46" s="11">
        <f t="shared" si="28"/>
        <v>0</v>
      </c>
      <c r="AQ46" s="11">
        <f t="shared" si="46"/>
        <v>0</v>
      </c>
      <c r="AR46" s="11">
        <f t="shared" si="29"/>
        <v>0</v>
      </c>
      <c r="AS46" s="11">
        <f t="shared" si="30"/>
        <v>0</v>
      </c>
      <c r="AT46" s="11">
        <f t="shared" si="31"/>
        <v>0</v>
      </c>
      <c r="AU46" s="11">
        <f t="shared" si="32"/>
        <v>0</v>
      </c>
      <c r="AV46" s="11">
        <f t="shared" si="33"/>
        <v>0</v>
      </c>
      <c r="AW46" s="11">
        <f t="shared" si="34"/>
        <v>0</v>
      </c>
      <c r="AX46" s="11">
        <f t="shared" si="35"/>
        <v>0</v>
      </c>
      <c r="AY46" s="11">
        <f t="shared" si="36"/>
        <v>0</v>
      </c>
      <c r="AZ46" s="11">
        <f t="shared" si="37"/>
        <v>0</v>
      </c>
      <c r="BA46" s="11">
        <f t="shared" si="38"/>
        <v>0</v>
      </c>
      <c r="BB46" s="44">
        <f t="shared" si="50"/>
        <v>0</v>
      </c>
      <c r="BC46" s="11">
        <f t="shared" si="39"/>
        <v>6</v>
      </c>
      <c r="BD46" s="11">
        <f t="shared" si="51"/>
        <v>0</v>
      </c>
      <c r="BE46" s="30" t="b">
        <f t="shared" si="47"/>
        <v>1</v>
      </c>
    </row>
    <row r="47" spans="1:57" x14ac:dyDescent="0.2">
      <c r="A47" s="23"/>
      <c r="B47" s="22"/>
      <c r="C47" s="23"/>
      <c r="D47" s="23"/>
      <c r="E47" s="23"/>
      <c r="F47" s="23"/>
      <c r="G47" s="23"/>
      <c r="H47" s="23"/>
      <c r="I47" s="23"/>
      <c r="J47" s="23"/>
      <c r="K47" s="23"/>
      <c r="L47" s="23"/>
      <c r="M47" s="23"/>
      <c r="N47" s="23"/>
      <c r="O47" s="23"/>
      <c r="P47" s="33"/>
      <c r="Q47" s="30"/>
      <c r="R47" s="56"/>
      <c r="S47" s="57"/>
      <c r="T47" s="48">
        <f t="shared" si="48"/>
        <v>16</v>
      </c>
      <c r="U47" s="11">
        <f t="shared" si="52"/>
        <v>1</v>
      </c>
      <c r="V47" s="19">
        <f t="shared" si="41"/>
        <v>0</v>
      </c>
      <c r="W47" s="19">
        <f t="shared" si="42"/>
        <v>0</v>
      </c>
      <c r="X47" s="11" t="b">
        <f t="shared" si="53"/>
        <v>1</v>
      </c>
      <c r="Y47" s="11">
        <f t="shared" si="44"/>
        <v>0</v>
      </c>
      <c r="Z47" s="11">
        <f t="shared" si="45"/>
        <v>0</v>
      </c>
      <c r="AA47" s="11">
        <f t="shared" si="14"/>
        <v>0</v>
      </c>
      <c r="AB47" s="19">
        <f t="shared" si="49"/>
        <v>15</v>
      </c>
      <c r="AC47" s="11">
        <f t="shared" si="15"/>
        <v>7</v>
      </c>
      <c r="AD47" s="11">
        <f t="shared" si="16"/>
        <v>0</v>
      </c>
      <c r="AE47" s="19">
        <f t="shared" si="17"/>
        <v>0</v>
      </c>
      <c r="AF47" s="19">
        <f t="shared" si="18"/>
        <v>0</v>
      </c>
      <c r="AG47" s="11" t="b">
        <f t="shared" si="19"/>
        <v>0</v>
      </c>
      <c r="AH47" s="11">
        <f t="shared" si="20"/>
        <v>0</v>
      </c>
      <c r="AI47" s="11">
        <f t="shared" si="21"/>
        <v>0</v>
      </c>
      <c r="AJ47" s="11">
        <f t="shared" si="22"/>
        <v>0</v>
      </c>
      <c r="AK47" s="11">
        <f t="shared" si="23"/>
        <v>0</v>
      </c>
      <c r="AL47" s="11">
        <f t="shared" si="24"/>
        <v>0</v>
      </c>
      <c r="AM47" s="11">
        <f t="shared" si="25"/>
        <v>0</v>
      </c>
      <c r="AN47" s="11">
        <f t="shared" si="26"/>
        <v>0</v>
      </c>
      <c r="AO47" s="11">
        <f t="shared" si="27"/>
        <v>0</v>
      </c>
      <c r="AP47" s="11">
        <f t="shared" si="28"/>
        <v>0</v>
      </c>
      <c r="AQ47" s="11">
        <f t="shared" si="46"/>
        <v>0</v>
      </c>
      <c r="AR47" s="11">
        <f t="shared" si="29"/>
        <v>0</v>
      </c>
      <c r="AS47" s="11">
        <f t="shared" si="30"/>
        <v>0</v>
      </c>
      <c r="AT47" s="11">
        <f t="shared" si="31"/>
        <v>0</v>
      </c>
      <c r="AU47" s="11">
        <f t="shared" si="32"/>
        <v>0</v>
      </c>
      <c r="AV47" s="11">
        <f t="shared" si="33"/>
        <v>0</v>
      </c>
      <c r="AW47" s="11">
        <f t="shared" si="34"/>
        <v>0</v>
      </c>
      <c r="AX47" s="11">
        <f t="shared" si="35"/>
        <v>0</v>
      </c>
      <c r="AY47" s="11">
        <f t="shared" si="36"/>
        <v>0</v>
      </c>
      <c r="AZ47" s="11">
        <f t="shared" si="37"/>
        <v>0</v>
      </c>
      <c r="BA47" s="11">
        <f t="shared" si="38"/>
        <v>0</v>
      </c>
      <c r="BB47" s="44">
        <f t="shared" si="50"/>
        <v>0</v>
      </c>
      <c r="BC47" s="11">
        <f t="shared" si="39"/>
        <v>6</v>
      </c>
      <c r="BD47" s="11">
        <f t="shared" si="51"/>
        <v>0</v>
      </c>
      <c r="BE47" s="30" t="b">
        <f t="shared" si="47"/>
        <v>1</v>
      </c>
    </row>
    <row r="48" spans="1:57" x14ac:dyDescent="0.2">
      <c r="A48" s="23"/>
      <c r="B48" s="22"/>
      <c r="C48" s="151" t="str">
        <f>IF(V29=0,"U hoeft hieronder niets in te vullen, omdat u (boven) geen vakanties heeft ingevuld en niet voor een onderbreking heeft gekozen.",IF(M33="nee","U heeft er voor gekozen om het verlof dat samenvalt met vakanties later op te nemen"&amp;IF(J37&gt;0," en het verlof gedeeltelijk flexibel op te nemen","")&amp;". Vul onderstaand de werkuren per dag in volgens uw rooster om het aantal verlofuren te laten berekenen.",IF(J37&gt;0,"U heeft er voor gekozen om het verlof later gedeeltelijk flexibel op te nemen. Vul onderstaand de werkuren volgens uw rooster per dag in om het aantal verlofuren te laten berekenen.","U hoeft hieronder niets in te vullen.")))</f>
        <v>U hoeft hieronder niets in te vullen, omdat u (boven) geen vakanties heeft ingevuld en niet voor een onderbreking heeft gekozen.</v>
      </c>
      <c r="D48" s="151"/>
      <c r="E48" s="151"/>
      <c r="F48" s="151"/>
      <c r="G48" s="151"/>
      <c r="H48" s="151"/>
      <c r="I48" s="151"/>
      <c r="J48" s="151"/>
      <c r="K48" s="151"/>
      <c r="L48" s="151"/>
      <c r="M48" s="151"/>
      <c r="N48" s="151"/>
      <c r="O48" s="151"/>
      <c r="P48" s="152"/>
      <c r="Q48" s="30"/>
      <c r="R48" s="56"/>
      <c r="S48" s="57"/>
      <c r="T48" s="48">
        <f t="shared" si="48"/>
        <v>17</v>
      </c>
      <c r="U48" s="11">
        <f t="shared" si="52"/>
        <v>2</v>
      </c>
      <c r="V48" s="19">
        <f t="shared" si="41"/>
        <v>0</v>
      </c>
      <c r="W48" s="19">
        <f t="shared" si="42"/>
        <v>0</v>
      </c>
      <c r="X48" s="11" t="b">
        <f t="shared" si="53"/>
        <v>1</v>
      </c>
      <c r="Y48" s="11">
        <f t="shared" si="44"/>
        <v>0</v>
      </c>
      <c r="Z48" s="11">
        <f t="shared" si="45"/>
        <v>0</v>
      </c>
      <c r="AA48" s="11">
        <f t="shared" si="14"/>
        <v>0</v>
      </c>
      <c r="AB48" s="19">
        <f t="shared" si="49"/>
        <v>16</v>
      </c>
      <c r="AC48" s="11">
        <f t="shared" si="15"/>
        <v>1</v>
      </c>
      <c r="AD48" s="11">
        <f t="shared" si="16"/>
        <v>0</v>
      </c>
      <c r="AE48" s="19">
        <f t="shared" si="17"/>
        <v>0</v>
      </c>
      <c r="AF48" s="19">
        <f t="shared" si="18"/>
        <v>0</v>
      </c>
      <c r="AG48" s="11" t="b">
        <f t="shared" si="19"/>
        <v>0</v>
      </c>
      <c r="AH48" s="11">
        <f t="shared" si="20"/>
        <v>0</v>
      </c>
      <c r="AI48" s="11">
        <f t="shared" si="21"/>
        <v>0</v>
      </c>
      <c r="AJ48" s="11">
        <f t="shared" si="22"/>
        <v>0</v>
      </c>
      <c r="AK48" s="11">
        <f t="shared" si="23"/>
        <v>0</v>
      </c>
      <c r="AL48" s="11">
        <f t="shared" si="24"/>
        <v>0</v>
      </c>
      <c r="AM48" s="11">
        <f t="shared" si="25"/>
        <v>0</v>
      </c>
      <c r="AN48" s="11">
        <f t="shared" si="26"/>
        <v>0</v>
      </c>
      <c r="AO48" s="11">
        <f t="shared" si="27"/>
        <v>0</v>
      </c>
      <c r="AP48" s="11">
        <f t="shared" si="28"/>
        <v>0</v>
      </c>
      <c r="AQ48" s="11">
        <f t="shared" si="46"/>
        <v>0</v>
      </c>
      <c r="AR48" s="11">
        <f t="shared" si="29"/>
        <v>0</v>
      </c>
      <c r="AS48" s="11">
        <f t="shared" si="30"/>
        <v>0</v>
      </c>
      <c r="AT48" s="11">
        <f t="shared" si="31"/>
        <v>0</v>
      </c>
      <c r="AU48" s="11">
        <f t="shared" si="32"/>
        <v>0</v>
      </c>
      <c r="AV48" s="11">
        <f t="shared" si="33"/>
        <v>0</v>
      </c>
      <c r="AW48" s="11">
        <f t="shared" si="34"/>
        <v>0</v>
      </c>
      <c r="AX48" s="11">
        <f t="shared" si="35"/>
        <v>0</v>
      </c>
      <c r="AY48" s="11">
        <f t="shared" si="36"/>
        <v>0</v>
      </c>
      <c r="AZ48" s="11">
        <f t="shared" si="37"/>
        <v>0</v>
      </c>
      <c r="BA48" s="11">
        <f t="shared" si="38"/>
        <v>0</v>
      </c>
      <c r="BB48" s="44">
        <f t="shared" si="50"/>
        <v>0</v>
      </c>
      <c r="BC48" s="11">
        <f t="shared" si="39"/>
        <v>6</v>
      </c>
      <c r="BD48" s="11">
        <f t="shared" si="51"/>
        <v>0</v>
      </c>
      <c r="BE48" s="30" t="b">
        <f t="shared" si="47"/>
        <v>1</v>
      </c>
    </row>
    <row r="49" spans="1:57" x14ac:dyDescent="0.2">
      <c r="A49" s="23"/>
      <c r="B49" s="22"/>
      <c r="C49" s="31" t="s">
        <v>55</v>
      </c>
      <c r="D49" s="58"/>
      <c r="E49" s="59"/>
      <c r="F49" s="58"/>
      <c r="G49" s="58"/>
      <c r="H49" s="58"/>
      <c r="I49" s="23"/>
      <c r="J49" s="23"/>
      <c r="K49" s="23"/>
      <c r="L49" s="23"/>
      <c r="M49" s="23"/>
      <c r="N49" s="23"/>
      <c r="O49" s="23"/>
      <c r="P49" s="33"/>
      <c r="Q49" s="30"/>
      <c r="R49" s="56"/>
      <c r="S49" s="57"/>
      <c r="T49" s="48">
        <f t="shared" si="48"/>
        <v>18</v>
      </c>
      <c r="U49" s="11">
        <f t="shared" si="52"/>
        <v>3</v>
      </c>
      <c r="V49" s="19">
        <f t="shared" si="41"/>
        <v>0</v>
      </c>
      <c r="W49" s="19">
        <f t="shared" si="42"/>
        <v>0</v>
      </c>
      <c r="X49" s="11" t="b">
        <f t="shared" si="53"/>
        <v>1</v>
      </c>
      <c r="Y49" s="11">
        <f t="shared" si="44"/>
        <v>0</v>
      </c>
      <c r="Z49" s="11">
        <f t="shared" si="45"/>
        <v>0</v>
      </c>
      <c r="AA49" s="11">
        <f t="shared" si="14"/>
        <v>0</v>
      </c>
      <c r="AB49" s="19">
        <f t="shared" si="49"/>
        <v>17</v>
      </c>
      <c r="AC49" s="11">
        <f t="shared" si="15"/>
        <v>2</v>
      </c>
      <c r="AD49" s="11">
        <f t="shared" si="16"/>
        <v>0</v>
      </c>
      <c r="AE49" s="19">
        <f t="shared" si="17"/>
        <v>0</v>
      </c>
      <c r="AF49" s="19">
        <f t="shared" si="18"/>
        <v>0</v>
      </c>
      <c r="AG49" s="11" t="b">
        <f t="shared" si="19"/>
        <v>0</v>
      </c>
      <c r="AH49" s="11">
        <f t="shared" si="20"/>
        <v>0</v>
      </c>
      <c r="AI49" s="11">
        <f t="shared" si="21"/>
        <v>0</v>
      </c>
      <c r="AJ49" s="11">
        <f t="shared" si="22"/>
        <v>0</v>
      </c>
      <c r="AK49" s="11">
        <f t="shared" si="23"/>
        <v>0</v>
      </c>
      <c r="AL49" s="11">
        <f t="shared" si="24"/>
        <v>0</v>
      </c>
      <c r="AM49" s="11">
        <f t="shared" si="25"/>
        <v>0</v>
      </c>
      <c r="AN49" s="11">
        <f t="shared" si="26"/>
        <v>0</v>
      </c>
      <c r="AO49" s="11">
        <f t="shared" si="27"/>
        <v>0</v>
      </c>
      <c r="AP49" s="11">
        <f t="shared" si="28"/>
        <v>0</v>
      </c>
      <c r="AQ49" s="11">
        <f t="shared" si="46"/>
        <v>0</v>
      </c>
      <c r="AR49" s="11">
        <f t="shared" si="29"/>
        <v>0</v>
      </c>
      <c r="AS49" s="11">
        <f t="shared" si="30"/>
        <v>0</v>
      </c>
      <c r="AT49" s="11">
        <f t="shared" si="31"/>
        <v>0</v>
      </c>
      <c r="AU49" s="11">
        <f t="shared" si="32"/>
        <v>0</v>
      </c>
      <c r="AV49" s="11">
        <f t="shared" si="33"/>
        <v>0</v>
      </c>
      <c r="AW49" s="11">
        <f t="shared" si="34"/>
        <v>0</v>
      </c>
      <c r="AX49" s="11">
        <f t="shared" si="35"/>
        <v>0</v>
      </c>
      <c r="AY49" s="11">
        <f t="shared" si="36"/>
        <v>0</v>
      </c>
      <c r="AZ49" s="11">
        <f t="shared" si="37"/>
        <v>0</v>
      </c>
      <c r="BA49" s="11">
        <f t="shared" si="38"/>
        <v>0</v>
      </c>
      <c r="BB49" s="44">
        <f t="shared" si="50"/>
        <v>0</v>
      </c>
      <c r="BC49" s="11">
        <f t="shared" si="39"/>
        <v>6</v>
      </c>
      <c r="BD49" s="11">
        <f t="shared" si="51"/>
        <v>0</v>
      </c>
      <c r="BE49" s="30" t="b">
        <f t="shared" si="47"/>
        <v>1</v>
      </c>
    </row>
    <row r="50" spans="1:57" x14ac:dyDescent="0.2">
      <c r="A50" s="23"/>
      <c r="B50" s="22"/>
      <c r="C50" s="31" t="s">
        <v>56</v>
      </c>
      <c r="D50" s="58"/>
      <c r="E50" s="59"/>
      <c r="F50" s="58"/>
      <c r="G50" s="58"/>
      <c r="H50" s="58"/>
      <c r="I50" s="23"/>
      <c r="J50" s="23"/>
      <c r="K50" s="23"/>
      <c r="L50" s="23"/>
      <c r="M50" s="23"/>
      <c r="N50" s="23"/>
      <c r="O50" s="23"/>
      <c r="P50" s="33"/>
      <c r="Q50" s="30"/>
      <c r="R50" s="56"/>
      <c r="S50" s="57"/>
      <c r="T50" s="48">
        <f t="shared" si="48"/>
        <v>19</v>
      </c>
      <c r="U50" s="11">
        <f t="shared" si="52"/>
        <v>4</v>
      </c>
      <c r="V50" s="19">
        <f t="shared" si="41"/>
        <v>0</v>
      </c>
      <c r="W50" s="19">
        <f t="shared" si="42"/>
        <v>0</v>
      </c>
      <c r="X50" s="11" t="b">
        <f t="shared" si="53"/>
        <v>1</v>
      </c>
      <c r="Y50" s="11">
        <f t="shared" si="44"/>
        <v>0</v>
      </c>
      <c r="Z50" s="11">
        <f t="shared" si="45"/>
        <v>0</v>
      </c>
      <c r="AA50" s="11">
        <f t="shared" si="14"/>
        <v>0</v>
      </c>
      <c r="AB50" s="19">
        <f t="shared" si="49"/>
        <v>18</v>
      </c>
      <c r="AC50" s="11">
        <f t="shared" si="15"/>
        <v>3</v>
      </c>
      <c r="AD50" s="11">
        <f t="shared" si="16"/>
        <v>0</v>
      </c>
      <c r="AE50" s="19">
        <f t="shared" si="17"/>
        <v>0</v>
      </c>
      <c r="AF50" s="19">
        <f t="shared" si="18"/>
        <v>0</v>
      </c>
      <c r="AG50" s="11" t="b">
        <f t="shared" si="19"/>
        <v>0</v>
      </c>
      <c r="AH50" s="11">
        <f t="shared" si="20"/>
        <v>0</v>
      </c>
      <c r="AI50" s="11">
        <f t="shared" si="21"/>
        <v>0</v>
      </c>
      <c r="AJ50" s="11">
        <f t="shared" si="22"/>
        <v>0</v>
      </c>
      <c r="AK50" s="11">
        <f t="shared" si="23"/>
        <v>0</v>
      </c>
      <c r="AL50" s="11">
        <f t="shared" si="24"/>
        <v>0</v>
      </c>
      <c r="AM50" s="11">
        <f t="shared" si="25"/>
        <v>0</v>
      </c>
      <c r="AN50" s="11">
        <f t="shared" si="26"/>
        <v>0</v>
      </c>
      <c r="AO50" s="11">
        <f t="shared" si="27"/>
        <v>0</v>
      </c>
      <c r="AP50" s="11">
        <f t="shared" si="28"/>
        <v>0</v>
      </c>
      <c r="AQ50" s="11">
        <f t="shared" si="46"/>
        <v>0</v>
      </c>
      <c r="AR50" s="11">
        <f t="shared" si="29"/>
        <v>0</v>
      </c>
      <c r="AS50" s="11">
        <f t="shared" si="30"/>
        <v>0</v>
      </c>
      <c r="AT50" s="11">
        <f t="shared" si="31"/>
        <v>0</v>
      </c>
      <c r="AU50" s="11">
        <f t="shared" si="32"/>
        <v>0</v>
      </c>
      <c r="AV50" s="11">
        <f t="shared" si="33"/>
        <v>0</v>
      </c>
      <c r="AW50" s="11">
        <f t="shared" si="34"/>
        <v>0</v>
      </c>
      <c r="AX50" s="11">
        <f t="shared" si="35"/>
        <v>0</v>
      </c>
      <c r="AY50" s="11">
        <f t="shared" si="36"/>
        <v>0</v>
      </c>
      <c r="AZ50" s="11">
        <f t="shared" si="37"/>
        <v>0</v>
      </c>
      <c r="BA50" s="11">
        <f t="shared" si="38"/>
        <v>0</v>
      </c>
      <c r="BB50" s="44">
        <f t="shared" si="50"/>
        <v>0</v>
      </c>
      <c r="BC50" s="11">
        <f t="shared" si="39"/>
        <v>6</v>
      </c>
      <c r="BD50" s="11">
        <f t="shared" si="51"/>
        <v>0</v>
      </c>
      <c r="BE50" s="30" t="b">
        <f t="shared" si="47"/>
        <v>1</v>
      </c>
    </row>
    <row r="51" spans="1:57" x14ac:dyDescent="0.2">
      <c r="A51" s="23"/>
      <c r="B51" s="22"/>
      <c r="C51" s="31" t="s">
        <v>57</v>
      </c>
      <c r="D51" s="23"/>
      <c r="E51" s="59"/>
      <c r="F51" s="23"/>
      <c r="G51" s="23"/>
      <c r="H51" s="60"/>
      <c r="I51" s="23"/>
      <c r="J51" s="23"/>
      <c r="K51" s="23"/>
      <c r="L51" s="23"/>
      <c r="M51" s="23"/>
      <c r="N51" s="23"/>
      <c r="O51" s="23"/>
      <c r="P51" s="33"/>
      <c r="Q51" s="30"/>
      <c r="R51" s="56"/>
      <c r="S51" s="57"/>
      <c r="T51" s="48">
        <f t="shared" si="48"/>
        <v>20</v>
      </c>
      <c r="U51" s="11">
        <f t="shared" si="52"/>
        <v>5</v>
      </c>
      <c r="V51" s="19">
        <f t="shared" si="41"/>
        <v>0</v>
      </c>
      <c r="W51" s="19">
        <f t="shared" si="42"/>
        <v>0</v>
      </c>
      <c r="X51" s="11" t="b">
        <f t="shared" si="53"/>
        <v>1</v>
      </c>
      <c r="Y51" s="11">
        <f t="shared" si="44"/>
        <v>0</v>
      </c>
      <c r="Z51" s="11">
        <f t="shared" si="45"/>
        <v>0</v>
      </c>
      <c r="AA51" s="11">
        <f t="shared" si="14"/>
        <v>0</v>
      </c>
      <c r="AB51" s="19">
        <f t="shared" si="49"/>
        <v>19</v>
      </c>
      <c r="AC51" s="11">
        <f t="shared" si="15"/>
        <v>4</v>
      </c>
      <c r="AD51" s="11">
        <f t="shared" si="16"/>
        <v>0</v>
      </c>
      <c r="AE51" s="19">
        <f t="shared" si="17"/>
        <v>0</v>
      </c>
      <c r="AF51" s="19">
        <f t="shared" si="18"/>
        <v>0</v>
      </c>
      <c r="AG51" s="11" t="b">
        <f t="shared" si="19"/>
        <v>0</v>
      </c>
      <c r="AH51" s="11">
        <f t="shared" si="20"/>
        <v>0</v>
      </c>
      <c r="AI51" s="11">
        <f t="shared" si="21"/>
        <v>0</v>
      </c>
      <c r="AJ51" s="11">
        <f t="shared" si="22"/>
        <v>0</v>
      </c>
      <c r="AK51" s="11">
        <f t="shared" si="23"/>
        <v>0</v>
      </c>
      <c r="AL51" s="11">
        <f t="shared" si="24"/>
        <v>0</v>
      </c>
      <c r="AM51" s="11">
        <f t="shared" si="25"/>
        <v>0</v>
      </c>
      <c r="AN51" s="11">
        <f t="shared" si="26"/>
        <v>0</v>
      </c>
      <c r="AO51" s="11">
        <f t="shared" si="27"/>
        <v>0</v>
      </c>
      <c r="AP51" s="11">
        <f t="shared" si="28"/>
        <v>0</v>
      </c>
      <c r="AQ51" s="11">
        <f t="shared" si="46"/>
        <v>0</v>
      </c>
      <c r="AR51" s="11">
        <f t="shared" si="29"/>
        <v>0</v>
      </c>
      <c r="AS51" s="11">
        <f t="shared" si="30"/>
        <v>0</v>
      </c>
      <c r="AT51" s="11">
        <f t="shared" si="31"/>
        <v>0</v>
      </c>
      <c r="AU51" s="11">
        <f t="shared" si="32"/>
        <v>0</v>
      </c>
      <c r="AV51" s="11">
        <f t="shared" si="33"/>
        <v>0</v>
      </c>
      <c r="AW51" s="11">
        <f t="shared" si="34"/>
        <v>0</v>
      </c>
      <c r="AX51" s="11">
        <f t="shared" si="35"/>
        <v>0</v>
      </c>
      <c r="AY51" s="11">
        <f t="shared" si="36"/>
        <v>0</v>
      </c>
      <c r="AZ51" s="11">
        <f t="shared" si="37"/>
        <v>0</v>
      </c>
      <c r="BA51" s="11">
        <f t="shared" si="38"/>
        <v>0</v>
      </c>
      <c r="BB51" s="44">
        <f t="shared" si="50"/>
        <v>0</v>
      </c>
      <c r="BC51" s="11">
        <f t="shared" si="39"/>
        <v>6</v>
      </c>
      <c r="BD51" s="11">
        <f t="shared" si="51"/>
        <v>0</v>
      </c>
      <c r="BE51" s="30" t="b">
        <f t="shared" si="47"/>
        <v>1</v>
      </c>
    </row>
    <row r="52" spans="1:57" x14ac:dyDescent="0.2">
      <c r="A52" s="23"/>
      <c r="B52" s="22"/>
      <c r="C52" s="31" t="s">
        <v>58</v>
      </c>
      <c r="D52" s="23"/>
      <c r="E52" s="59"/>
      <c r="F52" s="23"/>
      <c r="G52" s="23"/>
      <c r="H52" s="60"/>
      <c r="I52" s="23"/>
      <c r="J52" s="23"/>
      <c r="K52" s="23"/>
      <c r="L52" s="23"/>
      <c r="M52" s="23"/>
      <c r="N52" s="23"/>
      <c r="O52" s="23"/>
      <c r="P52" s="33"/>
      <c r="Q52" s="30"/>
      <c r="R52" s="56"/>
      <c r="S52" s="57"/>
      <c r="T52" s="48">
        <f t="shared" si="48"/>
        <v>21</v>
      </c>
      <c r="U52" s="11">
        <f t="shared" si="52"/>
        <v>6</v>
      </c>
      <c r="V52" s="19">
        <f t="shared" si="41"/>
        <v>0</v>
      </c>
      <c r="W52" s="19">
        <f t="shared" si="42"/>
        <v>0</v>
      </c>
      <c r="X52" s="11" t="b">
        <f t="shared" si="53"/>
        <v>1</v>
      </c>
      <c r="Y52" s="11">
        <f t="shared" si="44"/>
        <v>0</v>
      </c>
      <c r="Z52" s="11">
        <f t="shared" si="45"/>
        <v>0</v>
      </c>
      <c r="AA52" s="11">
        <f t="shared" si="14"/>
        <v>0</v>
      </c>
      <c r="AB52" s="19">
        <f t="shared" si="49"/>
        <v>20</v>
      </c>
      <c r="AC52" s="11">
        <f t="shared" si="15"/>
        <v>5</v>
      </c>
      <c r="AD52" s="11">
        <f t="shared" si="16"/>
        <v>0</v>
      </c>
      <c r="AE52" s="19">
        <f t="shared" si="17"/>
        <v>0</v>
      </c>
      <c r="AF52" s="19">
        <f t="shared" si="18"/>
        <v>0</v>
      </c>
      <c r="AG52" s="11" t="b">
        <f t="shared" si="19"/>
        <v>0</v>
      </c>
      <c r="AH52" s="11">
        <f t="shared" si="20"/>
        <v>0</v>
      </c>
      <c r="AI52" s="11">
        <f t="shared" si="21"/>
        <v>0</v>
      </c>
      <c r="AJ52" s="11">
        <f t="shared" si="22"/>
        <v>0</v>
      </c>
      <c r="AK52" s="11">
        <f t="shared" si="23"/>
        <v>0</v>
      </c>
      <c r="AL52" s="11">
        <f t="shared" si="24"/>
        <v>0</v>
      </c>
      <c r="AM52" s="11">
        <f t="shared" si="25"/>
        <v>0</v>
      </c>
      <c r="AN52" s="11">
        <f t="shared" si="26"/>
        <v>0</v>
      </c>
      <c r="AO52" s="11">
        <f t="shared" si="27"/>
        <v>0</v>
      </c>
      <c r="AP52" s="11">
        <f t="shared" si="28"/>
        <v>0</v>
      </c>
      <c r="AQ52" s="11">
        <f t="shared" si="46"/>
        <v>0</v>
      </c>
      <c r="AR52" s="11">
        <f t="shared" si="29"/>
        <v>0</v>
      </c>
      <c r="AS52" s="11">
        <f t="shared" si="30"/>
        <v>0</v>
      </c>
      <c r="AT52" s="11">
        <f t="shared" si="31"/>
        <v>0</v>
      </c>
      <c r="AU52" s="11">
        <f t="shared" si="32"/>
        <v>0</v>
      </c>
      <c r="AV52" s="11">
        <f t="shared" si="33"/>
        <v>0</v>
      </c>
      <c r="AW52" s="11">
        <f t="shared" si="34"/>
        <v>0</v>
      </c>
      <c r="AX52" s="11">
        <f t="shared" si="35"/>
        <v>0</v>
      </c>
      <c r="AY52" s="11">
        <f t="shared" si="36"/>
        <v>0</v>
      </c>
      <c r="AZ52" s="11">
        <f t="shared" si="37"/>
        <v>0</v>
      </c>
      <c r="BA52" s="11">
        <f t="shared" si="38"/>
        <v>0</v>
      </c>
      <c r="BB52" s="44">
        <f t="shared" si="50"/>
        <v>0</v>
      </c>
      <c r="BC52" s="11">
        <f t="shared" si="39"/>
        <v>6</v>
      </c>
      <c r="BD52" s="11">
        <f t="shared" si="51"/>
        <v>0</v>
      </c>
      <c r="BE52" s="30" t="b">
        <f t="shared" si="47"/>
        <v>1</v>
      </c>
    </row>
    <row r="53" spans="1:57" x14ac:dyDescent="0.2">
      <c r="A53" s="23"/>
      <c r="B53" s="22"/>
      <c r="C53" s="31" t="s">
        <v>59</v>
      </c>
      <c r="D53" s="23"/>
      <c r="E53" s="59"/>
      <c r="F53" s="23"/>
      <c r="G53" s="23"/>
      <c r="H53" s="60"/>
      <c r="I53" s="23"/>
      <c r="J53" s="23"/>
      <c r="K53" s="23"/>
      <c r="L53" s="23"/>
      <c r="M53" s="23"/>
      <c r="N53" s="23"/>
      <c r="O53" s="23"/>
      <c r="P53" s="33"/>
      <c r="Q53" s="30"/>
      <c r="R53" s="56"/>
      <c r="S53" s="57"/>
      <c r="T53" s="48">
        <f t="shared" si="48"/>
        <v>22</v>
      </c>
      <c r="U53" s="11">
        <f t="shared" si="52"/>
        <v>7</v>
      </c>
      <c r="V53" s="19">
        <f t="shared" si="41"/>
        <v>0</v>
      </c>
      <c r="W53" s="19">
        <f t="shared" si="42"/>
        <v>0</v>
      </c>
      <c r="X53" s="11" t="b">
        <f t="shared" si="53"/>
        <v>1</v>
      </c>
      <c r="Y53" s="11">
        <f t="shared" si="44"/>
        <v>0</v>
      </c>
      <c r="Z53" s="11">
        <f t="shared" si="45"/>
        <v>0</v>
      </c>
      <c r="AA53" s="11">
        <f t="shared" si="14"/>
        <v>0</v>
      </c>
      <c r="AB53" s="19">
        <f t="shared" si="49"/>
        <v>21</v>
      </c>
      <c r="AC53" s="11">
        <f t="shared" si="15"/>
        <v>6</v>
      </c>
      <c r="AD53" s="11">
        <f t="shared" si="16"/>
        <v>0</v>
      </c>
      <c r="AE53" s="19">
        <f t="shared" si="17"/>
        <v>0</v>
      </c>
      <c r="AF53" s="19">
        <f t="shared" si="18"/>
        <v>0</v>
      </c>
      <c r="AG53" s="11" t="b">
        <f t="shared" si="19"/>
        <v>0</v>
      </c>
      <c r="AH53" s="11">
        <f t="shared" si="20"/>
        <v>0</v>
      </c>
      <c r="AI53" s="11">
        <f t="shared" si="21"/>
        <v>0</v>
      </c>
      <c r="AJ53" s="11">
        <f t="shared" si="22"/>
        <v>0</v>
      </c>
      <c r="AK53" s="11">
        <f t="shared" si="23"/>
        <v>0</v>
      </c>
      <c r="AL53" s="11">
        <f t="shared" si="24"/>
        <v>0</v>
      </c>
      <c r="AM53" s="11">
        <f t="shared" si="25"/>
        <v>0</v>
      </c>
      <c r="AN53" s="11">
        <f t="shared" si="26"/>
        <v>0</v>
      </c>
      <c r="AO53" s="11">
        <f t="shared" si="27"/>
        <v>0</v>
      </c>
      <c r="AP53" s="11">
        <f t="shared" si="28"/>
        <v>0</v>
      </c>
      <c r="AQ53" s="11">
        <f t="shared" si="46"/>
        <v>0</v>
      </c>
      <c r="AR53" s="11">
        <f t="shared" si="29"/>
        <v>0</v>
      </c>
      <c r="AS53" s="11">
        <f t="shared" si="30"/>
        <v>0</v>
      </c>
      <c r="AT53" s="11">
        <f t="shared" si="31"/>
        <v>0</v>
      </c>
      <c r="AU53" s="11">
        <f t="shared" si="32"/>
        <v>0</v>
      </c>
      <c r="AV53" s="11">
        <f t="shared" si="33"/>
        <v>0</v>
      </c>
      <c r="AW53" s="11">
        <f t="shared" si="34"/>
        <v>0</v>
      </c>
      <c r="AX53" s="11">
        <f t="shared" si="35"/>
        <v>0</v>
      </c>
      <c r="AY53" s="11">
        <f t="shared" si="36"/>
        <v>0</v>
      </c>
      <c r="AZ53" s="11">
        <f t="shared" si="37"/>
        <v>0</v>
      </c>
      <c r="BA53" s="11">
        <f t="shared" si="38"/>
        <v>0</v>
      </c>
      <c r="BB53" s="44">
        <f t="shared" si="50"/>
        <v>0</v>
      </c>
      <c r="BC53" s="11">
        <f t="shared" si="39"/>
        <v>6</v>
      </c>
      <c r="BD53" s="11">
        <f t="shared" si="51"/>
        <v>0</v>
      </c>
      <c r="BE53" s="30" t="b">
        <f t="shared" si="47"/>
        <v>1</v>
      </c>
    </row>
    <row r="54" spans="1:57" ht="20.25" customHeight="1" thickBot="1" x14ac:dyDescent="0.25">
      <c r="A54" s="23"/>
      <c r="B54" s="69"/>
      <c r="C54" s="90" t="s">
        <v>60</v>
      </c>
      <c r="D54" s="52"/>
      <c r="E54" s="91">
        <f>SUM(E49:E53)</f>
        <v>0</v>
      </c>
      <c r="F54" s="52"/>
      <c r="G54" s="52"/>
      <c r="H54" s="61"/>
      <c r="I54" s="52"/>
      <c r="J54" s="52"/>
      <c r="K54" s="52"/>
      <c r="L54" s="52"/>
      <c r="M54" s="52"/>
      <c r="N54" s="52"/>
      <c r="O54" s="52"/>
      <c r="P54" s="53"/>
      <c r="Q54" s="30"/>
      <c r="R54" s="56"/>
      <c r="S54" s="57"/>
      <c r="T54" s="48">
        <f t="shared" si="48"/>
        <v>23</v>
      </c>
      <c r="U54" s="11">
        <f t="shared" si="52"/>
        <v>1</v>
      </c>
      <c r="V54" s="19">
        <f t="shared" si="41"/>
        <v>0</v>
      </c>
      <c r="W54" s="19">
        <f t="shared" si="42"/>
        <v>0</v>
      </c>
      <c r="X54" s="11" t="b">
        <f t="shared" si="53"/>
        <v>1</v>
      </c>
      <c r="Y54" s="11">
        <f t="shared" si="44"/>
        <v>0</v>
      </c>
      <c r="Z54" s="11">
        <f t="shared" si="45"/>
        <v>0</v>
      </c>
      <c r="AA54" s="11">
        <f t="shared" si="14"/>
        <v>0</v>
      </c>
      <c r="AB54" s="19">
        <f t="shared" si="49"/>
        <v>22</v>
      </c>
      <c r="AC54" s="11">
        <f t="shared" si="15"/>
        <v>7</v>
      </c>
      <c r="AD54" s="11">
        <f t="shared" si="16"/>
        <v>0</v>
      </c>
      <c r="AE54" s="19">
        <f t="shared" si="17"/>
        <v>0</v>
      </c>
      <c r="AF54" s="19">
        <f t="shared" si="18"/>
        <v>0</v>
      </c>
      <c r="AG54" s="11" t="b">
        <f t="shared" si="19"/>
        <v>0</v>
      </c>
      <c r="AH54" s="11">
        <f t="shared" si="20"/>
        <v>0</v>
      </c>
      <c r="AI54" s="11">
        <f t="shared" si="21"/>
        <v>0</v>
      </c>
      <c r="AJ54" s="11">
        <f t="shared" si="22"/>
        <v>0</v>
      </c>
      <c r="AK54" s="11">
        <f t="shared" si="23"/>
        <v>0</v>
      </c>
      <c r="AL54" s="11">
        <f t="shared" si="24"/>
        <v>0</v>
      </c>
      <c r="AM54" s="11">
        <f t="shared" si="25"/>
        <v>0</v>
      </c>
      <c r="AN54" s="11">
        <f t="shared" si="26"/>
        <v>0</v>
      </c>
      <c r="AO54" s="11">
        <f t="shared" si="27"/>
        <v>0</v>
      </c>
      <c r="AP54" s="11">
        <f t="shared" si="28"/>
        <v>0</v>
      </c>
      <c r="AQ54" s="11">
        <f t="shared" si="46"/>
        <v>0</v>
      </c>
      <c r="AR54" s="11">
        <f t="shared" si="29"/>
        <v>0</v>
      </c>
      <c r="AS54" s="11">
        <f t="shared" si="30"/>
        <v>0</v>
      </c>
      <c r="AT54" s="11">
        <f t="shared" si="31"/>
        <v>0</v>
      </c>
      <c r="AU54" s="11">
        <f t="shared" si="32"/>
        <v>0</v>
      </c>
      <c r="AV54" s="11">
        <f t="shared" si="33"/>
        <v>0</v>
      </c>
      <c r="AW54" s="11">
        <f t="shared" si="34"/>
        <v>0</v>
      </c>
      <c r="AX54" s="11">
        <f t="shared" si="35"/>
        <v>0</v>
      </c>
      <c r="AY54" s="11">
        <f t="shared" si="36"/>
        <v>0</v>
      </c>
      <c r="AZ54" s="11">
        <f t="shared" si="37"/>
        <v>0</v>
      </c>
      <c r="BA54" s="11">
        <f t="shared" si="38"/>
        <v>0</v>
      </c>
      <c r="BB54" s="44">
        <f t="shared" si="50"/>
        <v>0</v>
      </c>
      <c r="BC54" s="11">
        <f t="shared" si="39"/>
        <v>6</v>
      </c>
      <c r="BD54" s="11">
        <f t="shared" si="51"/>
        <v>0</v>
      </c>
      <c r="BE54" s="30" t="b">
        <f t="shared" si="47"/>
        <v>1</v>
      </c>
    </row>
    <row r="55" spans="1:57" ht="13.5" thickBot="1" x14ac:dyDescent="0.25">
      <c r="A55" s="23"/>
      <c r="B55" s="23"/>
      <c r="C55" s="31"/>
      <c r="D55" s="30"/>
      <c r="E55" s="39"/>
      <c r="F55" s="30"/>
      <c r="G55" s="30"/>
      <c r="H55" s="60"/>
      <c r="I55" s="30"/>
      <c r="J55" s="30"/>
      <c r="K55" s="30"/>
      <c r="L55" s="30"/>
      <c r="M55" s="30"/>
      <c r="N55" s="30"/>
      <c r="O55" s="30"/>
      <c r="P55" s="30"/>
      <c r="Q55" s="30"/>
      <c r="R55" s="56"/>
      <c r="S55" s="57"/>
      <c r="T55" s="48">
        <f t="shared" si="48"/>
        <v>24</v>
      </c>
      <c r="U55" s="11">
        <f t="shared" si="52"/>
        <v>2</v>
      </c>
      <c r="V55" s="19">
        <f t="shared" si="41"/>
        <v>0</v>
      </c>
      <c r="W55" s="19">
        <f t="shared" si="42"/>
        <v>0</v>
      </c>
      <c r="X55" s="11" t="b">
        <f t="shared" si="53"/>
        <v>1</v>
      </c>
      <c r="Y55" s="11">
        <f t="shared" si="44"/>
        <v>0</v>
      </c>
      <c r="Z55" s="11">
        <f t="shared" si="45"/>
        <v>0</v>
      </c>
      <c r="AA55" s="11">
        <f t="shared" si="14"/>
        <v>0</v>
      </c>
      <c r="AB55" s="19">
        <f t="shared" si="49"/>
        <v>23</v>
      </c>
      <c r="AC55" s="11">
        <f t="shared" si="15"/>
        <v>1</v>
      </c>
      <c r="AD55" s="11">
        <f t="shared" si="16"/>
        <v>0</v>
      </c>
      <c r="AE55" s="19">
        <f t="shared" si="17"/>
        <v>0</v>
      </c>
      <c r="AF55" s="19">
        <f t="shared" si="18"/>
        <v>0</v>
      </c>
      <c r="AG55" s="11" t="b">
        <f t="shared" si="19"/>
        <v>0</v>
      </c>
      <c r="AH55" s="11">
        <f t="shared" si="20"/>
        <v>0</v>
      </c>
      <c r="AI55" s="11">
        <f t="shared" si="21"/>
        <v>0</v>
      </c>
      <c r="AJ55" s="11">
        <f t="shared" si="22"/>
        <v>0</v>
      </c>
      <c r="AK55" s="11">
        <f t="shared" si="23"/>
        <v>0</v>
      </c>
      <c r="AL55" s="11">
        <f t="shared" si="24"/>
        <v>0</v>
      </c>
      <c r="AM55" s="11">
        <f t="shared" si="25"/>
        <v>0</v>
      </c>
      <c r="AN55" s="11">
        <f t="shared" si="26"/>
        <v>0</v>
      </c>
      <c r="AO55" s="11">
        <f t="shared" si="27"/>
        <v>0</v>
      </c>
      <c r="AP55" s="11">
        <f t="shared" si="28"/>
        <v>0</v>
      </c>
      <c r="AQ55" s="11">
        <f t="shared" si="46"/>
        <v>0</v>
      </c>
      <c r="AR55" s="11">
        <f t="shared" si="29"/>
        <v>0</v>
      </c>
      <c r="AS55" s="11">
        <f t="shared" si="30"/>
        <v>0</v>
      </c>
      <c r="AT55" s="11">
        <f t="shared" si="31"/>
        <v>0</v>
      </c>
      <c r="AU55" s="11">
        <f t="shared" si="32"/>
        <v>0</v>
      </c>
      <c r="AV55" s="11">
        <f t="shared" si="33"/>
        <v>0</v>
      </c>
      <c r="AW55" s="11">
        <f t="shared" si="34"/>
        <v>0</v>
      </c>
      <c r="AX55" s="11">
        <f t="shared" si="35"/>
        <v>0</v>
      </c>
      <c r="AY55" s="11">
        <f t="shared" si="36"/>
        <v>0</v>
      </c>
      <c r="AZ55" s="11">
        <f t="shared" si="37"/>
        <v>0</v>
      </c>
      <c r="BA55" s="11">
        <f t="shared" si="38"/>
        <v>0</v>
      </c>
      <c r="BB55" s="44">
        <f t="shared" si="50"/>
        <v>0</v>
      </c>
      <c r="BC55" s="11">
        <f t="shared" si="39"/>
        <v>6</v>
      </c>
      <c r="BD55" s="11">
        <f t="shared" si="51"/>
        <v>0</v>
      </c>
      <c r="BE55" s="30" t="b">
        <f t="shared" si="47"/>
        <v>1</v>
      </c>
    </row>
    <row r="56" spans="1:57" ht="15.75" customHeight="1" x14ac:dyDescent="0.2">
      <c r="A56" s="23"/>
      <c r="B56" s="70"/>
      <c r="C56" s="89" t="s">
        <v>61</v>
      </c>
      <c r="D56" s="54"/>
      <c r="E56" s="62"/>
      <c r="F56" s="54"/>
      <c r="G56" s="54"/>
      <c r="H56" s="63"/>
      <c r="I56" s="54"/>
      <c r="J56" s="54"/>
      <c r="K56" s="54"/>
      <c r="L56" s="54"/>
      <c r="M56" s="54"/>
      <c r="N56" s="54"/>
      <c r="O56" s="54"/>
      <c r="P56" s="55"/>
      <c r="Q56" s="30"/>
      <c r="R56" s="56"/>
      <c r="S56" s="57"/>
      <c r="T56" s="48">
        <f t="shared" si="48"/>
        <v>25</v>
      </c>
      <c r="U56" s="11">
        <f t="shared" si="52"/>
        <v>3</v>
      </c>
      <c r="V56" s="19">
        <f t="shared" si="41"/>
        <v>0</v>
      </c>
      <c r="W56" s="19">
        <f t="shared" si="42"/>
        <v>0</v>
      </c>
      <c r="X56" s="11" t="b">
        <f t="shared" si="53"/>
        <v>1</v>
      </c>
      <c r="Y56" s="11">
        <f t="shared" si="44"/>
        <v>0</v>
      </c>
      <c r="Z56" s="11">
        <f t="shared" si="45"/>
        <v>0</v>
      </c>
      <c r="AA56" s="11">
        <f t="shared" si="14"/>
        <v>0</v>
      </c>
      <c r="AB56" s="19">
        <f t="shared" si="49"/>
        <v>24</v>
      </c>
      <c r="AC56" s="11">
        <f t="shared" si="15"/>
        <v>2</v>
      </c>
      <c r="AD56" s="11">
        <f t="shared" si="16"/>
        <v>0</v>
      </c>
      <c r="AE56" s="19">
        <f t="shared" si="17"/>
        <v>0</v>
      </c>
      <c r="AF56" s="19">
        <f t="shared" si="18"/>
        <v>0</v>
      </c>
      <c r="AG56" s="11" t="b">
        <f t="shared" si="19"/>
        <v>0</v>
      </c>
      <c r="AH56" s="11">
        <f t="shared" si="20"/>
        <v>0</v>
      </c>
      <c r="AI56" s="11">
        <f t="shared" si="21"/>
        <v>0</v>
      </c>
      <c r="AJ56" s="11">
        <f t="shared" si="22"/>
        <v>0</v>
      </c>
      <c r="AK56" s="11">
        <f t="shared" si="23"/>
        <v>0</v>
      </c>
      <c r="AL56" s="11">
        <f t="shared" si="24"/>
        <v>0</v>
      </c>
      <c r="AM56" s="11">
        <f t="shared" si="25"/>
        <v>0</v>
      </c>
      <c r="AN56" s="11">
        <f t="shared" si="26"/>
        <v>0</v>
      </c>
      <c r="AO56" s="11">
        <f t="shared" si="27"/>
        <v>0</v>
      </c>
      <c r="AP56" s="11">
        <f t="shared" si="28"/>
        <v>0</v>
      </c>
      <c r="AQ56" s="11">
        <f t="shared" si="46"/>
        <v>0</v>
      </c>
      <c r="AR56" s="11">
        <f t="shared" si="29"/>
        <v>0</v>
      </c>
      <c r="AS56" s="11">
        <f t="shared" si="30"/>
        <v>0</v>
      </c>
      <c r="AT56" s="11">
        <f t="shared" si="31"/>
        <v>0</v>
      </c>
      <c r="AU56" s="11">
        <f t="shared" si="32"/>
        <v>0</v>
      </c>
      <c r="AV56" s="11">
        <f t="shared" si="33"/>
        <v>0</v>
      </c>
      <c r="AW56" s="11">
        <f t="shared" si="34"/>
        <v>0</v>
      </c>
      <c r="AX56" s="11">
        <f t="shared" si="35"/>
        <v>0</v>
      </c>
      <c r="AY56" s="11">
        <f t="shared" si="36"/>
        <v>0</v>
      </c>
      <c r="AZ56" s="11">
        <f t="shared" si="37"/>
        <v>0</v>
      </c>
      <c r="BA56" s="11">
        <f t="shared" si="38"/>
        <v>0</v>
      </c>
      <c r="BB56" s="44">
        <f t="shared" si="50"/>
        <v>0</v>
      </c>
      <c r="BC56" s="11">
        <f t="shared" si="39"/>
        <v>6</v>
      </c>
      <c r="BD56" s="11">
        <f t="shared" si="51"/>
        <v>0</v>
      </c>
      <c r="BE56" s="30" t="b">
        <f t="shared" si="47"/>
        <v>1</v>
      </c>
    </row>
    <row r="57" spans="1:57" x14ac:dyDescent="0.2">
      <c r="A57" s="23"/>
      <c r="B57" s="22"/>
      <c r="C57" s="15"/>
      <c r="D57" s="23"/>
      <c r="E57" s="23"/>
      <c r="F57" s="23"/>
      <c r="G57" s="23"/>
      <c r="H57" s="60"/>
      <c r="I57" s="23"/>
      <c r="J57" s="23"/>
      <c r="K57" s="23"/>
      <c r="L57" s="23"/>
      <c r="M57" s="23"/>
      <c r="N57" s="23"/>
      <c r="O57" s="23"/>
      <c r="P57" s="33"/>
      <c r="Q57" s="30"/>
      <c r="R57" s="56"/>
      <c r="S57" s="57"/>
      <c r="T57" s="48">
        <f t="shared" si="48"/>
        <v>26</v>
      </c>
      <c r="U57" s="11">
        <f t="shared" si="52"/>
        <v>4</v>
      </c>
      <c r="V57" s="19">
        <f t="shared" si="41"/>
        <v>0</v>
      </c>
      <c r="W57" s="19">
        <f t="shared" si="42"/>
        <v>0</v>
      </c>
      <c r="X57" s="11" t="b">
        <f t="shared" si="53"/>
        <v>1</v>
      </c>
      <c r="Y57" s="11">
        <f t="shared" si="44"/>
        <v>0</v>
      </c>
      <c r="Z57" s="11">
        <f t="shared" si="45"/>
        <v>0</v>
      </c>
      <c r="AA57" s="11">
        <f t="shared" si="14"/>
        <v>0</v>
      </c>
      <c r="AB57" s="19">
        <f t="shared" si="49"/>
        <v>25</v>
      </c>
      <c r="AC57" s="11">
        <f t="shared" si="15"/>
        <v>3</v>
      </c>
      <c r="AD57" s="11">
        <f t="shared" si="16"/>
        <v>0</v>
      </c>
      <c r="AE57" s="19">
        <f t="shared" si="17"/>
        <v>0</v>
      </c>
      <c r="AF57" s="19">
        <f t="shared" si="18"/>
        <v>0</v>
      </c>
      <c r="AG57" s="11" t="b">
        <f t="shared" si="19"/>
        <v>0</v>
      </c>
      <c r="AH57" s="11">
        <f t="shared" si="20"/>
        <v>0</v>
      </c>
      <c r="AI57" s="11">
        <f t="shared" si="21"/>
        <v>0</v>
      </c>
      <c r="AJ57" s="11">
        <f t="shared" si="22"/>
        <v>0</v>
      </c>
      <c r="AK57" s="11">
        <f t="shared" si="23"/>
        <v>0</v>
      </c>
      <c r="AL57" s="11">
        <f t="shared" si="24"/>
        <v>0</v>
      </c>
      <c r="AM57" s="11">
        <f t="shared" si="25"/>
        <v>0</v>
      </c>
      <c r="AN57" s="11">
        <f t="shared" si="26"/>
        <v>0</v>
      </c>
      <c r="AO57" s="11">
        <f t="shared" si="27"/>
        <v>0</v>
      </c>
      <c r="AP57" s="11">
        <f t="shared" si="28"/>
        <v>0</v>
      </c>
      <c r="AQ57" s="11">
        <f t="shared" si="46"/>
        <v>0</v>
      </c>
      <c r="AR57" s="11">
        <f t="shared" si="29"/>
        <v>0</v>
      </c>
      <c r="AS57" s="11">
        <f t="shared" si="30"/>
        <v>0</v>
      </c>
      <c r="AT57" s="11">
        <f t="shared" si="31"/>
        <v>0</v>
      </c>
      <c r="AU57" s="11">
        <f t="shared" si="32"/>
        <v>0</v>
      </c>
      <c r="AV57" s="11">
        <f t="shared" si="33"/>
        <v>0</v>
      </c>
      <c r="AW57" s="11">
        <f t="shared" si="34"/>
        <v>0</v>
      </c>
      <c r="AX57" s="11">
        <f t="shared" si="35"/>
        <v>0</v>
      </c>
      <c r="AY57" s="11">
        <f t="shared" si="36"/>
        <v>0</v>
      </c>
      <c r="AZ57" s="11">
        <f t="shared" si="37"/>
        <v>0</v>
      </c>
      <c r="BA57" s="11">
        <f t="shared" si="38"/>
        <v>0</v>
      </c>
      <c r="BB57" s="44">
        <f t="shared" si="50"/>
        <v>0</v>
      </c>
      <c r="BC57" s="11">
        <f t="shared" si="39"/>
        <v>6</v>
      </c>
      <c r="BD57" s="11">
        <f t="shared" si="51"/>
        <v>0</v>
      </c>
      <c r="BE57" s="30" t="b">
        <f t="shared" si="47"/>
        <v>1</v>
      </c>
    </row>
    <row r="58" spans="1:57" ht="15" x14ac:dyDescent="0.25">
      <c r="A58" s="23"/>
      <c r="B58" s="22"/>
      <c r="C58" s="146" t="s">
        <v>62</v>
      </c>
      <c r="D58" s="107"/>
      <c r="E58" s="107"/>
      <c r="F58" s="107"/>
      <c r="G58" s="107"/>
      <c r="H58" s="107"/>
      <c r="I58" s="107"/>
      <c r="J58" s="107"/>
      <c r="K58" s="107"/>
      <c r="L58" s="107"/>
      <c r="M58" s="107"/>
      <c r="N58" s="144">
        <f>IF(M33="ja",0,BD119)</f>
        <v>0</v>
      </c>
      <c r="O58" s="145"/>
      <c r="P58" s="33"/>
      <c r="Q58" s="30"/>
      <c r="R58" s="56"/>
      <c r="S58" s="57"/>
      <c r="T58" s="48">
        <f t="shared" si="48"/>
        <v>27</v>
      </c>
      <c r="U58" s="11">
        <f t="shared" si="52"/>
        <v>5</v>
      </c>
      <c r="V58" s="19">
        <f t="shared" si="41"/>
        <v>0</v>
      </c>
      <c r="W58" s="19">
        <f t="shared" si="42"/>
        <v>0</v>
      </c>
      <c r="X58" s="11" t="b">
        <f t="shared" si="53"/>
        <v>1</v>
      </c>
      <c r="Y58" s="11">
        <f t="shared" si="44"/>
        <v>0</v>
      </c>
      <c r="Z58" s="11">
        <f t="shared" si="45"/>
        <v>0</v>
      </c>
      <c r="AA58" s="11">
        <f t="shared" si="14"/>
        <v>0</v>
      </c>
      <c r="AB58" s="19">
        <f t="shared" si="49"/>
        <v>26</v>
      </c>
      <c r="AC58" s="11">
        <f t="shared" si="15"/>
        <v>4</v>
      </c>
      <c r="AD58" s="11">
        <f t="shared" si="16"/>
        <v>0</v>
      </c>
      <c r="AE58" s="19">
        <f t="shared" si="17"/>
        <v>0</v>
      </c>
      <c r="AF58" s="19">
        <f t="shared" si="18"/>
        <v>0</v>
      </c>
      <c r="AG58" s="11" t="b">
        <f t="shared" si="19"/>
        <v>0</v>
      </c>
      <c r="AH58" s="11">
        <f t="shared" si="20"/>
        <v>0</v>
      </c>
      <c r="AI58" s="11">
        <f t="shared" si="21"/>
        <v>0</v>
      </c>
      <c r="AJ58" s="11">
        <f t="shared" si="22"/>
        <v>0</v>
      </c>
      <c r="AK58" s="11">
        <f t="shared" si="23"/>
        <v>0</v>
      </c>
      <c r="AL58" s="11">
        <f t="shared" si="24"/>
        <v>0</v>
      </c>
      <c r="AM58" s="11">
        <f t="shared" si="25"/>
        <v>0</v>
      </c>
      <c r="AN58" s="11">
        <f t="shared" si="26"/>
        <v>0</v>
      </c>
      <c r="AO58" s="11">
        <f t="shared" si="27"/>
        <v>0</v>
      </c>
      <c r="AP58" s="11">
        <f t="shared" si="28"/>
        <v>0</v>
      </c>
      <c r="AQ58" s="11">
        <f t="shared" si="46"/>
        <v>0</v>
      </c>
      <c r="AR58" s="11">
        <f t="shared" si="29"/>
        <v>0</v>
      </c>
      <c r="AS58" s="11">
        <f t="shared" si="30"/>
        <v>0</v>
      </c>
      <c r="AT58" s="11">
        <f t="shared" si="31"/>
        <v>0</v>
      </c>
      <c r="AU58" s="11">
        <f t="shared" si="32"/>
        <v>0</v>
      </c>
      <c r="AV58" s="11">
        <f t="shared" si="33"/>
        <v>0</v>
      </c>
      <c r="AW58" s="11">
        <f t="shared" si="34"/>
        <v>0</v>
      </c>
      <c r="AX58" s="11">
        <f t="shared" si="35"/>
        <v>0</v>
      </c>
      <c r="AY58" s="11">
        <f t="shared" si="36"/>
        <v>0</v>
      </c>
      <c r="AZ58" s="11">
        <f t="shared" si="37"/>
        <v>0</v>
      </c>
      <c r="BA58" s="11">
        <f t="shared" si="38"/>
        <v>0</v>
      </c>
      <c r="BB58" s="44">
        <f t="shared" si="50"/>
        <v>0</v>
      </c>
      <c r="BC58" s="11">
        <f t="shared" si="39"/>
        <v>6</v>
      </c>
      <c r="BD58" s="11">
        <f t="shared" si="51"/>
        <v>0</v>
      </c>
      <c r="BE58" s="30" t="b">
        <f t="shared" si="47"/>
        <v>1</v>
      </c>
    </row>
    <row r="59" spans="1:57" ht="15" x14ac:dyDescent="0.25">
      <c r="A59" s="23"/>
      <c r="B59" s="22"/>
      <c r="C59" s="39" t="str">
        <f>IF(M74&gt;N58,"te veel verlof-uren opgenomen!!","Resterend aantal verlof-uren na opname verlof volgens onderstaande opgave")</f>
        <v>Resterend aantal verlof-uren na opname verlof volgens onderstaande opgave</v>
      </c>
      <c r="D59" s="23"/>
      <c r="E59" s="39"/>
      <c r="F59" s="39"/>
      <c r="G59" s="39"/>
      <c r="H59" s="39"/>
      <c r="I59" s="23"/>
      <c r="J59" s="23"/>
      <c r="K59" s="23"/>
      <c r="L59" s="23"/>
      <c r="M59" s="23"/>
      <c r="N59" s="147">
        <f>IF(M33="ja",0,(N58-SUM(M64:M73)))</f>
        <v>0</v>
      </c>
      <c r="O59" s="145"/>
      <c r="P59" s="33"/>
      <c r="Q59" s="30"/>
      <c r="R59" s="56"/>
      <c r="S59" s="57"/>
      <c r="T59" s="48">
        <f t="shared" si="48"/>
        <v>28</v>
      </c>
      <c r="U59" s="11">
        <f t="shared" si="52"/>
        <v>6</v>
      </c>
      <c r="V59" s="19">
        <f t="shared" si="41"/>
        <v>0</v>
      </c>
      <c r="W59" s="19">
        <f t="shared" si="42"/>
        <v>0</v>
      </c>
      <c r="X59" s="11" t="b">
        <f t="shared" si="53"/>
        <v>1</v>
      </c>
      <c r="Y59" s="11">
        <f t="shared" si="44"/>
        <v>0</v>
      </c>
      <c r="Z59" s="11">
        <f t="shared" si="45"/>
        <v>0</v>
      </c>
      <c r="AA59" s="11">
        <f t="shared" si="14"/>
        <v>0</v>
      </c>
      <c r="AB59" s="19">
        <f t="shared" si="49"/>
        <v>27</v>
      </c>
      <c r="AC59" s="11">
        <f t="shared" si="15"/>
        <v>5</v>
      </c>
      <c r="AD59" s="11">
        <f t="shared" si="16"/>
        <v>0</v>
      </c>
      <c r="AE59" s="19">
        <f t="shared" si="17"/>
        <v>0</v>
      </c>
      <c r="AF59" s="19">
        <f t="shared" si="18"/>
        <v>0</v>
      </c>
      <c r="AG59" s="11" t="b">
        <f t="shared" si="19"/>
        <v>0</v>
      </c>
      <c r="AH59" s="11">
        <f t="shared" si="20"/>
        <v>0</v>
      </c>
      <c r="AI59" s="11">
        <f t="shared" si="21"/>
        <v>0</v>
      </c>
      <c r="AJ59" s="11">
        <f t="shared" si="22"/>
        <v>0</v>
      </c>
      <c r="AK59" s="11">
        <f t="shared" si="23"/>
        <v>0</v>
      </c>
      <c r="AL59" s="11">
        <f t="shared" si="24"/>
        <v>0</v>
      </c>
      <c r="AM59" s="11">
        <f t="shared" si="25"/>
        <v>0</v>
      </c>
      <c r="AN59" s="11">
        <f t="shared" si="26"/>
        <v>0</v>
      </c>
      <c r="AO59" s="11">
        <f t="shared" si="27"/>
        <v>0</v>
      </c>
      <c r="AP59" s="11">
        <f t="shared" si="28"/>
        <v>0</v>
      </c>
      <c r="AQ59" s="11">
        <f t="shared" si="46"/>
        <v>0</v>
      </c>
      <c r="AR59" s="11">
        <f t="shared" si="29"/>
        <v>0</v>
      </c>
      <c r="AS59" s="11">
        <f t="shared" si="30"/>
        <v>0</v>
      </c>
      <c r="AT59" s="11">
        <f t="shared" si="31"/>
        <v>0</v>
      </c>
      <c r="AU59" s="11">
        <f t="shared" si="32"/>
        <v>0</v>
      </c>
      <c r="AV59" s="11">
        <f t="shared" si="33"/>
        <v>0</v>
      </c>
      <c r="AW59" s="11">
        <f t="shared" si="34"/>
        <v>0</v>
      </c>
      <c r="AX59" s="11">
        <f t="shared" si="35"/>
        <v>0</v>
      </c>
      <c r="AY59" s="11">
        <f t="shared" si="36"/>
        <v>0</v>
      </c>
      <c r="AZ59" s="11">
        <f t="shared" si="37"/>
        <v>0</v>
      </c>
      <c r="BA59" s="11">
        <f t="shared" si="38"/>
        <v>0</v>
      </c>
      <c r="BB59" s="44">
        <f t="shared" si="50"/>
        <v>0</v>
      </c>
      <c r="BC59" s="11">
        <f t="shared" si="39"/>
        <v>6</v>
      </c>
      <c r="BD59" s="11">
        <f t="shared" si="51"/>
        <v>0</v>
      </c>
      <c r="BE59" s="30" t="b">
        <f t="shared" si="47"/>
        <v>1</v>
      </c>
    </row>
    <row r="60" spans="1:57" ht="15" x14ac:dyDescent="0.25">
      <c r="A60" s="23"/>
      <c r="B60" s="22"/>
      <c r="C60" s="39" t="s">
        <v>63</v>
      </c>
      <c r="D60" s="23"/>
      <c r="E60" s="39"/>
      <c r="F60" s="39"/>
      <c r="G60" s="23"/>
      <c r="H60" s="23"/>
      <c r="I60" s="142">
        <f>IF(M33="ja",0,IF(J37=0,"Voer vanaf datum in (I37) als u heeft gekozen het verlof te onderbreken",J37+210))</f>
        <v>0</v>
      </c>
      <c r="J60" s="107"/>
      <c r="K60" s="107"/>
      <c r="L60" s="107"/>
      <c r="M60" s="107"/>
      <c r="N60" s="107"/>
      <c r="O60" s="107"/>
      <c r="P60" s="143"/>
      <c r="Q60" s="30"/>
      <c r="R60" s="56"/>
      <c r="S60" s="57"/>
      <c r="T60" s="48">
        <f t="shared" si="48"/>
        <v>29</v>
      </c>
      <c r="U60" s="11">
        <f t="shared" si="52"/>
        <v>7</v>
      </c>
      <c r="V60" s="19">
        <f t="shared" si="41"/>
        <v>0</v>
      </c>
      <c r="W60" s="19">
        <f t="shared" si="42"/>
        <v>0</v>
      </c>
      <c r="X60" s="11" t="b">
        <f t="shared" si="53"/>
        <v>1</v>
      </c>
      <c r="Y60" s="11">
        <f t="shared" si="44"/>
        <v>0</v>
      </c>
      <c r="Z60" s="11">
        <f t="shared" si="45"/>
        <v>0</v>
      </c>
      <c r="AA60" s="11">
        <f t="shared" si="14"/>
        <v>0</v>
      </c>
      <c r="AB60" s="19">
        <f t="shared" si="49"/>
        <v>28</v>
      </c>
      <c r="AC60" s="11">
        <f t="shared" si="15"/>
        <v>6</v>
      </c>
      <c r="AD60" s="11">
        <f t="shared" si="16"/>
        <v>0</v>
      </c>
      <c r="AE60" s="19">
        <f t="shared" si="17"/>
        <v>0</v>
      </c>
      <c r="AF60" s="19">
        <f t="shared" si="18"/>
        <v>0</v>
      </c>
      <c r="AG60" s="11" t="b">
        <f t="shared" si="19"/>
        <v>0</v>
      </c>
      <c r="AH60" s="11">
        <f t="shared" si="20"/>
        <v>0</v>
      </c>
      <c r="AI60" s="11">
        <f t="shared" si="21"/>
        <v>0</v>
      </c>
      <c r="AJ60" s="11">
        <f t="shared" si="22"/>
        <v>0</v>
      </c>
      <c r="AK60" s="11">
        <f t="shared" si="23"/>
        <v>0</v>
      </c>
      <c r="AL60" s="11">
        <f t="shared" si="24"/>
        <v>0</v>
      </c>
      <c r="AM60" s="11">
        <f t="shared" si="25"/>
        <v>0</v>
      </c>
      <c r="AN60" s="11">
        <f t="shared" si="26"/>
        <v>0</v>
      </c>
      <c r="AO60" s="11">
        <f t="shared" si="27"/>
        <v>0</v>
      </c>
      <c r="AP60" s="11">
        <f t="shared" si="28"/>
        <v>0</v>
      </c>
      <c r="AQ60" s="11">
        <f t="shared" si="46"/>
        <v>0</v>
      </c>
      <c r="AR60" s="11">
        <f t="shared" si="29"/>
        <v>0</v>
      </c>
      <c r="AS60" s="11">
        <f t="shared" si="30"/>
        <v>0</v>
      </c>
      <c r="AT60" s="11">
        <f t="shared" si="31"/>
        <v>0</v>
      </c>
      <c r="AU60" s="11">
        <f t="shared" si="32"/>
        <v>0</v>
      </c>
      <c r="AV60" s="11">
        <f t="shared" si="33"/>
        <v>0</v>
      </c>
      <c r="AW60" s="11">
        <f t="shared" si="34"/>
        <v>0</v>
      </c>
      <c r="AX60" s="11">
        <f t="shared" si="35"/>
        <v>0</v>
      </c>
      <c r="AY60" s="11">
        <f t="shared" si="36"/>
        <v>0</v>
      </c>
      <c r="AZ60" s="11">
        <f t="shared" si="37"/>
        <v>0</v>
      </c>
      <c r="BA60" s="11">
        <f t="shared" si="38"/>
        <v>0</v>
      </c>
      <c r="BB60" s="44">
        <f t="shared" si="50"/>
        <v>0</v>
      </c>
      <c r="BC60" s="11">
        <f t="shared" ref="BC60:BC118" si="54">WEEKDAY(BB60,2)</f>
        <v>6</v>
      </c>
      <c r="BD60" s="11">
        <f t="shared" ref="BD60:BD118" si="55">IF(BC60&gt;5,0,VLOOKUP(BC60,$AE$8:$AF$12,2,FALSE))</f>
        <v>0</v>
      </c>
      <c r="BE60" s="30" t="b">
        <f t="shared" ref="BE60:BE118" si="56">IF(BB60&lt;F$22+1,TRUE,FALSE)</f>
        <v>1</v>
      </c>
    </row>
    <row r="61" spans="1:57" ht="14.25" customHeight="1" x14ac:dyDescent="0.2">
      <c r="A61" s="23"/>
      <c r="B61" s="22"/>
      <c r="C61" s="15"/>
      <c r="D61" s="23"/>
      <c r="E61" s="39"/>
      <c r="F61" s="23"/>
      <c r="G61" s="39"/>
      <c r="H61" s="39"/>
      <c r="I61" s="23"/>
      <c r="J61" s="23"/>
      <c r="K61" s="23"/>
      <c r="L61" s="23"/>
      <c r="M61" s="23"/>
      <c r="N61" s="23"/>
      <c r="O61" s="23"/>
      <c r="P61" s="33"/>
      <c r="Q61" s="30"/>
      <c r="R61" s="56"/>
      <c r="S61" s="57"/>
      <c r="T61" s="48">
        <f t="shared" si="48"/>
        <v>30</v>
      </c>
      <c r="U61" s="11">
        <f t="shared" si="52"/>
        <v>1</v>
      </c>
      <c r="V61" s="19">
        <f t="shared" si="41"/>
        <v>0</v>
      </c>
      <c r="W61" s="19">
        <f t="shared" si="42"/>
        <v>0</v>
      </c>
      <c r="X61" s="11" t="b">
        <f t="shared" si="53"/>
        <v>1</v>
      </c>
      <c r="Y61" s="11">
        <f t="shared" si="44"/>
        <v>0</v>
      </c>
      <c r="Z61" s="11">
        <f t="shared" si="45"/>
        <v>0</v>
      </c>
      <c r="AA61" s="11">
        <f t="shared" si="14"/>
        <v>0</v>
      </c>
      <c r="AB61" s="19">
        <f t="shared" si="49"/>
        <v>29</v>
      </c>
      <c r="AC61" s="11">
        <f t="shared" si="15"/>
        <v>7</v>
      </c>
      <c r="AD61" s="11">
        <f t="shared" si="16"/>
        <v>0</v>
      </c>
      <c r="AE61" s="19">
        <f t="shared" si="17"/>
        <v>0</v>
      </c>
      <c r="AF61" s="19">
        <f t="shared" si="18"/>
        <v>0</v>
      </c>
      <c r="AG61" s="11" t="b">
        <f t="shared" si="19"/>
        <v>0</v>
      </c>
      <c r="AH61" s="11">
        <f t="shared" si="20"/>
        <v>0</v>
      </c>
      <c r="AI61" s="11">
        <f t="shared" si="21"/>
        <v>0</v>
      </c>
      <c r="AJ61" s="11">
        <f t="shared" si="22"/>
        <v>0</v>
      </c>
      <c r="AK61" s="11">
        <f t="shared" si="23"/>
        <v>0</v>
      </c>
      <c r="AL61" s="11">
        <f t="shared" si="24"/>
        <v>0</v>
      </c>
      <c r="AM61" s="11">
        <f t="shared" si="25"/>
        <v>0</v>
      </c>
      <c r="AN61" s="11">
        <f t="shared" si="26"/>
        <v>0</v>
      </c>
      <c r="AO61" s="11">
        <f t="shared" si="27"/>
        <v>0</v>
      </c>
      <c r="AP61" s="11">
        <f t="shared" si="28"/>
        <v>0</v>
      </c>
      <c r="AQ61" s="11">
        <f t="shared" si="46"/>
        <v>0</v>
      </c>
      <c r="AR61" s="11">
        <f t="shared" si="29"/>
        <v>0</v>
      </c>
      <c r="AS61" s="11">
        <f t="shared" si="30"/>
        <v>0</v>
      </c>
      <c r="AT61" s="11">
        <f t="shared" si="31"/>
        <v>0</v>
      </c>
      <c r="AU61" s="11">
        <f t="shared" si="32"/>
        <v>0</v>
      </c>
      <c r="AV61" s="11">
        <f t="shared" si="33"/>
        <v>0</v>
      </c>
      <c r="AW61" s="11">
        <f t="shared" si="34"/>
        <v>0</v>
      </c>
      <c r="AX61" s="11">
        <f t="shared" si="35"/>
        <v>0</v>
      </c>
      <c r="AY61" s="11">
        <f t="shared" si="36"/>
        <v>0</v>
      </c>
      <c r="AZ61" s="11">
        <f t="shared" si="37"/>
        <v>0</v>
      </c>
      <c r="BA61" s="11">
        <f t="shared" si="38"/>
        <v>0</v>
      </c>
      <c r="BB61" s="44">
        <f t="shared" si="50"/>
        <v>0</v>
      </c>
      <c r="BC61" s="11">
        <f t="shared" si="54"/>
        <v>6</v>
      </c>
      <c r="BD61" s="11">
        <f t="shared" si="55"/>
        <v>0</v>
      </c>
      <c r="BE61" s="30" t="b">
        <f t="shared" si="56"/>
        <v>1</v>
      </c>
    </row>
    <row r="62" spans="1:57" ht="21" customHeight="1" x14ac:dyDescent="0.2">
      <c r="A62" s="23"/>
      <c r="B62" s="22"/>
      <c r="C62" s="42" t="s">
        <v>64</v>
      </c>
      <c r="D62" s="39"/>
      <c r="E62" s="36"/>
      <c r="F62" s="36"/>
      <c r="G62" s="170" t="s">
        <v>65</v>
      </c>
      <c r="H62" s="171"/>
      <c r="I62" s="23"/>
      <c r="J62" s="128" t="s">
        <v>66</v>
      </c>
      <c r="K62" s="129"/>
      <c r="L62" s="129"/>
      <c r="M62" s="128" t="s">
        <v>67</v>
      </c>
      <c r="N62" s="129"/>
      <c r="O62" s="129"/>
      <c r="P62" s="33"/>
      <c r="Q62" s="30"/>
      <c r="R62" s="56"/>
      <c r="S62" s="57"/>
      <c r="T62" s="48">
        <f>T61+1</f>
        <v>31</v>
      </c>
      <c r="U62" s="11">
        <f t="shared" si="52"/>
        <v>2</v>
      </c>
      <c r="V62" s="19">
        <f t="shared" si="41"/>
        <v>0</v>
      </c>
      <c r="W62" s="19">
        <f t="shared" si="42"/>
        <v>0</v>
      </c>
      <c r="X62" s="11" t="b">
        <f t="shared" si="53"/>
        <v>1</v>
      </c>
      <c r="Y62" s="11">
        <f t="shared" si="44"/>
        <v>0</v>
      </c>
      <c r="Z62" s="11">
        <f t="shared" si="45"/>
        <v>0</v>
      </c>
      <c r="AA62" s="11">
        <f>IF(T62&lt;=$F$22,AA61+Z62,AA61)</f>
        <v>0</v>
      </c>
      <c r="AB62" s="19">
        <f>AB61+1</f>
        <v>30</v>
      </c>
      <c r="AC62" s="11">
        <f t="shared" si="15"/>
        <v>1</v>
      </c>
      <c r="AD62" s="11">
        <f t="shared" si="16"/>
        <v>0</v>
      </c>
      <c r="AE62" s="19">
        <f t="shared" si="17"/>
        <v>0</v>
      </c>
      <c r="AF62" s="19">
        <f t="shared" si="18"/>
        <v>0</v>
      </c>
      <c r="AG62" s="11" t="b">
        <f t="shared" si="19"/>
        <v>0</v>
      </c>
      <c r="AH62" s="11">
        <f t="shared" si="20"/>
        <v>0</v>
      </c>
      <c r="AI62" s="11">
        <f t="shared" si="21"/>
        <v>0</v>
      </c>
      <c r="AJ62" s="11">
        <f t="shared" si="22"/>
        <v>0</v>
      </c>
      <c r="AK62" s="11">
        <f t="shared" si="23"/>
        <v>0</v>
      </c>
      <c r="AL62" s="11">
        <f t="shared" si="24"/>
        <v>0</v>
      </c>
      <c r="AM62" s="11">
        <f t="shared" si="25"/>
        <v>0</v>
      </c>
      <c r="AN62" s="11">
        <f t="shared" si="26"/>
        <v>0</v>
      </c>
      <c r="AO62" s="11">
        <f t="shared" si="27"/>
        <v>0</v>
      </c>
      <c r="AP62" s="11">
        <f t="shared" si="28"/>
        <v>0</v>
      </c>
      <c r="AQ62" s="11">
        <f t="shared" si="46"/>
        <v>0</v>
      </c>
      <c r="AR62" s="11">
        <f t="shared" si="29"/>
        <v>0</v>
      </c>
      <c r="AS62" s="11">
        <f t="shared" si="30"/>
        <v>0</v>
      </c>
      <c r="AT62" s="11">
        <f t="shared" si="31"/>
        <v>0</v>
      </c>
      <c r="AU62" s="11">
        <f t="shared" si="32"/>
        <v>0</v>
      </c>
      <c r="AV62" s="11">
        <f t="shared" si="33"/>
        <v>0</v>
      </c>
      <c r="AW62" s="11">
        <f t="shared" si="34"/>
        <v>0</v>
      </c>
      <c r="AX62" s="11">
        <f t="shared" si="35"/>
        <v>0</v>
      </c>
      <c r="AY62" s="11">
        <f t="shared" si="36"/>
        <v>0</v>
      </c>
      <c r="AZ62" s="11">
        <f t="shared" si="37"/>
        <v>0</v>
      </c>
      <c r="BA62" s="11">
        <f t="shared" si="38"/>
        <v>0</v>
      </c>
      <c r="BB62" s="44">
        <f t="shared" si="50"/>
        <v>0</v>
      </c>
      <c r="BC62" s="11">
        <f t="shared" si="54"/>
        <v>6</v>
      </c>
      <c r="BD62" s="11">
        <f t="shared" si="55"/>
        <v>0</v>
      </c>
      <c r="BE62" s="30" t="b">
        <f t="shared" si="56"/>
        <v>1</v>
      </c>
    </row>
    <row r="63" spans="1:57" ht="17.25" customHeight="1" x14ac:dyDescent="0.2">
      <c r="A63" s="23"/>
      <c r="B63" s="22"/>
      <c r="C63" s="15"/>
      <c r="D63" s="23"/>
      <c r="E63" s="64" t="s">
        <v>46</v>
      </c>
      <c r="F63" s="64" t="s">
        <v>47</v>
      </c>
      <c r="G63" s="171"/>
      <c r="H63" s="171"/>
      <c r="I63" s="23"/>
      <c r="J63" s="129"/>
      <c r="K63" s="129"/>
      <c r="L63" s="129"/>
      <c r="M63" s="129"/>
      <c r="N63" s="129"/>
      <c r="O63" s="129"/>
      <c r="P63" s="33"/>
      <c r="Q63" s="30"/>
      <c r="R63" s="56"/>
      <c r="S63" s="57"/>
      <c r="T63" s="48">
        <f t="shared" si="48"/>
        <v>32</v>
      </c>
      <c r="U63" s="11">
        <f t="shared" si="52"/>
        <v>3</v>
      </c>
      <c r="V63" s="19">
        <f t="shared" si="41"/>
        <v>0</v>
      </c>
      <c r="W63" s="19">
        <f t="shared" si="42"/>
        <v>0</v>
      </c>
      <c r="X63" s="11" t="b">
        <f t="shared" si="53"/>
        <v>1</v>
      </c>
      <c r="Y63" s="11">
        <f t="shared" si="44"/>
        <v>0</v>
      </c>
      <c r="Z63" s="11">
        <f t="shared" si="45"/>
        <v>0</v>
      </c>
      <c r="AA63" s="11">
        <f t="shared" si="14"/>
        <v>0</v>
      </c>
      <c r="AB63" s="19">
        <f t="shared" si="49"/>
        <v>31</v>
      </c>
      <c r="AC63" s="11">
        <f t="shared" si="15"/>
        <v>2</v>
      </c>
      <c r="AD63" s="11">
        <f t="shared" si="16"/>
        <v>0</v>
      </c>
      <c r="AE63" s="19">
        <f t="shared" si="17"/>
        <v>0</v>
      </c>
      <c r="AF63" s="19">
        <f t="shared" si="18"/>
        <v>0</v>
      </c>
      <c r="AG63" s="11" t="b">
        <f t="shared" si="19"/>
        <v>0</v>
      </c>
      <c r="AH63" s="11">
        <f t="shared" si="20"/>
        <v>0</v>
      </c>
      <c r="AI63" s="11">
        <f t="shared" si="21"/>
        <v>0</v>
      </c>
      <c r="AJ63" s="11">
        <f t="shared" si="22"/>
        <v>0</v>
      </c>
      <c r="AK63" s="11">
        <f t="shared" si="23"/>
        <v>0</v>
      </c>
      <c r="AL63" s="11">
        <f t="shared" si="24"/>
        <v>0</v>
      </c>
      <c r="AM63" s="11">
        <f t="shared" si="25"/>
        <v>0</v>
      </c>
      <c r="AN63" s="11">
        <f t="shared" si="26"/>
        <v>0</v>
      </c>
      <c r="AO63" s="11">
        <f t="shared" si="27"/>
        <v>0</v>
      </c>
      <c r="AP63" s="11">
        <f t="shared" si="28"/>
        <v>0</v>
      </c>
      <c r="AQ63" s="11">
        <f t="shared" si="46"/>
        <v>0</v>
      </c>
      <c r="AR63" s="11">
        <f t="shared" si="29"/>
        <v>0</v>
      </c>
      <c r="AS63" s="11">
        <f t="shared" si="30"/>
        <v>0</v>
      </c>
      <c r="AT63" s="11">
        <f t="shared" si="31"/>
        <v>0</v>
      </c>
      <c r="AU63" s="11">
        <f t="shared" si="32"/>
        <v>0</v>
      </c>
      <c r="AV63" s="11">
        <f t="shared" si="33"/>
        <v>0</v>
      </c>
      <c r="AW63" s="11">
        <f t="shared" si="34"/>
        <v>0</v>
      </c>
      <c r="AX63" s="11">
        <f t="shared" si="35"/>
        <v>0</v>
      </c>
      <c r="AY63" s="11">
        <f t="shared" si="36"/>
        <v>0</v>
      </c>
      <c r="AZ63" s="11">
        <f t="shared" si="37"/>
        <v>0</v>
      </c>
      <c r="BA63" s="11">
        <f t="shared" si="38"/>
        <v>0</v>
      </c>
      <c r="BB63" s="44">
        <f t="shared" si="50"/>
        <v>0</v>
      </c>
      <c r="BC63" s="11">
        <f t="shared" si="54"/>
        <v>6</v>
      </c>
      <c r="BD63" s="11">
        <f t="shared" si="55"/>
        <v>0</v>
      </c>
      <c r="BE63" s="30" t="b">
        <f t="shared" si="56"/>
        <v>1</v>
      </c>
    </row>
    <row r="64" spans="1:57" ht="15" x14ac:dyDescent="0.25">
      <c r="A64" s="23"/>
      <c r="B64" s="22"/>
      <c r="C64" s="168" t="s">
        <v>68</v>
      </c>
      <c r="D64" s="169"/>
      <c r="E64" s="95"/>
      <c r="F64" s="95"/>
      <c r="G64" s="125">
        <f>AH31</f>
        <v>0</v>
      </c>
      <c r="H64" s="136"/>
      <c r="I64" s="65"/>
      <c r="J64" s="87"/>
      <c r="K64" s="23"/>
      <c r="L64" s="23"/>
      <c r="M64" s="177">
        <f>IF(J64=0,G64,J64)</f>
        <v>0</v>
      </c>
      <c r="N64" s="178"/>
      <c r="O64" s="23"/>
      <c r="P64" s="33"/>
      <c r="Q64" s="30"/>
      <c r="R64" s="56"/>
      <c r="S64" s="57"/>
      <c r="T64" s="48">
        <f t="shared" si="48"/>
        <v>33</v>
      </c>
      <c r="U64" s="11">
        <f t="shared" si="52"/>
        <v>4</v>
      </c>
      <c r="V64" s="19">
        <f t="shared" si="41"/>
        <v>0</v>
      </c>
      <c r="W64" s="19">
        <f t="shared" si="42"/>
        <v>0</v>
      </c>
      <c r="X64" s="11" t="b">
        <f t="shared" si="53"/>
        <v>1</v>
      </c>
      <c r="Y64" s="11">
        <f t="shared" si="44"/>
        <v>0</v>
      </c>
      <c r="Z64" s="11">
        <f t="shared" si="45"/>
        <v>0</v>
      </c>
      <c r="AA64" s="11">
        <f t="shared" si="14"/>
        <v>0</v>
      </c>
      <c r="AB64" s="19">
        <f t="shared" si="49"/>
        <v>32</v>
      </c>
      <c r="AC64" s="11">
        <f t="shared" si="15"/>
        <v>3</v>
      </c>
      <c r="AD64" s="11">
        <f t="shared" si="16"/>
        <v>0</v>
      </c>
      <c r="AE64" s="19">
        <f t="shared" si="17"/>
        <v>0</v>
      </c>
      <c r="AF64" s="19">
        <f t="shared" si="18"/>
        <v>0</v>
      </c>
      <c r="AG64" s="11" t="b">
        <f t="shared" si="19"/>
        <v>0</v>
      </c>
      <c r="AH64" s="11">
        <f t="shared" si="20"/>
        <v>0</v>
      </c>
      <c r="AI64" s="11">
        <f t="shared" si="21"/>
        <v>0</v>
      </c>
      <c r="AJ64" s="11">
        <f t="shared" si="22"/>
        <v>0</v>
      </c>
      <c r="AK64" s="11">
        <f t="shared" si="23"/>
        <v>0</v>
      </c>
      <c r="AL64" s="11">
        <f t="shared" si="24"/>
        <v>0</v>
      </c>
      <c r="AM64" s="11">
        <f t="shared" si="25"/>
        <v>0</v>
      </c>
      <c r="AN64" s="11">
        <f t="shared" si="26"/>
        <v>0</v>
      </c>
      <c r="AO64" s="11">
        <f t="shared" si="27"/>
        <v>0</v>
      </c>
      <c r="AP64" s="11">
        <f t="shared" si="28"/>
        <v>0</v>
      </c>
      <c r="AQ64" s="11">
        <f t="shared" si="46"/>
        <v>0</v>
      </c>
      <c r="AR64" s="11">
        <f t="shared" si="29"/>
        <v>0</v>
      </c>
      <c r="AS64" s="11">
        <f t="shared" si="30"/>
        <v>0</v>
      </c>
      <c r="AT64" s="11">
        <f t="shared" si="31"/>
        <v>0</v>
      </c>
      <c r="AU64" s="11">
        <f t="shared" si="32"/>
        <v>0</v>
      </c>
      <c r="AV64" s="11">
        <f t="shared" si="33"/>
        <v>0</v>
      </c>
      <c r="AW64" s="11">
        <f t="shared" si="34"/>
        <v>0</v>
      </c>
      <c r="AX64" s="11">
        <f t="shared" si="35"/>
        <v>0</v>
      </c>
      <c r="AY64" s="11">
        <f t="shared" si="36"/>
        <v>0</v>
      </c>
      <c r="AZ64" s="11">
        <f t="shared" si="37"/>
        <v>0</v>
      </c>
      <c r="BA64" s="11">
        <f t="shared" si="38"/>
        <v>0</v>
      </c>
      <c r="BB64" s="44">
        <f t="shared" si="50"/>
        <v>0</v>
      </c>
      <c r="BC64" s="11">
        <f t="shared" si="54"/>
        <v>6</v>
      </c>
      <c r="BD64" s="11">
        <f t="shared" si="55"/>
        <v>0</v>
      </c>
      <c r="BE64" s="30" t="b">
        <f t="shared" si="56"/>
        <v>1</v>
      </c>
    </row>
    <row r="65" spans="1:57" ht="15" x14ac:dyDescent="0.25">
      <c r="A65" s="23"/>
      <c r="B65" s="22"/>
      <c r="C65" s="151"/>
      <c r="D65" s="169"/>
      <c r="E65" s="95"/>
      <c r="F65" s="95"/>
      <c r="G65" s="125">
        <f>AI31</f>
        <v>0</v>
      </c>
      <c r="H65" s="125"/>
      <c r="I65" s="36"/>
      <c r="J65" s="87"/>
      <c r="K65" s="23"/>
      <c r="L65" s="23"/>
      <c r="M65" s="162">
        <f t="shared" ref="M65:M73" si="57">IF(J65=0,G65,J65)</f>
        <v>0</v>
      </c>
      <c r="N65" s="163"/>
      <c r="O65" s="23"/>
      <c r="P65" s="33"/>
      <c r="Q65" s="30"/>
      <c r="R65" s="56"/>
      <c r="S65" s="57"/>
      <c r="T65" s="48">
        <f t="shared" si="48"/>
        <v>34</v>
      </c>
      <c r="U65" s="11">
        <f t="shared" si="52"/>
        <v>5</v>
      </c>
      <c r="V65" s="19">
        <f t="shared" si="41"/>
        <v>0</v>
      </c>
      <c r="W65" s="19">
        <f t="shared" si="42"/>
        <v>0</v>
      </c>
      <c r="X65" s="11" t="b">
        <f t="shared" si="53"/>
        <v>1</v>
      </c>
      <c r="Y65" s="11">
        <f t="shared" si="44"/>
        <v>0</v>
      </c>
      <c r="Z65" s="11">
        <f t="shared" si="45"/>
        <v>0</v>
      </c>
      <c r="AA65" s="11">
        <f t="shared" si="14"/>
        <v>0</v>
      </c>
      <c r="AB65" s="19">
        <f t="shared" si="49"/>
        <v>33</v>
      </c>
      <c r="AC65" s="11">
        <f t="shared" si="15"/>
        <v>4</v>
      </c>
      <c r="AD65" s="11">
        <f t="shared" si="16"/>
        <v>0</v>
      </c>
      <c r="AE65" s="19">
        <f t="shared" si="17"/>
        <v>0</v>
      </c>
      <c r="AF65" s="19">
        <f t="shared" si="18"/>
        <v>0</v>
      </c>
      <c r="AG65" s="11" t="b">
        <f t="shared" si="19"/>
        <v>0</v>
      </c>
      <c r="AH65" s="11">
        <f t="shared" si="20"/>
        <v>0</v>
      </c>
      <c r="AI65" s="11">
        <f t="shared" si="21"/>
        <v>0</v>
      </c>
      <c r="AJ65" s="11">
        <f t="shared" si="22"/>
        <v>0</v>
      </c>
      <c r="AK65" s="11">
        <f t="shared" si="23"/>
        <v>0</v>
      </c>
      <c r="AL65" s="11">
        <f t="shared" si="24"/>
        <v>0</v>
      </c>
      <c r="AM65" s="11">
        <f t="shared" si="25"/>
        <v>0</v>
      </c>
      <c r="AN65" s="11">
        <f t="shared" si="26"/>
        <v>0</v>
      </c>
      <c r="AO65" s="11">
        <f t="shared" si="27"/>
        <v>0</v>
      </c>
      <c r="AP65" s="11">
        <f t="shared" si="28"/>
        <v>0</v>
      </c>
      <c r="AQ65" s="11">
        <f t="shared" si="46"/>
        <v>0</v>
      </c>
      <c r="AR65" s="11">
        <f t="shared" si="29"/>
        <v>0</v>
      </c>
      <c r="AS65" s="11">
        <f t="shared" si="30"/>
        <v>0</v>
      </c>
      <c r="AT65" s="11">
        <f t="shared" si="31"/>
        <v>0</v>
      </c>
      <c r="AU65" s="11">
        <f t="shared" si="32"/>
        <v>0</v>
      </c>
      <c r="AV65" s="11">
        <f t="shared" si="33"/>
        <v>0</v>
      </c>
      <c r="AW65" s="11">
        <f t="shared" si="34"/>
        <v>0</v>
      </c>
      <c r="AX65" s="11">
        <f t="shared" si="35"/>
        <v>0</v>
      </c>
      <c r="AY65" s="11">
        <f t="shared" si="36"/>
        <v>0</v>
      </c>
      <c r="AZ65" s="11">
        <f t="shared" si="37"/>
        <v>0</v>
      </c>
      <c r="BA65" s="11">
        <f t="shared" si="38"/>
        <v>0</v>
      </c>
      <c r="BB65" s="44">
        <f t="shared" si="50"/>
        <v>0</v>
      </c>
      <c r="BC65" s="11">
        <f t="shared" si="54"/>
        <v>6</v>
      </c>
      <c r="BD65" s="11">
        <f t="shared" si="55"/>
        <v>0</v>
      </c>
      <c r="BE65" s="30" t="b">
        <f t="shared" si="56"/>
        <v>1</v>
      </c>
    </row>
    <row r="66" spans="1:57" ht="15" x14ac:dyDescent="0.25">
      <c r="A66" s="23"/>
      <c r="B66" s="22"/>
      <c r="C66" s="151"/>
      <c r="D66" s="169"/>
      <c r="E66" s="95"/>
      <c r="F66" s="95"/>
      <c r="G66" s="125">
        <f>AJ31</f>
        <v>0</v>
      </c>
      <c r="H66" s="125"/>
      <c r="I66" s="36"/>
      <c r="J66" s="87"/>
      <c r="K66" s="23"/>
      <c r="L66" s="23"/>
      <c r="M66" s="162">
        <f t="shared" si="57"/>
        <v>0</v>
      </c>
      <c r="N66" s="163"/>
      <c r="O66" s="23"/>
      <c r="P66" s="33"/>
      <c r="Q66" s="30"/>
      <c r="R66" s="56"/>
      <c r="S66" s="57"/>
      <c r="T66" s="48">
        <f t="shared" si="48"/>
        <v>35</v>
      </c>
      <c r="U66" s="11">
        <f t="shared" si="52"/>
        <v>6</v>
      </c>
      <c r="V66" s="19">
        <f t="shared" si="41"/>
        <v>0</v>
      </c>
      <c r="W66" s="19">
        <f t="shared" si="42"/>
        <v>0</v>
      </c>
      <c r="X66" s="11" t="b">
        <f t="shared" si="53"/>
        <v>1</v>
      </c>
      <c r="Y66" s="11">
        <f t="shared" si="44"/>
        <v>0</v>
      </c>
      <c r="Z66" s="11">
        <f t="shared" si="45"/>
        <v>0</v>
      </c>
      <c r="AA66" s="11">
        <f t="shared" si="14"/>
        <v>0</v>
      </c>
      <c r="AB66" s="19">
        <f t="shared" si="49"/>
        <v>34</v>
      </c>
      <c r="AC66" s="11">
        <f t="shared" si="15"/>
        <v>5</v>
      </c>
      <c r="AD66" s="11">
        <f t="shared" si="16"/>
        <v>0</v>
      </c>
      <c r="AE66" s="19">
        <f t="shared" si="17"/>
        <v>0</v>
      </c>
      <c r="AF66" s="19">
        <f t="shared" si="18"/>
        <v>0</v>
      </c>
      <c r="AG66" s="11" t="b">
        <f t="shared" si="19"/>
        <v>0</v>
      </c>
      <c r="AH66" s="11">
        <f t="shared" si="20"/>
        <v>0</v>
      </c>
      <c r="AI66" s="11">
        <f t="shared" si="21"/>
        <v>0</v>
      </c>
      <c r="AJ66" s="11">
        <f t="shared" si="22"/>
        <v>0</v>
      </c>
      <c r="AK66" s="11">
        <f t="shared" si="23"/>
        <v>0</v>
      </c>
      <c r="AL66" s="11">
        <f t="shared" si="24"/>
        <v>0</v>
      </c>
      <c r="AM66" s="11">
        <f t="shared" si="25"/>
        <v>0</v>
      </c>
      <c r="AN66" s="11">
        <f t="shared" si="26"/>
        <v>0</v>
      </c>
      <c r="AO66" s="11">
        <f t="shared" si="27"/>
        <v>0</v>
      </c>
      <c r="AP66" s="11">
        <f t="shared" si="28"/>
        <v>0</v>
      </c>
      <c r="AQ66" s="11">
        <f t="shared" si="46"/>
        <v>0</v>
      </c>
      <c r="AR66" s="11">
        <f t="shared" si="29"/>
        <v>0</v>
      </c>
      <c r="AS66" s="11">
        <f t="shared" si="30"/>
        <v>0</v>
      </c>
      <c r="AT66" s="11">
        <f t="shared" si="31"/>
        <v>0</v>
      </c>
      <c r="AU66" s="11">
        <f t="shared" si="32"/>
        <v>0</v>
      </c>
      <c r="AV66" s="11">
        <f t="shared" si="33"/>
        <v>0</v>
      </c>
      <c r="AW66" s="11">
        <f t="shared" si="34"/>
        <v>0</v>
      </c>
      <c r="AX66" s="11">
        <f t="shared" si="35"/>
        <v>0</v>
      </c>
      <c r="AY66" s="11">
        <f t="shared" si="36"/>
        <v>0</v>
      </c>
      <c r="AZ66" s="11">
        <f t="shared" si="37"/>
        <v>0</v>
      </c>
      <c r="BA66" s="11">
        <f t="shared" si="38"/>
        <v>0</v>
      </c>
      <c r="BB66" s="44">
        <f t="shared" si="50"/>
        <v>0</v>
      </c>
      <c r="BC66" s="11">
        <f t="shared" si="54"/>
        <v>6</v>
      </c>
      <c r="BD66" s="11">
        <f t="shared" si="55"/>
        <v>0</v>
      </c>
      <c r="BE66" s="30" t="b">
        <f t="shared" si="56"/>
        <v>1</v>
      </c>
    </row>
    <row r="67" spans="1:57" ht="15" x14ac:dyDescent="0.25">
      <c r="A67" s="23"/>
      <c r="B67" s="22"/>
      <c r="C67" s="151"/>
      <c r="D67" s="169"/>
      <c r="E67" s="95"/>
      <c r="F67" s="95"/>
      <c r="G67" s="125">
        <f>AK31</f>
        <v>0</v>
      </c>
      <c r="H67" s="125"/>
      <c r="I67" s="36"/>
      <c r="J67" s="87"/>
      <c r="K67" s="23"/>
      <c r="L67" s="23"/>
      <c r="M67" s="162">
        <f t="shared" si="57"/>
        <v>0</v>
      </c>
      <c r="N67" s="163"/>
      <c r="O67" s="23"/>
      <c r="P67" s="33"/>
      <c r="Q67" s="30"/>
      <c r="R67" s="56"/>
      <c r="S67" s="57"/>
      <c r="T67" s="48">
        <f t="shared" si="48"/>
        <v>36</v>
      </c>
      <c r="U67" s="11">
        <f t="shared" si="52"/>
        <v>7</v>
      </c>
      <c r="V67" s="19">
        <f t="shared" si="41"/>
        <v>0</v>
      </c>
      <c r="W67" s="19">
        <f t="shared" si="42"/>
        <v>0</v>
      </c>
      <c r="X67" s="11" t="b">
        <f t="shared" si="53"/>
        <v>1</v>
      </c>
      <c r="Y67" s="11">
        <f t="shared" si="44"/>
        <v>0</v>
      </c>
      <c r="Z67" s="11">
        <f t="shared" si="45"/>
        <v>0</v>
      </c>
      <c r="AA67" s="11">
        <f t="shared" si="14"/>
        <v>0</v>
      </c>
      <c r="AB67" s="19">
        <f t="shared" si="49"/>
        <v>35</v>
      </c>
      <c r="AC67" s="11">
        <f t="shared" si="15"/>
        <v>6</v>
      </c>
      <c r="AD67" s="11">
        <f t="shared" si="16"/>
        <v>0</v>
      </c>
      <c r="AE67" s="19">
        <f t="shared" si="17"/>
        <v>0</v>
      </c>
      <c r="AF67" s="19">
        <f t="shared" si="18"/>
        <v>0</v>
      </c>
      <c r="AG67" s="11" t="b">
        <f t="shared" si="19"/>
        <v>0</v>
      </c>
      <c r="AH67" s="11">
        <f t="shared" si="20"/>
        <v>0</v>
      </c>
      <c r="AI67" s="11">
        <f t="shared" si="21"/>
        <v>0</v>
      </c>
      <c r="AJ67" s="11">
        <f t="shared" si="22"/>
        <v>0</v>
      </c>
      <c r="AK67" s="11">
        <f t="shared" si="23"/>
        <v>0</v>
      </c>
      <c r="AL67" s="11">
        <f t="shared" si="24"/>
        <v>0</v>
      </c>
      <c r="AM67" s="11">
        <f t="shared" si="25"/>
        <v>0</v>
      </c>
      <c r="AN67" s="11">
        <f t="shared" si="26"/>
        <v>0</v>
      </c>
      <c r="AO67" s="11">
        <f t="shared" si="27"/>
        <v>0</v>
      </c>
      <c r="AP67" s="11">
        <f t="shared" si="28"/>
        <v>0</v>
      </c>
      <c r="AQ67" s="11">
        <f t="shared" si="46"/>
        <v>0</v>
      </c>
      <c r="AR67" s="11">
        <f t="shared" si="29"/>
        <v>0</v>
      </c>
      <c r="AS67" s="11">
        <f t="shared" si="30"/>
        <v>0</v>
      </c>
      <c r="AT67" s="11">
        <f t="shared" si="31"/>
        <v>0</v>
      </c>
      <c r="AU67" s="11">
        <f t="shared" si="32"/>
        <v>0</v>
      </c>
      <c r="AV67" s="11">
        <f t="shared" si="33"/>
        <v>0</v>
      </c>
      <c r="AW67" s="11">
        <f t="shared" si="34"/>
        <v>0</v>
      </c>
      <c r="AX67" s="11">
        <f t="shared" si="35"/>
        <v>0</v>
      </c>
      <c r="AY67" s="11">
        <f t="shared" si="36"/>
        <v>0</v>
      </c>
      <c r="AZ67" s="11">
        <f t="shared" si="37"/>
        <v>0</v>
      </c>
      <c r="BA67" s="11">
        <f t="shared" si="38"/>
        <v>0</v>
      </c>
      <c r="BB67" s="44">
        <f t="shared" si="50"/>
        <v>0</v>
      </c>
      <c r="BC67" s="11">
        <f t="shared" si="54"/>
        <v>6</v>
      </c>
      <c r="BD67" s="11">
        <f t="shared" si="55"/>
        <v>0</v>
      </c>
      <c r="BE67" s="30" t="b">
        <f t="shared" si="56"/>
        <v>1</v>
      </c>
    </row>
    <row r="68" spans="1:57" ht="15" x14ac:dyDescent="0.25">
      <c r="A68" s="23"/>
      <c r="B68" s="22"/>
      <c r="C68" s="151"/>
      <c r="D68" s="169"/>
      <c r="E68" s="95"/>
      <c r="F68" s="95"/>
      <c r="G68" s="125">
        <f>AL31</f>
        <v>0</v>
      </c>
      <c r="H68" s="125"/>
      <c r="I68" s="36"/>
      <c r="J68" s="87"/>
      <c r="K68" s="23"/>
      <c r="L68" s="23"/>
      <c r="M68" s="162">
        <f t="shared" si="57"/>
        <v>0</v>
      </c>
      <c r="N68" s="163"/>
      <c r="O68" s="23"/>
      <c r="P68" s="33"/>
      <c r="Q68" s="30"/>
      <c r="R68" s="56"/>
      <c r="S68" s="57"/>
      <c r="T68" s="48">
        <f t="shared" si="48"/>
        <v>37</v>
      </c>
      <c r="U68" s="11">
        <f t="shared" si="52"/>
        <v>1</v>
      </c>
      <c r="V68" s="19">
        <f t="shared" si="41"/>
        <v>0</v>
      </c>
      <c r="W68" s="19">
        <f t="shared" si="42"/>
        <v>0</v>
      </c>
      <c r="X68" s="11" t="b">
        <f t="shared" si="53"/>
        <v>1</v>
      </c>
      <c r="Y68" s="11">
        <f t="shared" si="44"/>
        <v>0</v>
      </c>
      <c r="Z68" s="11">
        <f t="shared" si="45"/>
        <v>0</v>
      </c>
      <c r="AA68" s="11">
        <f t="shared" si="14"/>
        <v>0</v>
      </c>
      <c r="AB68" s="19">
        <f t="shared" si="49"/>
        <v>36</v>
      </c>
      <c r="AC68" s="11">
        <f t="shared" si="15"/>
        <v>7</v>
      </c>
      <c r="AD68" s="11">
        <f t="shared" si="16"/>
        <v>0</v>
      </c>
      <c r="AE68" s="19">
        <f t="shared" si="17"/>
        <v>0</v>
      </c>
      <c r="AF68" s="19">
        <f t="shared" si="18"/>
        <v>0</v>
      </c>
      <c r="AG68" s="11" t="b">
        <f t="shared" si="19"/>
        <v>0</v>
      </c>
      <c r="AH68" s="11">
        <f t="shared" si="20"/>
        <v>0</v>
      </c>
      <c r="AI68" s="11">
        <f t="shared" si="21"/>
        <v>0</v>
      </c>
      <c r="AJ68" s="11">
        <f t="shared" si="22"/>
        <v>0</v>
      </c>
      <c r="AK68" s="11">
        <f t="shared" si="23"/>
        <v>0</v>
      </c>
      <c r="AL68" s="11">
        <f t="shared" si="24"/>
        <v>0</v>
      </c>
      <c r="AM68" s="11">
        <f t="shared" si="25"/>
        <v>0</v>
      </c>
      <c r="AN68" s="11">
        <f t="shared" si="26"/>
        <v>0</v>
      </c>
      <c r="AO68" s="11">
        <f t="shared" si="27"/>
        <v>0</v>
      </c>
      <c r="AP68" s="11">
        <f t="shared" si="28"/>
        <v>0</v>
      </c>
      <c r="AQ68" s="11">
        <f t="shared" si="46"/>
        <v>0</v>
      </c>
      <c r="AR68" s="11">
        <f t="shared" si="29"/>
        <v>0</v>
      </c>
      <c r="AS68" s="11">
        <f t="shared" si="30"/>
        <v>0</v>
      </c>
      <c r="AT68" s="11">
        <f t="shared" si="31"/>
        <v>0</v>
      </c>
      <c r="AU68" s="11">
        <f t="shared" si="32"/>
        <v>0</v>
      </c>
      <c r="AV68" s="11">
        <f t="shared" si="33"/>
        <v>0</v>
      </c>
      <c r="AW68" s="11">
        <f t="shared" si="34"/>
        <v>0</v>
      </c>
      <c r="AX68" s="11">
        <f t="shared" si="35"/>
        <v>0</v>
      </c>
      <c r="AY68" s="11">
        <f t="shared" si="36"/>
        <v>0</v>
      </c>
      <c r="AZ68" s="11">
        <f t="shared" si="37"/>
        <v>0</v>
      </c>
      <c r="BA68" s="11">
        <f t="shared" si="38"/>
        <v>0</v>
      </c>
      <c r="BB68" s="44">
        <f t="shared" si="50"/>
        <v>0</v>
      </c>
      <c r="BC68" s="11">
        <f t="shared" si="54"/>
        <v>6</v>
      </c>
      <c r="BD68" s="11">
        <f t="shared" si="55"/>
        <v>0</v>
      </c>
      <c r="BE68" s="30" t="b">
        <f t="shared" si="56"/>
        <v>1</v>
      </c>
    </row>
    <row r="69" spans="1:57" ht="15" x14ac:dyDescent="0.25">
      <c r="A69" s="23"/>
      <c r="B69" s="22"/>
      <c r="C69" s="151"/>
      <c r="D69" s="169"/>
      <c r="E69" s="95"/>
      <c r="F69" s="95"/>
      <c r="G69" s="125">
        <f>AM31</f>
        <v>0</v>
      </c>
      <c r="H69" s="125"/>
      <c r="I69" s="36"/>
      <c r="J69" s="87"/>
      <c r="K69" s="23"/>
      <c r="L69" s="23"/>
      <c r="M69" s="162">
        <f t="shared" si="57"/>
        <v>0</v>
      </c>
      <c r="N69" s="163"/>
      <c r="O69" s="23"/>
      <c r="P69" s="33"/>
      <c r="Q69" s="30"/>
      <c r="R69" s="56"/>
      <c r="S69" s="57"/>
      <c r="T69" s="48">
        <f t="shared" si="48"/>
        <v>38</v>
      </c>
      <c r="U69" s="11">
        <f t="shared" si="52"/>
        <v>2</v>
      </c>
      <c r="V69" s="19">
        <f t="shared" si="41"/>
        <v>0</v>
      </c>
      <c r="W69" s="19">
        <f t="shared" si="42"/>
        <v>0</v>
      </c>
      <c r="X69" s="11" t="b">
        <f t="shared" si="53"/>
        <v>1</v>
      </c>
      <c r="Y69" s="11">
        <f t="shared" si="44"/>
        <v>0</v>
      </c>
      <c r="Z69" s="11">
        <f t="shared" si="45"/>
        <v>0</v>
      </c>
      <c r="AA69" s="11">
        <f t="shared" si="14"/>
        <v>0</v>
      </c>
      <c r="AB69" s="19">
        <f t="shared" si="49"/>
        <v>37</v>
      </c>
      <c r="AC69" s="11">
        <f t="shared" si="15"/>
        <v>1</v>
      </c>
      <c r="AD69" s="11">
        <f t="shared" si="16"/>
        <v>0</v>
      </c>
      <c r="AE69" s="19">
        <f t="shared" si="17"/>
        <v>0</v>
      </c>
      <c r="AF69" s="19">
        <f t="shared" si="18"/>
        <v>0</v>
      </c>
      <c r="AG69" s="11" t="b">
        <f t="shared" si="19"/>
        <v>0</v>
      </c>
      <c r="AH69" s="11">
        <f t="shared" si="20"/>
        <v>0</v>
      </c>
      <c r="AI69" s="11">
        <f t="shared" si="21"/>
        <v>0</v>
      </c>
      <c r="AJ69" s="11">
        <f t="shared" si="22"/>
        <v>0</v>
      </c>
      <c r="AK69" s="11">
        <f t="shared" si="23"/>
        <v>0</v>
      </c>
      <c r="AL69" s="11">
        <f t="shared" si="24"/>
        <v>0</v>
      </c>
      <c r="AM69" s="11">
        <f t="shared" si="25"/>
        <v>0</v>
      </c>
      <c r="AN69" s="11">
        <f t="shared" si="26"/>
        <v>0</v>
      </c>
      <c r="AO69" s="11">
        <f t="shared" si="27"/>
        <v>0</v>
      </c>
      <c r="AP69" s="11">
        <f t="shared" si="28"/>
        <v>0</v>
      </c>
      <c r="AQ69" s="11">
        <f t="shared" si="46"/>
        <v>0</v>
      </c>
      <c r="AR69" s="11">
        <f t="shared" si="29"/>
        <v>0</v>
      </c>
      <c r="AS69" s="11">
        <f t="shared" si="30"/>
        <v>0</v>
      </c>
      <c r="AT69" s="11">
        <f t="shared" si="31"/>
        <v>0</v>
      </c>
      <c r="AU69" s="11">
        <f t="shared" si="32"/>
        <v>0</v>
      </c>
      <c r="AV69" s="11">
        <f t="shared" si="33"/>
        <v>0</v>
      </c>
      <c r="AW69" s="11">
        <f t="shared" si="34"/>
        <v>0</v>
      </c>
      <c r="AX69" s="11">
        <f t="shared" si="35"/>
        <v>0</v>
      </c>
      <c r="AY69" s="11">
        <f t="shared" si="36"/>
        <v>0</v>
      </c>
      <c r="AZ69" s="11">
        <f t="shared" si="37"/>
        <v>0</v>
      </c>
      <c r="BA69" s="11">
        <f t="shared" si="38"/>
        <v>0</v>
      </c>
      <c r="BB69" s="44">
        <f t="shared" si="50"/>
        <v>0</v>
      </c>
      <c r="BC69" s="11">
        <f t="shared" si="54"/>
        <v>6</v>
      </c>
      <c r="BD69" s="11">
        <f t="shared" si="55"/>
        <v>0</v>
      </c>
      <c r="BE69" s="30" t="b">
        <f t="shared" si="56"/>
        <v>1</v>
      </c>
    </row>
    <row r="70" spans="1:57" ht="15" x14ac:dyDescent="0.25">
      <c r="A70" s="23"/>
      <c r="B70" s="22"/>
      <c r="C70" s="151"/>
      <c r="D70" s="169"/>
      <c r="E70" s="95"/>
      <c r="F70" s="95"/>
      <c r="G70" s="125">
        <f>AN31</f>
        <v>0</v>
      </c>
      <c r="H70" s="125"/>
      <c r="I70" s="36"/>
      <c r="J70" s="87"/>
      <c r="K70" s="23"/>
      <c r="L70" s="23"/>
      <c r="M70" s="162">
        <f t="shared" si="57"/>
        <v>0</v>
      </c>
      <c r="N70" s="163"/>
      <c r="O70" s="23"/>
      <c r="P70" s="33"/>
      <c r="Q70" s="30"/>
      <c r="R70" s="56"/>
      <c r="S70" s="57"/>
      <c r="T70" s="48">
        <f t="shared" si="48"/>
        <v>39</v>
      </c>
      <c r="U70" s="11">
        <f t="shared" si="52"/>
        <v>3</v>
      </c>
      <c r="V70" s="19">
        <f t="shared" si="41"/>
        <v>0</v>
      </c>
      <c r="W70" s="19">
        <f t="shared" si="42"/>
        <v>0</v>
      </c>
      <c r="X70" s="11" t="b">
        <f t="shared" si="53"/>
        <v>1</v>
      </c>
      <c r="Y70" s="11">
        <f t="shared" si="44"/>
        <v>0</v>
      </c>
      <c r="Z70" s="11">
        <f t="shared" si="45"/>
        <v>0</v>
      </c>
      <c r="AA70" s="11">
        <f t="shared" si="14"/>
        <v>0</v>
      </c>
      <c r="AB70" s="19">
        <f t="shared" si="49"/>
        <v>38</v>
      </c>
      <c r="AC70" s="11">
        <f t="shared" si="15"/>
        <v>2</v>
      </c>
      <c r="AD70" s="11">
        <f t="shared" si="16"/>
        <v>0</v>
      </c>
      <c r="AE70" s="19">
        <f t="shared" si="17"/>
        <v>0</v>
      </c>
      <c r="AF70" s="19">
        <f t="shared" si="18"/>
        <v>0</v>
      </c>
      <c r="AG70" s="11" t="b">
        <f t="shared" si="19"/>
        <v>0</v>
      </c>
      <c r="AH70" s="11">
        <f t="shared" si="20"/>
        <v>0</v>
      </c>
      <c r="AI70" s="11">
        <f t="shared" si="21"/>
        <v>0</v>
      </c>
      <c r="AJ70" s="11">
        <f t="shared" si="22"/>
        <v>0</v>
      </c>
      <c r="AK70" s="11">
        <f t="shared" si="23"/>
        <v>0</v>
      </c>
      <c r="AL70" s="11">
        <f t="shared" si="24"/>
        <v>0</v>
      </c>
      <c r="AM70" s="11">
        <f t="shared" si="25"/>
        <v>0</v>
      </c>
      <c r="AN70" s="11">
        <f t="shared" si="26"/>
        <v>0</v>
      </c>
      <c r="AO70" s="11">
        <f t="shared" si="27"/>
        <v>0</v>
      </c>
      <c r="AP70" s="11">
        <f t="shared" si="28"/>
        <v>0</v>
      </c>
      <c r="AQ70" s="11">
        <f t="shared" si="46"/>
        <v>0</v>
      </c>
      <c r="AR70" s="11">
        <f t="shared" si="29"/>
        <v>0</v>
      </c>
      <c r="AS70" s="11">
        <f t="shared" si="30"/>
        <v>0</v>
      </c>
      <c r="AT70" s="11">
        <f t="shared" si="31"/>
        <v>0</v>
      </c>
      <c r="AU70" s="11">
        <f t="shared" si="32"/>
        <v>0</v>
      </c>
      <c r="AV70" s="11">
        <f t="shared" si="33"/>
        <v>0</v>
      </c>
      <c r="AW70" s="11">
        <f t="shared" si="34"/>
        <v>0</v>
      </c>
      <c r="AX70" s="11">
        <f t="shared" si="35"/>
        <v>0</v>
      </c>
      <c r="AY70" s="11">
        <f t="shared" si="36"/>
        <v>0</v>
      </c>
      <c r="AZ70" s="11">
        <f t="shared" si="37"/>
        <v>0</v>
      </c>
      <c r="BA70" s="11">
        <f t="shared" si="38"/>
        <v>0</v>
      </c>
      <c r="BB70" s="44">
        <f t="shared" si="50"/>
        <v>0</v>
      </c>
      <c r="BC70" s="11">
        <f t="shared" si="54"/>
        <v>6</v>
      </c>
      <c r="BD70" s="11">
        <f t="shared" si="55"/>
        <v>0</v>
      </c>
      <c r="BE70" s="30" t="b">
        <f t="shared" si="56"/>
        <v>1</v>
      </c>
    </row>
    <row r="71" spans="1:57" ht="15" x14ac:dyDescent="0.25">
      <c r="A71" s="23"/>
      <c r="B71" s="22"/>
      <c r="C71" s="151"/>
      <c r="D71" s="169"/>
      <c r="E71" s="95"/>
      <c r="F71" s="95"/>
      <c r="G71" s="125">
        <f>AO31</f>
        <v>0</v>
      </c>
      <c r="H71" s="125"/>
      <c r="I71" s="36"/>
      <c r="J71" s="87"/>
      <c r="K71" s="23"/>
      <c r="L71" s="23"/>
      <c r="M71" s="162">
        <f t="shared" si="57"/>
        <v>0</v>
      </c>
      <c r="N71" s="163"/>
      <c r="O71" s="23"/>
      <c r="P71" s="33"/>
      <c r="Q71" s="30"/>
      <c r="R71" s="56"/>
      <c r="S71" s="57"/>
      <c r="T71" s="48">
        <f t="shared" si="48"/>
        <v>40</v>
      </c>
      <c r="U71" s="11">
        <f t="shared" si="52"/>
        <v>4</v>
      </c>
      <c r="V71" s="19">
        <f t="shared" si="41"/>
        <v>0</v>
      </c>
      <c r="W71" s="19">
        <f t="shared" si="42"/>
        <v>0</v>
      </c>
      <c r="X71" s="11" t="b">
        <f t="shared" si="53"/>
        <v>1</v>
      </c>
      <c r="Y71" s="11">
        <f t="shared" si="44"/>
        <v>0</v>
      </c>
      <c r="Z71" s="11">
        <f t="shared" si="45"/>
        <v>0</v>
      </c>
      <c r="AA71" s="11">
        <f t="shared" si="14"/>
        <v>0</v>
      </c>
      <c r="AB71" s="19">
        <f t="shared" si="49"/>
        <v>39</v>
      </c>
      <c r="AC71" s="11">
        <f t="shared" si="15"/>
        <v>3</v>
      </c>
      <c r="AD71" s="11">
        <f t="shared" si="16"/>
        <v>0</v>
      </c>
      <c r="AE71" s="19">
        <f t="shared" si="17"/>
        <v>0</v>
      </c>
      <c r="AF71" s="19">
        <f t="shared" si="18"/>
        <v>0</v>
      </c>
      <c r="AG71" s="11" t="b">
        <f t="shared" si="19"/>
        <v>0</v>
      </c>
      <c r="AH71" s="11">
        <f t="shared" si="20"/>
        <v>0</v>
      </c>
      <c r="AI71" s="11">
        <f t="shared" si="21"/>
        <v>0</v>
      </c>
      <c r="AJ71" s="11">
        <f t="shared" si="22"/>
        <v>0</v>
      </c>
      <c r="AK71" s="11">
        <f t="shared" si="23"/>
        <v>0</v>
      </c>
      <c r="AL71" s="11">
        <f t="shared" si="24"/>
        <v>0</v>
      </c>
      <c r="AM71" s="11">
        <f t="shared" si="25"/>
        <v>0</v>
      </c>
      <c r="AN71" s="11">
        <f t="shared" si="26"/>
        <v>0</v>
      </c>
      <c r="AO71" s="11">
        <f t="shared" si="27"/>
        <v>0</v>
      </c>
      <c r="AP71" s="11">
        <f t="shared" si="28"/>
        <v>0</v>
      </c>
      <c r="AQ71" s="11">
        <f t="shared" si="46"/>
        <v>0</v>
      </c>
      <c r="AR71" s="11">
        <f t="shared" si="29"/>
        <v>0</v>
      </c>
      <c r="AS71" s="11">
        <f t="shared" si="30"/>
        <v>0</v>
      </c>
      <c r="AT71" s="11">
        <f t="shared" si="31"/>
        <v>0</v>
      </c>
      <c r="AU71" s="11">
        <f t="shared" si="32"/>
        <v>0</v>
      </c>
      <c r="AV71" s="11">
        <f t="shared" si="33"/>
        <v>0</v>
      </c>
      <c r="AW71" s="11">
        <f t="shared" si="34"/>
        <v>0</v>
      </c>
      <c r="AX71" s="11">
        <f t="shared" si="35"/>
        <v>0</v>
      </c>
      <c r="AY71" s="11">
        <f t="shared" si="36"/>
        <v>0</v>
      </c>
      <c r="AZ71" s="11">
        <f t="shared" si="37"/>
        <v>0</v>
      </c>
      <c r="BA71" s="11">
        <f t="shared" si="38"/>
        <v>0</v>
      </c>
      <c r="BB71" s="44">
        <f t="shared" si="50"/>
        <v>0</v>
      </c>
      <c r="BC71" s="11">
        <f t="shared" si="54"/>
        <v>6</v>
      </c>
      <c r="BD71" s="11">
        <f t="shared" si="55"/>
        <v>0</v>
      </c>
      <c r="BE71" s="30" t="b">
        <f t="shared" si="56"/>
        <v>1</v>
      </c>
    </row>
    <row r="72" spans="1:57" ht="15" x14ac:dyDescent="0.25">
      <c r="A72" s="23"/>
      <c r="B72" s="22"/>
      <c r="C72" s="15"/>
      <c r="D72" s="39"/>
      <c r="E72" s="95"/>
      <c r="F72" s="95"/>
      <c r="G72" s="125">
        <f>AP31</f>
        <v>0</v>
      </c>
      <c r="H72" s="125"/>
      <c r="I72" s="36"/>
      <c r="J72" s="87"/>
      <c r="K72" s="23"/>
      <c r="L72" s="23"/>
      <c r="M72" s="173">
        <f t="shared" si="57"/>
        <v>0</v>
      </c>
      <c r="N72" s="174"/>
      <c r="O72" s="23"/>
      <c r="P72" s="33"/>
      <c r="Q72" s="30"/>
      <c r="R72" s="56"/>
      <c r="S72" s="57"/>
      <c r="T72" s="48">
        <f>T71+1</f>
        <v>41</v>
      </c>
      <c r="U72" s="11">
        <f t="shared" si="52"/>
        <v>5</v>
      </c>
      <c r="V72" s="19">
        <f t="shared" si="41"/>
        <v>0</v>
      </c>
      <c r="W72" s="19">
        <f t="shared" si="42"/>
        <v>0</v>
      </c>
      <c r="X72" s="11" t="b">
        <f t="shared" si="53"/>
        <v>1</v>
      </c>
      <c r="Y72" s="11">
        <f t="shared" si="44"/>
        <v>0</v>
      </c>
      <c r="Z72" s="11">
        <f t="shared" si="45"/>
        <v>0</v>
      </c>
      <c r="AA72" s="11">
        <f>IF(T72&lt;=$F$22,AA71+Z72,AA71)</f>
        <v>0</v>
      </c>
      <c r="AB72" s="19">
        <f>AB71+1</f>
        <v>40</v>
      </c>
      <c r="AC72" s="11">
        <f t="shared" si="15"/>
        <v>4</v>
      </c>
      <c r="AD72" s="11">
        <f t="shared" si="16"/>
        <v>0</v>
      </c>
      <c r="AE72" s="19">
        <f t="shared" si="17"/>
        <v>0</v>
      </c>
      <c r="AF72" s="19">
        <f t="shared" si="18"/>
        <v>0</v>
      </c>
      <c r="AG72" s="11" t="b">
        <f t="shared" si="19"/>
        <v>0</v>
      </c>
      <c r="AH72" s="11">
        <f t="shared" si="20"/>
        <v>0</v>
      </c>
      <c r="AI72" s="11">
        <f t="shared" si="21"/>
        <v>0</v>
      </c>
      <c r="AJ72" s="11">
        <f t="shared" si="22"/>
        <v>0</v>
      </c>
      <c r="AK72" s="11">
        <f t="shared" si="23"/>
        <v>0</v>
      </c>
      <c r="AL72" s="11">
        <f t="shared" si="24"/>
        <v>0</v>
      </c>
      <c r="AM72" s="11">
        <f t="shared" si="25"/>
        <v>0</v>
      </c>
      <c r="AN72" s="11">
        <f t="shared" si="26"/>
        <v>0</v>
      </c>
      <c r="AO72" s="11">
        <f t="shared" si="27"/>
        <v>0</v>
      </c>
      <c r="AP72" s="11">
        <f t="shared" si="28"/>
        <v>0</v>
      </c>
      <c r="AQ72" s="11">
        <f t="shared" si="46"/>
        <v>0</v>
      </c>
      <c r="AR72" s="11">
        <f t="shared" si="29"/>
        <v>0</v>
      </c>
      <c r="AS72" s="11">
        <f t="shared" si="30"/>
        <v>0</v>
      </c>
      <c r="AT72" s="11">
        <f t="shared" si="31"/>
        <v>0</v>
      </c>
      <c r="AU72" s="11">
        <f t="shared" si="32"/>
        <v>0</v>
      </c>
      <c r="AV72" s="11">
        <f t="shared" si="33"/>
        <v>0</v>
      </c>
      <c r="AW72" s="11">
        <f t="shared" si="34"/>
        <v>0</v>
      </c>
      <c r="AX72" s="11">
        <f t="shared" si="35"/>
        <v>0</v>
      </c>
      <c r="AY72" s="11">
        <f t="shared" si="36"/>
        <v>0</v>
      </c>
      <c r="AZ72" s="11">
        <f t="shared" si="37"/>
        <v>0</v>
      </c>
      <c r="BA72" s="11">
        <f t="shared" si="38"/>
        <v>0</v>
      </c>
      <c r="BB72" s="44">
        <f t="shared" si="50"/>
        <v>0</v>
      </c>
      <c r="BC72" s="11">
        <f t="shared" si="54"/>
        <v>6</v>
      </c>
      <c r="BD72" s="11">
        <f t="shared" si="55"/>
        <v>0</v>
      </c>
      <c r="BE72" s="30" t="b">
        <f t="shared" si="56"/>
        <v>1</v>
      </c>
    </row>
    <row r="73" spans="1:57" ht="15" x14ac:dyDescent="0.25">
      <c r="A73" s="23"/>
      <c r="B73" s="22"/>
      <c r="C73" s="15"/>
      <c r="D73" s="39"/>
      <c r="E73" s="95"/>
      <c r="F73" s="95"/>
      <c r="G73" s="125">
        <f>AQ31</f>
        <v>0</v>
      </c>
      <c r="H73" s="125"/>
      <c r="I73" s="36"/>
      <c r="J73" s="87"/>
      <c r="K73" s="23"/>
      <c r="L73" s="23"/>
      <c r="M73" s="175">
        <f t="shared" si="57"/>
        <v>0</v>
      </c>
      <c r="N73" s="176"/>
      <c r="O73" s="23"/>
      <c r="P73" s="33"/>
      <c r="Q73" s="30"/>
      <c r="R73" s="56"/>
      <c r="S73" s="57"/>
      <c r="T73" s="48">
        <f t="shared" si="48"/>
        <v>42</v>
      </c>
      <c r="U73" s="11">
        <f t="shared" si="52"/>
        <v>6</v>
      </c>
      <c r="V73" s="19">
        <f t="shared" si="41"/>
        <v>0</v>
      </c>
      <c r="W73" s="19">
        <f t="shared" si="42"/>
        <v>0</v>
      </c>
      <c r="X73" s="11" t="b">
        <f t="shared" si="53"/>
        <v>1</v>
      </c>
      <c r="Y73" s="11">
        <f t="shared" si="44"/>
        <v>0</v>
      </c>
      <c r="Z73" s="11">
        <f t="shared" si="45"/>
        <v>0</v>
      </c>
      <c r="AA73" s="11">
        <f t="shared" si="14"/>
        <v>0</v>
      </c>
      <c r="AB73" s="19">
        <f t="shared" si="49"/>
        <v>41</v>
      </c>
      <c r="AC73" s="11">
        <f t="shared" si="15"/>
        <v>5</v>
      </c>
      <c r="AD73" s="11">
        <f t="shared" si="16"/>
        <v>0</v>
      </c>
      <c r="AE73" s="19">
        <f t="shared" si="17"/>
        <v>0</v>
      </c>
      <c r="AF73" s="19">
        <f t="shared" si="18"/>
        <v>0</v>
      </c>
      <c r="AG73" s="11" t="b">
        <f t="shared" si="19"/>
        <v>0</v>
      </c>
      <c r="AH73" s="11">
        <f t="shared" si="20"/>
        <v>0</v>
      </c>
      <c r="AI73" s="11">
        <f t="shared" si="21"/>
        <v>0</v>
      </c>
      <c r="AJ73" s="11">
        <f t="shared" si="22"/>
        <v>0</v>
      </c>
      <c r="AK73" s="11">
        <f t="shared" si="23"/>
        <v>0</v>
      </c>
      <c r="AL73" s="11">
        <f t="shared" si="24"/>
        <v>0</v>
      </c>
      <c r="AM73" s="11">
        <f t="shared" si="25"/>
        <v>0</v>
      </c>
      <c r="AN73" s="11">
        <f t="shared" si="26"/>
        <v>0</v>
      </c>
      <c r="AO73" s="11">
        <f t="shared" si="27"/>
        <v>0</v>
      </c>
      <c r="AP73" s="11">
        <f t="shared" si="28"/>
        <v>0</v>
      </c>
      <c r="AQ73" s="11">
        <f t="shared" si="46"/>
        <v>0</v>
      </c>
      <c r="AR73" s="11">
        <f t="shared" si="29"/>
        <v>0</v>
      </c>
      <c r="AS73" s="11">
        <f t="shared" si="30"/>
        <v>0</v>
      </c>
      <c r="AT73" s="11">
        <f t="shared" si="31"/>
        <v>0</v>
      </c>
      <c r="AU73" s="11">
        <f t="shared" si="32"/>
        <v>0</v>
      </c>
      <c r="AV73" s="11">
        <f t="shared" si="33"/>
        <v>0</v>
      </c>
      <c r="AW73" s="11">
        <f t="shared" si="34"/>
        <v>0</v>
      </c>
      <c r="AX73" s="11">
        <f t="shared" si="35"/>
        <v>0</v>
      </c>
      <c r="AY73" s="11">
        <f t="shared" si="36"/>
        <v>0</v>
      </c>
      <c r="AZ73" s="11">
        <f t="shared" si="37"/>
        <v>0</v>
      </c>
      <c r="BA73" s="11">
        <f t="shared" si="38"/>
        <v>0</v>
      </c>
      <c r="BB73" s="44">
        <f t="shared" si="50"/>
        <v>0</v>
      </c>
      <c r="BC73" s="11">
        <f t="shared" si="54"/>
        <v>6</v>
      </c>
      <c r="BD73" s="11">
        <f t="shared" si="55"/>
        <v>0</v>
      </c>
      <c r="BE73" s="30" t="b">
        <f t="shared" si="56"/>
        <v>1</v>
      </c>
    </row>
    <row r="74" spans="1:57" ht="15" x14ac:dyDescent="0.25">
      <c r="A74" s="23"/>
      <c r="B74" s="22"/>
      <c r="C74" s="15"/>
      <c r="D74" s="39"/>
      <c r="E74" s="32"/>
      <c r="F74" s="32"/>
      <c r="G74" s="39"/>
      <c r="H74" s="39"/>
      <c r="I74" s="23"/>
      <c r="J74" s="66" t="s">
        <v>69</v>
      </c>
      <c r="K74" s="23"/>
      <c r="L74" s="23"/>
      <c r="M74" s="166">
        <f>SUM(M64:M73)</f>
        <v>0</v>
      </c>
      <c r="N74" s="167"/>
      <c r="O74" s="23"/>
      <c r="P74" s="33"/>
      <c r="Q74" s="30"/>
      <c r="R74" s="56"/>
      <c r="S74" s="57"/>
      <c r="T74" s="48">
        <f t="shared" si="48"/>
        <v>43</v>
      </c>
      <c r="U74" s="11">
        <f t="shared" si="52"/>
        <v>7</v>
      </c>
      <c r="V74" s="19">
        <f t="shared" si="41"/>
        <v>0</v>
      </c>
      <c r="W74" s="19">
        <f t="shared" si="42"/>
        <v>0</v>
      </c>
      <c r="X74" s="11" t="b">
        <f t="shared" si="53"/>
        <v>1</v>
      </c>
      <c r="Y74" s="11">
        <f t="shared" si="44"/>
        <v>0</v>
      </c>
      <c r="Z74" s="11">
        <f t="shared" si="45"/>
        <v>0</v>
      </c>
      <c r="AA74" s="11">
        <f t="shared" si="14"/>
        <v>0</v>
      </c>
      <c r="AB74" s="19">
        <f t="shared" si="49"/>
        <v>42</v>
      </c>
      <c r="AC74" s="11">
        <f t="shared" si="15"/>
        <v>6</v>
      </c>
      <c r="AD74" s="11">
        <f t="shared" si="16"/>
        <v>0</v>
      </c>
      <c r="AE74" s="19">
        <f t="shared" si="17"/>
        <v>0</v>
      </c>
      <c r="AF74" s="19">
        <f t="shared" si="18"/>
        <v>0</v>
      </c>
      <c r="AG74" s="11" t="b">
        <f t="shared" si="19"/>
        <v>0</v>
      </c>
      <c r="AH74" s="11">
        <f t="shared" si="20"/>
        <v>0</v>
      </c>
      <c r="AI74" s="11">
        <f t="shared" si="21"/>
        <v>0</v>
      </c>
      <c r="AJ74" s="11">
        <f t="shared" si="22"/>
        <v>0</v>
      </c>
      <c r="AK74" s="11">
        <f t="shared" si="23"/>
        <v>0</v>
      </c>
      <c r="AL74" s="11">
        <f t="shared" si="24"/>
        <v>0</v>
      </c>
      <c r="AM74" s="11">
        <f t="shared" si="25"/>
        <v>0</v>
      </c>
      <c r="AN74" s="11">
        <f t="shared" si="26"/>
        <v>0</v>
      </c>
      <c r="AO74" s="11">
        <f t="shared" si="27"/>
        <v>0</v>
      </c>
      <c r="AP74" s="11">
        <f t="shared" si="28"/>
        <v>0</v>
      </c>
      <c r="AQ74" s="11">
        <f t="shared" si="46"/>
        <v>0</v>
      </c>
      <c r="AR74" s="11">
        <f t="shared" si="29"/>
        <v>0</v>
      </c>
      <c r="AS74" s="11">
        <f t="shared" si="30"/>
        <v>0</v>
      </c>
      <c r="AT74" s="11">
        <f t="shared" si="31"/>
        <v>0</v>
      </c>
      <c r="AU74" s="11">
        <f t="shared" si="32"/>
        <v>0</v>
      </c>
      <c r="AV74" s="11">
        <f t="shared" si="33"/>
        <v>0</v>
      </c>
      <c r="AW74" s="11">
        <f t="shared" si="34"/>
        <v>0</v>
      </c>
      <c r="AX74" s="11">
        <f t="shared" si="35"/>
        <v>0</v>
      </c>
      <c r="AY74" s="11">
        <f t="shared" si="36"/>
        <v>0</v>
      </c>
      <c r="AZ74" s="11">
        <f t="shared" si="37"/>
        <v>0</v>
      </c>
      <c r="BA74" s="11">
        <f t="shared" si="38"/>
        <v>0</v>
      </c>
      <c r="BB74" s="44">
        <f t="shared" si="50"/>
        <v>0</v>
      </c>
      <c r="BC74" s="11">
        <f t="shared" si="54"/>
        <v>6</v>
      </c>
      <c r="BD74" s="11">
        <f t="shared" si="55"/>
        <v>0</v>
      </c>
      <c r="BE74" s="30" t="b">
        <f t="shared" si="56"/>
        <v>1</v>
      </c>
    </row>
    <row r="75" spans="1:57" ht="5.25" customHeight="1" thickBot="1" x14ac:dyDescent="0.25">
      <c r="A75" s="30"/>
      <c r="B75" s="69"/>
      <c r="C75" s="51"/>
      <c r="D75" s="51"/>
      <c r="E75" s="51"/>
      <c r="F75" s="51"/>
      <c r="G75" s="51"/>
      <c r="H75" s="51"/>
      <c r="I75" s="67"/>
      <c r="J75" s="67"/>
      <c r="K75" s="67"/>
      <c r="L75" s="67"/>
      <c r="M75" s="67"/>
      <c r="N75" s="52"/>
      <c r="O75" s="52"/>
      <c r="P75" s="53"/>
      <c r="Q75" s="30"/>
      <c r="R75" s="56"/>
      <c r="S75" s="57"/>
      <c r="T75" s="48">
        <f t="shared" si="48"/>
        <v>44</v>
      </c>
      <c r="U75" s="11">
        <f t="shared" si="52"/>
        <v>1</v>
      </c>
      <c r="V75" s="19">
        <f t="shared" si="41"/>
        <v>0</v>
      </c>
      <c r="W75" s="19">
        <f t="shared" si="42"/>
        <v>0</v>
      </c>
      <c r="X75" s="11" t="b">
        <f t="shared" si="53"/>
        <v>1</v>
      </c>
      <c r="Y75" s="11">
        <f t="shared" si="44"/>
        <v>0</v>
      </c>
      <c r="Z75" s="11">
        <f t="shared" si="45"/>
        <v>0</v>
      </c>
      <c r="AA75" s="11">
        <f t="shared" si="14"/>
        <v>0</v>
      </c>
      <c r="AB75" s="19">
        <f t="shared" si="49"/>
        <v>43</v>
      </c>
      <c r="AC75" s="11">
        <f t="shared" si="15"/>
        <v>7</v>
      </c>
      <c r="AD75" s="11">
        <f t="shared" si="16"/>
        <v>0</v>
      </c>
      <c r="AE75" s="19">
        <f t="shared" si="17"/>
        <v>0</v>
      </c>
      <c r="AF75" s="19">
        <f t="shared" si="18"/>
        <v>0</v>
      </c>
      <c r="AG75" s="11" t="b">
        <f t="shared" si="19"/>
        <v>0</v>
      </c>
      <c r="AH75" s="11">
        <f t="shared" si="20"/>
        <v>0</v>
      </c>
      <c r="AI75" s="11">
        <f t="shared" si="21"/>
        <v>0</v>
      </c>
      <c r="AJ75" s="11">
        <f t="shared" si="22"/>
        <v>0</v>
      </c>
      <c r="AK75" s="11">
        <f t="shared" si="23"/>
        <v>0</v>
      </c>
      <c r="AL75" s="11">
        <f t="shared" si="24"/>
        <v>0</v>
      </c>
      <c r="AM75" s="11">
        <f t="shared" si="25"/>
        <v>0</v>
      </c>
      <c r="AN75" s="11">
        <f t="shared" si="26"/>
        <v>0</v>
      </c>
      <c r="AO75" s="11">
        <f t="shared" si="27"/>
        <v>0</v>
      </c>
      <c r="AP75" s="11">
        <f t="shared" si="28"/>
        <v>0</v>
      </c>
      <c r="AQ75" s="11">
        <f t="shared" si="46"/>
        <v>0</v>
      </c>
      <c r="AR75" s="11">
        <f t="shared" si="29"/>
        <v>0</v>
      </c>
      <c r="AS75" s="11">
        <f t="shared" si="30"/>
        <v>0</v>
      </c>
      <c r="AT75" s="11">
        <f t="shared" si="31"/>
        <v>0</v>
      </c>
      <c r="AU75" s="11">
        <f t="shared" si="32"/>
        <v>0</v>
      </c>
      <c r="AV75" s="11">
        <f t="shared" si="33"/>
        <v>0</v>
      </c>
      <c r="AW75" s="11">
        <f t="shared" si="34"/>
        <v>0</v>
      </c>
      <c r="AX75" s="11">
        <f t="shared" si="35"/>
        <v>0</v>
      </c>
      <c r="AY75" s="11">
        <f t="shared" si="36"/>
        <v>0</v>
      </c>
      <c r="AZ75" s="11">
        <f t="shared" si="37"/>
        <v>0</v>
      </c>
      <c r="BA75" s="11">
        <f t="shared" si="38"/>
        <v>0</v>
      </c>
      <c r="BB75" s="44">
        <f t="shared" si="50"/>
        <v>0</v>
      </c>
      <c r="BC75" s="11">
        <f t="shared" si="54"/>
        <v>6</v>
      </c>
      <c r="BD75" s="11">
        <f t="shared" si="55"/>
        <v>0</v>
      </c>
      <c r="BE75" s="30" t="b">
        <f t="shared" si="56"/>
        <v>1</v>
      </c>
    </row>
    <row r="76" spans="1:57" ht="13.5" thickBot="1" x14ac:dyDescent="0.25">
      <c r="A76" s="30"/>
      <c r="B76" s="30"/>
      <c r="C76" s="23"/>
      <c r="D76" s="23"/>
      <c r="E76" s="23"/>
      <c r="F76" s="23"/>
      <c r="G76" s="23"/>
      <c r="H76" s="23"/>
      <c r="I76" s="23"/>
      <c r="J76" s="23"/>
      <c r="K76" s="23"/>
      <c r="L76" s="23"/>
      <c r="M76" s="23"/>
      <c r="N76" s="23"/>
      <c r="O76" s="23"/>
      <c r="P76" s="23"/>
      <c r="Q76" s="30"/>
      <c r="R76" s="56"/>
      <c r="S76" s="57"/>
      <c r="T76" s="48">
        <f t="shared" si="48"/>
        <v>45</v>
      </c>
      <c r="U76" s="11">
        <f t="shared" si="52"/>
        <v>2</v>
      </c>
      <c r="V76" s="19">
        <f t="shared" si="41"/>
        <v>0</v>
      </c>
      <c r="W76" s="19">
        <f t="shared" si="42"/>
        <v>0</v>
      </c>
      <c r="X76" s="11" t="b">
        <f t="shared" si="53"/>
        <v>1</v>
      </c>
      <c r="Y76" s="11">
        <f t="shared" si="44"/>
        <v>0</v>
      </c>
      <c r="Z76" s="11">
        <f t="shared" si="45"/>
        <v>0</v>
      </c>
      <c r="AA76" s="11">
        <f t="shared" si="14"/>
        <v>0</v>
      </c>
      <c r="AB76" s="19">
        <f t="shared" si="49"/>
        <v>44</v>
      </c>
      <c r="AC76" s="11">
        <f t="shared" si="15"/>
        <v>1</v>
      </c>
      <c r="AD76" s="11">
        <f t="shared" si="16"/>
        <v>0</v>
      </c>
      <c r="AE76" s="19">
        <f t="shared" si="17"/>
        <v>0</v>
      </c>
      <c r="AF76" s="19">
        <f t="shared" si="18"/>
        <v>0</v>
      </c>
      <c r="AG76" s="11" t="b">
        <f t="shared" si="19"/>
        <v>0</v>
      </c>
      <c r="AH76" s="11">
        <f t="shared" si="20"/>
        <v>0</v>
      </c>
      <c r="AI76" s="11">
        <f t="shared" si="21"/>
        <v>0</v>
      </c>
      <c r="AJ76" s="11">
        <f t="shared" si="22"/>
        <v>0</v>
      </c>
      <c r="AK76" s="11">
        <f t="shared" si="23"/>
        <v>0</v>
      </c>
      <c r="AL76" s="11">
        <f t="shared" si="24"/>
        <v>0</v>
      </c>
      <c r="AM76" s="11">
        <f t="shared" si="25"/>
        <v>0</v>
      </c>
      <c r="AN76" s="11">
        <f t="shared" si="26"/>
        <v>0</v>
      </c>
      <c r="AO76" s="11">
        <f t="shared" si="27"/>
        <v>0</v>
      </c>
      <c r="AP76" s="11">
        <f t="shared" si="28"/>
        <v>0</v>
      </c>
      <c r="AQ76" s="11">
        <f t="shared" si="46"/>
        <v>0</v>
      </c>
      <c r="AR76" s="11">
        <f t="shared" si="29"/>
        <v>0</v>
      </c>
      <c r="AS76" s="11">
        <f t="shared" si="30"/>
        <v>0</v>
      </c>
      <c r="AT76" s="11">
        <f t="shared" si="31"/>
        <v>0</v>
      </c>
      <c r="AU76" s="11">
        <f t="shared" si="32"/>
        <v>0</v>
      </c>
      <c r="AV76" s="11">
        <f t="shared" si="33"/>
        <v>0</v>
      </c>
      <c r="AW76" s="11">
        <f t="shared" si="34"/>
        <v>0</v>
      </c>
      <c r="AX76" s="11">
        <f t="shared" si="35"/>
        <v>0</v>
      </c>
      <c r="AY76" s="11">
        <f t="shared" si="36"/>
        <v>0</v>
      </c>
      <c r="AZ76" s="11">
        <f t="shared" si="37"/>
        <v>0</v>
      </c>
      <c r="BA76" s="11">
        <f t="shared" si="38"/>
        <v>0</v>
      </c>
      <c r="BB76" s="44">
        <f t="shared" si="50"/>
        <v>0</v>
      </c>
      <c r="BC76" s="11">
        <f t="shared" si="54"/>
        <v>6</v>
      </c>
      <c r="BD76" s="11">
        <f t="shared" si="55"/>
        <v>0</v>
      </c>
      <c r="BE76" s="30" t="b">
        <f t="shared" si="56"/>
        <v>1</v>
      </c>
    </row>
    <row r="77" spans="1:57" ht="15.75" customHeight="1" x14ac:dyDescent="0.2">
      <c r="A77" s="30"/>
      <c r="B77" s="70"/>
      <c r="C77" s="89" t="s">
        <v>70</v>
      </c>
      <c r="D77" s="54"/>
      <c r="E77" s="54"/>
      <c r="F77" s="54"/>
      <c r="G77" s="54"/>
      <c r="H77" s="54"/>
      <c r="I77" s="54"/>
      <c r="J77" s="54"/>
      <c r="K77" s="54"/>
      <c r="L77" s="54"/>
      <c r="M77" s="54"/>
      <c r="N77" s="54"/>
      <c r="O77" s="54"/>
      <c r="P77" s="55"/>
      <c r="Q77" s="30"/>
      <c r="R77" s="56"/>
      <c r="S77" s="57"/>
      <c r="T77" s="48">
        <f t="shared" si="48"/>
        <v>46</v>
      </c>
      <c r="U77" s="11">
        <f t="shared" si="52"/>
        <v>3</v>
      </c>
      <c r="V77" s="19">
        <f t="shared" si="41"/>
        <v>0</v>
      </c>
      <c r="W77" s="19">
        <f t="shared" si="42"/>
        <v>0</v>
      </c>
      <c r="X77" s="11" t="b">
        <f t="shared" si="53"/>
        <v>1</v>
      </c>
      <c r="Y77" s="11">
        <f t="shared" si="44"/>
        <v>0</v>
      </c>
      <c r="Z77" s="11">
        <f t="shared" si="45"/>
        <v>0</v>
      </c>
      <c r="AA77" s="11">
        <f t="shared" si="14"/>
        <v>0</v>
      </c>
      <c r="AB77" s="19">
        <f t="shared" si="49"/>
        <v>45</v>
      </c>
      <c r="AC77" s="11">
        <f t="shared" si="15"/>
        <v>2</v>
      </c>
      <c r="AD77" s="11">
        <f t="shared" si="16"/>
        <v>0</v>
      </c>
      <c r="AE77" s="19">
        <f t="shared" si="17"/>
        <v>0</v>
      </c>
      <c r="AF77" s="19">
        <f t="shared" si="18"/>
        <v>0</v>
      </c>
      <c r="AG77" s="11" t="b">
        <f t="shared" si="19"/>
        <v>0</v>
      </c>
      <c r="AH77" s="11">
        <f t="shared" si="20"/>
        <v>0</v>
      </c>
      <c r="AI77" s="11">
        <f t="shared" si="21"/>
        <v>0</v>
      </c>
      <c r="AJ77" s="11">
        <f t="shared" si="22"/>
        <v>0</v>
      </c>
      <c r="AK77" s="11">
        <f t="shared" si="23"/>
        <v>0</v>
      </c>
      <c r="AL77" s="11">
        <f t="shared" si="24"/>
        <v>0</v>
      </c>
      <c r="AM77" s="11">
        <f t="shared" si="25"/>
        <v>0</v>
      </c>
      <c r="AN77" s="11">
        <f t="shared" si="26"/>
        <v>0</v>
      </c>
      <c r="AO77" s="11">
        <f t="shared" si="27"/>
        <v>0</v>
      </c>
      <c r="AP77" s="11">
        <f t="shared" si="28"/>
        <v>0</v>
      </c>
      <c r="AQ77" s="11">
        <f t="shared" si="46"/>
        <v>0</v>
      </c>
      <c r="AR77" s="11">
        <f t="shared" si="29"/>
        <v>0</v>
      </c>
      <c r="AS77" s="11">
        <f t="shared" si="30"/>
        <v>0</v>
      </c>
      <c r="AT77" s="11">
        <f t="shared" si="31"/>
        <v>0</v>
      </c>
      <c r="AU77" s="11">
        <f t="shared" si="32"/>
        <v>0</v>
      </c>
      <c r="AV77" s="11">
        <f t="shared" si="33"/>
        <v>0</v>
      </c>
      <c r="AW77" s="11">
        <f t="shared" si="34"/>
        <v>0</v>
      </c>
      <c r="AX77" s="11">
        <f t="shared" si="35"/>
        <v>0</v>
      </c>
      <c r="AY77" s="11">
        <f t="shared" si="36"/>
        <v>0</v>
      </c>
      <c r="AZ77" s="11">
        <f t="shared" si="37"/>
        <v>0</v>
      </c>
      <c r="BA77" s="11">
        <f t="shared" si="38"/>
        <v>0</v>
      </c>
      <c r="BB77" s="44">
        <f t="shared" si="50"/>
        <v>0</v>
      </c>
      <c r="BC77" s="11">
        <f t="shared" si="54"/>
        <v>6</v>
      </c>
      <c r="BD77" s="11">
        <f t="shared" si="55"/>
        <v>0</v>
      </c>
      <c r="BE77" s="30" t="b">
        <f t="shared" si="56"/>
        <v>1</v>
      </c>
    </row>
    <row r="78" spans="1:57" x14ac:dyDescent="0.2">
      <c r="A78" s="30"/>
      <c r="B78" s="22"/>
      <c r="C78" s="23"/>
      <c r="D78" s="23"/>
      <c r="E78" s="23"/>
      <c r="F78" s="23"/>
      <c r="G78" s="23"/>
      <c r="H78" s="23"/>
      <c r="I78" s="23"/>
      <c r="J78" s="23"/>
      <c r="K78" s="23"/>
      <c r="L78" s="23"/>
      <c r="M78" s="23"/>
      <c r="N78" s="23"/>
      <c r="O78" s="23"/>
      <c r="P78" s="33"/>
      <c r="Q78" s="30"/>
      <c r="R78" s="56"/>
      <c r="S78" s="57"/>
      <c r="T78" s="48">
        <f t="shared" si="48"/>
        <v>47</v>
      </c>
      <c r="U78" s="11">
        <f t="shared" si="52"/>
        <v>4</v>
      </c>
      <c r="V78" s="19">
        <f t="shared" si="41"/>
        <v>0</v>
      </c>
      <c r="W78" s="19">
        <f t="shared" si="42"/>
        <v>0</v>
      </c>
      <c r="X78" s="11" t="b">
        <f t="shared" si="53"/>
        <v>1</v>
      </c>
      <c r="Y78" s="11">
        <f t="shared" si="44"/>
        <v>0</v>
      </c>
      <c r="Z78" s="11">
        <f t="shared" si="45"/>
        <v>0</v>
      </c>
      <c r="AA78" s="11">
        <f t="shared" si="14"/>
        <v>0</v>
      </c>
      <c r="AB78" s="19">
        <f t="shared" si="49"/>
        <v>46</v>
      </c>
      <c r="AC78" s="11">
        <f t="shared" si="15"/>
        <v>3</v>
      </c>
      <c r="AD78" s="11">
        <f t="shared" si="16"/>
        <v>0</v>
      </c>
      <c r="AE78" s="19">
        <f t="shared" si="17"/>
        <v>0</v>
      </c>
      <c r="AF78" s="19">
        <f t="shared" si="18"/>
        <v>0</v>
      </c>
      <c r="AG78" s="11" t="b">
        <f t="shared" si="19"/>
        <v>0</v>
      </c>
      <c r="AH78" s="11">
        <f t="shared" si="20"/>
        <v>0</v>
      </c>
      <c r="AI78" s="11">
        <f t="shared" si="21"/>
        <v>0</v>
      </c>
      <c r="AJ78" s="11">
        <f t="shared" si="22"/>
        <v>0</v>
      </c>
      <c r="AK78" s="11">
        <f t="shared" si="23"/>
        <v>0</v>
      </c>
      <c r="AL78" s="11">
        <f t="shared" si="24"/>
        <v>0</v>
      </c>
      <c r="AM78" s="11">
        <f t="shared" si="25"/>
        <v>0</v>
      </c>
      <c r="AN78" s="11">
        <f t="shared" si="26"/>
        <v>0</v>
      </c>
      <c r="AO78" s="11">
        <f t="shared" si="27"/>
        <v>0</v>
      </c>
      <c r="AP78" s="11">
        <f t="shared" si="28"/>
        <v>0</v>
      </c>
      <c r="AQ78" s="11">
        <f t="shared" si="46"/>
        <v>0</v>
      </c>
      <c r="AR78" s="11">
        <f t="shared" si="29"/>
        <v>0</v>
      </c>
      <c r="AS78" s="11">
        <f t="shared" si="30"/>
        <v>0</v>
      </c>
      <c r="AT78" s="11">
        <f t="shared" si="31"/>
        <v>0</v>
      </c>
      <c r="AU78" s="11">
        <f t="shared" si="32"/>
        <v>0</v>
      </c>
      <c r="AV78" s="11">
        <f t="shared" si="33"/>
        <v>0</v>
      </c>
      <c r="AW78" s="11">
        <f t="shared" si="34"/>
        <v>0</v>
      </c>
      <c r="AX78" s="11">
        <f t="shared" si="35"/>
        <v>0</v>
      </c>
      <c r="AY78" s="11">
        <f t="shared" si="36"/>
        <v>0</v>
      </c>
      <c r="AZ78" s="11">
        <f t="shared" si="37"/>
        <v>0</v>
      </c>
      <c r="BA78" s="11">
        <f t="shared" si="38"/>
        <v>0</v>
      </c>
      <c r="BB78" s="44">
        <f t="shared" si="50"/>
        <v>0</v>
      </c>
      <c r="BC78" s="11">
        <f t="shared" si="54"/>
        <v>6</v>
      </c>
      <c r="BD78" s="11">
        <f t="shared" si="55"/>
        <v>0</v>
      </c>
      <c r="BE78" s="30" t="b">
        <f t="shared" si="56"/>
        <v>1</v>
      </c>
    </row>
    <row r="79" spans="1:57" ht="15" x14ac:dyDescent="0.25">
      <c r="A79" s="30"/>
      <c r="B79" s="22"/>
      <c r="C79" s="146" t="s">
        <v>71</v>
      </c>
      <c r="D79" s="107"/>
      <c r="E79" s="107"/>
      <c r="F79" s="107"/>
      <c r="G79" s="107"/>
      <c r="H79" s="107"/>
      <c r="I79" s="107"/>
      <c r="J79" s="107"/>
      <c r="K79" s="107"/>
      <c r="L79" s="107"/>
      <c r="M79" s="107"/>
      <c r="N79" s="181">
        <f>IF(M33="ja",0,SUM(Y32:Y231)-N58)</f>
        <v>0</v>
      </c>
      <c r="O79" s="107"/>
      <c r="P79" s="33"/>
      <c r="Q79" s="30"/>
      <c r="R79" s="56"/>
      <c r="S79" s="57"/>
      <c r="T79" s="48">
        <f t="shared" si="48"/>
        <v>48</v>
      </c>
      <c r="U79" s="11">
        <f t="shared" si="52"/>
        <v>5</v>
      </c>
      <c r="V79" s="19">
        <f t="shared" si="41"/>
        <v>0</v>
      </c>
      <c r="W79" s="19">
        <f t="shared" si="42"/>
        <v>0</v>
      </c>
      <c r="X79" s="11" t="b">
        <f t="shared" si="53"/>
        <v>1</v>
      </c>
      <c r="Y79" s="11">
        <f t="shared" si="44"/>
        <v>0</v>
      </c>
      <c r="Z79" s="11">
        <f t="shared" si="45"/>
        <v>0</v>
      </c>
      <c r="AA79" s="11">
        <f t="shared" si="14"/>
        <v>0</v>
      </c>
      <c r="AB79" s="19">
        <f t="shared" si="49"/>
        <v>47</v>
      </c>
      <c r="AC79" s="11">
        <f t="shared" si="15"/>
        <v>4</v>
      </c>
      <c r="AD79" s="11">
        <f t="shared" si="16"/>
        <v>0</v>
      </c>
      <c r="AE79" s="19">
        <f t="shared" si="17"/>
        <v>0</v>
      </c>
      <c r="AF79" s="19">
        <f t="shared" si="18"/>
        <v>0</v>
      </c>
      <c r="AG79" s="11" t="b">
        <f t="shared" si="19"/>
        <v>0</v>
      </c>
      <c r="AH79" s="11">
        <f t="shared" si="20"/>
        <v>0</v>
      </c>
      <c r="AI79" s="11">
        <f t="shared" si="21"/>
        <v>0</v>
      </c>
      <c r="AJ79" s="11">
        <f t="shared" si="22"/>
        <v>0</v>
      </c>
      <c r="AK79" s="11">
        <f t="shared" si="23"/>
        <v>0</v>
      </c>
      <c r="AL79" s="11">
        <f t="shared" si="24"/>
        <v>0</v>
      </c>
      <c r="AM79" s="11">
        <f t="shared" si="25"/>
        <v>0</v>
      </c>
      <c r="AN79" s="11">
        <f t="shared" si="26"/>
        <v>0</v>
      </c>
      <c r="AO79" s="11">
        <f t="shared" si="27"/>
        <v>0</v>
      </c>
      <c r="AP79" s="11">
        <f t="shared" si="28"/>
        <v>0</v>
      </c>
      <c r="AQ79" s="11">
        <f t="shared" si="46"/>
        <v>0</v>
      </c>
      <c r="AR79" s="11">
        <f t="shared" si="29"/>
        <v>0</v>
      </c>
      <c r="AS79" s="11">
        <f t="shared" si="30"/>
        <v>0</v>
      </c>
      <c r="AT79" s="11">
        <f t="shared" si="31"/>
        <v>0</v>
      </c>
      <c r="AU79" s="11">
        <f t="shared" si="32"/>
        <v>0</v>
      </c>
      <c r="AV79" s="11">
        <f t="shared" si="33"/>
        <v>0</v>
      </c>
      <c r="AW79" s="11">
        <f t="shared" si="34"/>
        <v>0</v>
      </c>
      <c r="AX79" s="11">
        <f t="shared" si="35"/>
        <v>0</v>
      </c>
      <c r="AY79" s="11">
        <f t="shared" si="36"/>
        <v>0</v>
      </c>
      <c r="AZ79" s="11">
        <f t="shared" si="37"/>
        <v>0</v>
      </c>
      <c r="BA79" s="11">
        <f t="shared" si="38"/>
        <v>0</v>
      </c>
      <c r="BB79" s="44">
        <f t="shared" si="50"/>
        <v>0</v>
      </c>
      <c r="BC79" s="11">
        <f t="shared" si="54"/>
        <v>6</v>
      </c>
      <c r="BD79" s="11">
        <f t="shared" si="55"/>
        <v>0</v>
      </c>
      <c r="BE79" s="30" t="b">
        <f t="shared" si="56"/>
        <v>1</v>
      </c>
    </row>
    <row r="80" spans="1:57" ht="12" customHeight="1" x14ac:dyDescent="0.25">
      <c r="A80" s="30"/>
      <c r="B80" s="22"/>
      <c r="C80" s="146" t="str">
        <f>IF(SUM(M84:M93)&gt;N79,"te veel verlof-uren opgenomen!!","Resterend aantal verlof-uren na opname verlof volgens onderstaande opgave")</f>
        <v>Resterend aantal verlof-uren na opname verlof volgens onderstaande opgave</v>
      </c>
      <c r="D80" s="107"/>
      <c r="E80" s="107"/>
      <c r="F80" s="107"/>
      <c r="G80" s="107"/>
      <c r="H80" s="107"/>
      <c r="I80" s="107"/>
      <c r="J80" s="107"/>
      <c r="K80" s="107"/>
      <c r="L80" s="107"/>
      <c r="M80" s="107"/>
      <c r="N80" s="147">
        <f>IF(M33="ja",0,N79-SUM(M84:M93))</f>
        <v>0</v>
      </c>
      <c r="O80" s="107"/>
      <c r="P80" s="33"/>
      <c r="Q80" s="30"/>
      <c r="R80" s="56"/>
      <c r="S80" s="57"/>
      <c r="T80" s="48">
        <f t="shared" si="48"/>
        <v>49</v>
      </c>
      <c r="U80" s="11">
        <f t="shared" si="52"/>
        <v>6</v>
      </c>
      <c r="V80" s="19">
        <f t="shared" si="41"/>
        <v>0</v>
      </c>
      <c r="W80" s="19">
        <f t="shared" si="42"/>
        <v>0</v>
      </c>
      <c r="X80" s="11" t="b">
        <f t="shared" si="53"/>
        <v>1</v>
      </c>
      <c r="Y80" s="11">
        <f t="shared" si="44"/>
        <v>0</v>
      </c>
      <c r="Z80" s="11">
        <f t="shared" si="45"/>
        <v>0</v>
      </c>
      <c r="AA80" s="11">
        <f t="shared" si="14"/>
        <v>0</v>
      </c>
      <c r="AB80" s="19">
        <f t="shared" si="49"/>
        <v>48</v>
      </c>
      <c r="AC80" s="11">
        <f t="shared" si="15"/>
        <v>5</v>
      </c>
      <c r="AD80" s="11">
        <f t="shared" si="16"/>
        <v>0</v>
      </c>
      <c r="AE80" s="19">
        <f t="shared" si="17"/>
        <v>0</v>
      </c>
      <c r="AF80" s="19">
        <f t="shared" si="18"/>
        <v>0</v>
      </c>
      <c r="AG80" s="11" t="b">
        <f t="shared" si="19"/>
        <v>0</v>
      </c>
      <c r="AH80" s="11">
        <f t="shared" si="20"/>
        <v>0</v>
      </c>
      <c r="AI80" s="11">
        <f t="shared" si="21"/>
        <v>0</v>
      </c>
      <c r="AJ80" s="11">
        <f t="shared" si="22"/>
        <v>0</v>
      </c>
      <c r="AK80" s="11">
        <f t="shared" si="23"/>
        <v>0</v>
      </c>
      <c r="AL80" s="11">
        <f t="shared" si="24"/>
        <v>0</v>
      </c>
      <c r="AM80" s="11">
        <f t="shared" si="25"/>
        <v>0</v>
      </c>
      <c r="AN80" s="11">
        <f t="shared" si="26"/>
        <v>0</v>
      </c>
      <c r="AO80" s="11">
        <f t="shared" si="27"/>
        <v>0</v>
      </c>
      <c r="AP80" s="11">
        <f t="shared" si="28"/>
        <v>0</v>
      </c>
      <c r="AQ80" s="11">
        <f t="shared" si="46"/>
        <v>0</v>
      </c>
      <c r="AR80" s="11">
        <f t="shared" si="29"/>
        <v>0</v>
      </c>
      <c r="AS80" s="11">
        <f t="shared" si="30"/>
        <v>0</v>
      </c>
      <c r="AT80" s="11">
        <f t="shared" si="31"/>
        <v>0</v>
      </c>
      <c r="AU80" s="11">
        <f t="shared" si="32"/>
        <v>0</v>
      </c>
      <c r="AV80" s="11">
        <f t="shared" si="33"/>
        <v>0</v>
      </c>
      <c r="AW80" s="11">
        <f t="shared" si="34"/>
        <v>0</v>
      </c>
      <c r="AX80" s="11">
        <f t="shared" si="35"/>
        <v>0</v>
      </c>
      <c r="AY80" s="11">
        <f t="shared" si="36"/>
        <v>0</v>
      </c>
      <c r="AZ80" s="11">
        <f t="shared" si="37"/>
        <v>0</v>
      </c>
      <c r="BA80" s="11">
        <f t="shared" si="38"/>
        <v>0</v>
      </c>
      <c r="BB80" s="44">
        <f t="shared" si="50"/>
        <v>0</v>
      </c>
      <c r="BC80" s="11">
        <f t="shared" si="54"/>
        <v>6</v>
      </c>
      <c r="BD80" s="11">
        <f t="shared" si="55"/>
        <v>0</v>
      </c>
      <c r="BE80" s="30" t="b">
        <f t="shared" si="56"/>
        <v>1</v>
      </c>
    </row>
    <row r="81" spans="1:57" x14ac:dyDescent="0.2">
      <c r="A81" s="30"/>
      <c r="B81" s="22"/>
      <c r="C81" s="23"/>
      <c r="D81" s="23"/>
      <c r="E81" s="23"/>
      <c r="F81" s="23"/>
      <c r="G81" s="23"/>
      <c r="H81" s="23"/>
      <c r="I81" s="23"/>
      <c r="J81" s="23"/>
      <c r="K81" s="23"/>
      <c r="L81" s="23"/>
      <c r="M81" s="23"/>
      <c r="N81" s="23"/>
      <c r="O81" s="23"/>
      <c r="P81" s="33"/>
      <c r="Q81" s="30"/>
      <c r="R81" s="56"/>
      <c r="S81" s="57"/>
      <c r="T81" s="48">
        <f t="shared" si="48"/>
        <v>50</v>
      </c>
      <c r="U81" s="11">
        <f t="shared" si="52"/>
        <v>7</v>
      </c>
      <c r="V81" s="19">
        <f t="shared" si="41"/>
        <v>0</v>
      </c>
      <c r="W81" s="19">
        <f t="shared" si="42"/>
        <v>0</v>
      </c>
      <c r="X81" s="11" t="b">
        <f t="shared" si="53"/>
        <v>1</v>
      </c>
      <c r="Y81" s="11">
        <f t="shared" si="44"/>
        <v>0</v>
      </c>
      <c r="Z81" s="11">
        <f t="shared" si="45"/>
        <v>0</v>
      </c>
      <c r="AA81" s="11">
        <f t="shared" si="14"/>
        <v>0</v>
      </c>
      <c r="AB81" s="19">
        <f t="shared" si="49"/>
        <v>49</v>
      </c>
      <c r="AC81" s="11">
        <f t="shared" si="15"/>
        <v>6</v>
      </c>
      <c r="AD81" s="11">
        <f t="shared" si="16"/>
        <v>0</v>
      </c>
      <c r="AE81" s="19">
        <f t="shared" si="17"/>
        <v>0</v>
      </c>
      <c r="AF81" s="19">
        <f t="shared" si="18"/>
        <v>0</v>
      </c>
      <c r="AG81" s="11" t="b">
        <f t="shared" si="19"/>
        <v>0</v>
      </c>
      <c r="AH81" s="11">
        <f t="shared" si="20"/>
        <v>0</v>
      </c>
      <c r="AI81" s="11">
        <f t="shared" si="21"/>
        <v>0</v>
      </c>
      <c r="AJ81" s="11">
        <f t="shared" si="22"/>
        <v>0</v>
      </c>
      <c r="AK81" s="11">
        <f t="shared" si="23"/>
        <v>0</v>
      </c>
      <c r="AL81" s="11">
        <f t="shared" si="24"/>
        <v>0</v>
      </c>
      <c r="AM81" s="11">
        <f t="shared" si="25"/>
        <v>0</v>
      </c>
      <c r="AN81" s="11">
        <f t="shared" si="26"/>
        <v>0</v>
      </c>
      <c r="AO81" s="11">
        <f t="shared" si="27"/>
        <v>0</v>
      </c>
      <c r="AP81" s="11">
        <f t="shared" si="28"/>
        <v>0</v>
      </c>
      <c r="AQ81" s="11">
        <f t="shared" si="46"/>
        <v>0</v>
      </c>
      <c r="AR81" s="11">
        <f t="shared" si="29"/>
        <v>0</v>
      </c>
      <c r="AS81" s="11">
        <f t="shared" si="30"/>
        <v>0</v>
      </c>
      <c r="AT81" s="11">
        <f t="shared" si="31"/>
        <v>0</v>
      </c>
      <c r="AU81" s="11">
        <f t="shared" si="32"/>
        <v>0</v>
      </c>
      <c r="AV81" s="11">
        <f t="shared" si="33"/>
        <v>0</v>
      </c>
      <c r="AW81" s="11">
        <f t="shared" si="34"/>
        <v>0</v>
      </c>
      <c r="AX81" s="11">
        <f t="shared" si="35"/>
        <v>0</v>
      </c>
      <c r="AY81" s="11">
        <f t="shared" si="36"/>
        <v>0</v>
      </c>
      <c r="AZ81" s="11">
        <f t="shared" si="37"/>
        <v>0</v>
      </c>
      <c r="BA81" s="11">
        <f t="shared" si="38"/>
        <v>0</v>
      </c>
      <c r="BB81" s="44">
        <f t="shared" si="50"/>
        <v>0</v>
      </c>
      <c r="BC81" s="11">
        <f t="shared" si="54"/>
        <v>6</v>
      </c>
      <c r="BD81" s="11">
        <f t="shared" si="55"/>
        <v>0</v>
      </c>
      <c r="BE81" s="30" t="b">
        <f t="shared" si="56"/>
        <v>1</v>
      </c>
    </row>
    <row r="82" spans="1:57" ht="23.25" customHeight="1" x14ac:dyDescent="0.2">
      <c r="A82" s="30"/>
      <c r="B82" s="22"/>
      <c r="C82" s="42" t="s">
        <v>64</v>
      </c>
      <c r="D82" s="39"/>
      <c r="E82" s="36"/>
      <c r="F82" s="36"/>
      <c r="G82" s="126" t="s">
        <v>65</v>
      </c>
      <c r="H82" s="127"/>
      <c r="I82" s="23"/>
      <c r="J82" s="128" t="s">
        <v>72</v>
      </c>
      <c r="K82" s="129"/>
      <c r="L82" s="129"/>
      <c r="M82" s="128" t="s">
        <v>67</v>
      </c>
      <c r="N82" s="172"/>
      <c r="O82" s="172"/>
      <c r="P82" s="33"/>
      <c r="Q82" s="30"/>
      <c r="R82" s="56"/>
      <c r="S82" s="57"/>
      <c r="T82" s="48">
        <f t="shared" si="48"/>
        <v>51</v>
      </c>
      <c r="U82" s="11">
        <f t="shared" si="52"/>
        <v>1</v>
      </c>
      <c r="V82" s="19">
        <f t="shared" si="41"/>
        <v>0</v>
      </c>
      <c r="W82" s="19">
        <f t="shared" si="42"/>
        <v>0</v>
      </c>
      <c r="X82" s="11" t="b">
        <f t="shared" si="53"/>
        <v>1</v>
      </c>
      <c r="Y82" s="11">
        <f t="shared" si="44"/>
        <v>0</v>
      </c>
      <c r="Z82" s="11">
        <f t="shared" si="45"/>
        <v>0</v>
      </c>
      <c r="AA82" s="11">
        <f t="shared" si="14"/>
        <v>0</v>
      </c>
      <c r="AB82" s="19">
        <f t="shared" si="49"/>
        <v>50</v>
      </c>
      <c r="AC82" s="11">
        <f t="shared" si="15"/>
        <v>7</v>
      </c>
      <c r="AD82" s="11">
        <f t="shared" si="16"/>
        <v>0</v>
      </c>
      <c r="AE82" s="19">
        <f t="shared" si="17"/>
        <v>0</v>
      </c>
      <c r="AF82" s="19">
        <f t="shared" si="18"/>
        <v>0</v>
      </c>
      <c r="AG82" s="11" t="b">
        <f t="shared" si="19"/>
        <v>0</v>
      </c>
      <c r="AH82" s="11">
        <f t="shared" si="20"/>
        <v>0</v>
      </c>
      <c r="AI82" s="11">
        <f t="shared" si="21"/>
        <v>0</v>
      </c>
      <c r="AJ82" s="11">
        <f t="shared" si="22"/>
        <v>0</v>
      </c>
      <c r="AK82" s="11">
        <f t="shared" si="23"/>
        <v>0</v>
      </c>
      <c r="AL82" s="11">
        <f t="shared" si="24"/>
        <v>0</v>
      </c>
      <c r="AM82" s="11">
        <f t="shared" si="25"/>
        <v>0</v>
      </c>
      <c r="AN82" s="11">
        <f t="shared" si="26"/>
        <v>0</v>
      </c>
      <c r="AO82" s="11">
        <f t="shared" si="27"/>
        <v>0</v>
      </c>
      <c r="AP82" s="11">
        <f t="shared" si="28"/>
        <v>0</v>
      </c>
      <c r="AQ82" s="11">
        <f t="shared" si="46"/>
        <v>0</v>
      </c>
      <c r="AR82" s="11">
        <f t="shared" si="29"/>
        <v>0</v>
      </c>
      <c r="AS82" s="11">
        <f t="shared" si="30"/>
        <v>0</v>
      </c>
      <c r="AT82" s="11">
        <f t="shared" si="31"/>
        <v>0</v>
      </c>
      <c r="AU82" s="11">
        <f t="shared" si="32"/>
        <v>0</v>
      </c>
      <c r="AV82" s="11">
        <f t="shared" si="33"/>
        <v>0</v>
      </c>
      <c r="AW82" s="11">
        <f t="shared" si="34"/>
        <v>0</v>
      </c>
      <c r="AX82" s="11">
        <f t="shared" si="35"/>
        <v>0</v>
      </c>
      <c r="AY82" s="11">
        <f t="shared" si="36"/>
        <v>0</v>
      </c>
      <c r="AZ82" s="11">
        <f t="shared" si="37"/>
        <v>0</v>
      </c>
      <c r="BA82" s="11">
        <f t="shared" si="38"/>
        <v>0</v>
      </c>
      <c r="BB82" s="44">
        <f t="shared" si="50"/>
        <v>0</v>
      </c>
      <c r="BC82" s="11">
        <f t="shared" si="54"/>
        <v>6</v>
      </c>
      <c r="BD82" s="11">
        <f t="shared" si="55"/>
        <v>0</v>
      </c>
      <c r="BE82" s="30" t="b">
        <f t="shared" si="56"/>
        <v>1</v>
      </c>
    </row>
    <row r="83" spans="1:57" ht="13.5" thickBot="1" x14ac:dyDescent="0.25">
      <c r="A83" s="30"/>
      <c r="B83" s="22"/>
      <c r="C83" s="15"/>
      <c r="D83" s="23"/>
      <c r="E83" s="64" t="s">
        <v>46</v>
      </c>
      <c r="F83" s="64" t="s">
        <v>47</v>
      </c>
      <c r="G83" s="127"/>
      <c r="H83" s="127"/>
      <c r="I83" s="23"/>
      <c r="J83" s="129"/>
      <c r="K83" s="129"/>
      <c r="L83" s="129"/>
      <c r="M83" s="172"/>
      <c r="N83" s="172"/>
      <c r="O83" s="172"/>
      <c r="P83" s="33"/>
      <c r="Q83" s="30"/>
      <c r="R83" s="56"/>
      <c r="S83" s="57"/>
      <c r="T83" s="48">
        <f t="shared" si="48"/>
        <v>52</v>
      </c>
      <c r="U83" s="11">
        <f t="shared" si="52"/>
        <v>2</v>
      </c>
      <c r="V83" s="19">
        <f t="shared" si="41"/>
        <v>0</v>
      </c>
      <c r="W83" s="19">
        <f t="shared" si="42"/>
        <v>0</v>
      </c>
      <c r="X83" s="11" t="b">
        <f t="shared" si="53"/>
        <v>1</v>
      </c>
      <c r="Y83" s="11">
        <f t="shared" si="44"/>
        <v>0</v>
      </c>
      <c r="Z83" s="11">
        <f t="shared" si="45"/>
        <v>0</v>
      </c>
      <c r="AA83" s="11">
        <f t="shared" si="14"/>
        <v>0</v>
      </c>
      <c r="AB83" s="19">
        <f t="shared" si="49"/>
        <v>51</v>
      </c>
      <c r="AC83" s="11">
        <f t="shared" si="15"/>
        <v>1</v>
      </c>
      <c r="AD83" s="11">
        <f t="shared" si="16"/>
        <v>0</v>
      </c>
      <c r="AE83" s="19">
        <f t="shared" si="17"/>
        <v>0</v>
      </c>
      <c r="AF83" s="19">
        <f t="shared" si="18"/>
        <v>0</v>
      </c>
      <c r="AG83" s="11" t="b">
        <f t="shared" si="19"/>
        <v>0</v>
      </c>
      <c r="AH83" s="11">
        <f t="shared" si="20"/>
        <v>0</v>
      </c>
      <c r="AI83" s="11">
        <f t="shared" si="21"/>
        <v>0</v>
      </c>
      <c r="AJ83" s="11">
        <f t="shared" si="22"/>
        <v>0</v>
      </c>
      <c r="AK83" s="11">
        <f t="shared" si="23"/>
        <v>0</v>
      </c>
      <c r="AL83" s="11">
        <f t="shared" si="24"/>
        <v>0</v>
      </c>
      <c r="AM83" s="11">
        <f t="shared" si="25"/>
        <v>0</v>
      </c>
      <c r="AN83" s="11">
        <f t="shared" si="26"/>
        <v>0</v>
      </c>
      <c r="AO83" s="11">
        <f t="shared" si="27"/>
        <v>0</v>
      </c>
      <c r="AP83" s="11">
        <f t="shared" si="28"/>
        <v>0</v>
      </c>
      <c r="AQ83" s="11">
        <f t="shared" si="46"/>
        <v>0</v>
      </c>
      <c r="AR83" s="11">
        <f t="shared" si="29"/>
        <v>0</v>
      </c>
      <c r="AS83" s="11">
        <f t="shared" si="30"/>
        <v>0</v>
      </c>
      <c r="AT83" s="11">
        <f t="shared" si="31"/>
        <v>0</v>
      </c>
      <c r="AU83" s="11">
        <f t="shared" si="32"/>
        <v>0</v>
      </c>
      <c r="AV83" s="11">
        <f t="shared" si="33"/>
        <v>0</v>
      </c>
      <c r="AW83" s="11">
        <f t="shared" si="34"/>
        <v>0</v>
      </c>
      <c r="AX83" s="11">
        <f t="shared" si="35"/>
        <v>0</v>
      </c>
      <c r="AY83" s="11">
        <f t="shared" si="36"/>
        <v>0</v>
      </c>
      <c r="AZ83" s="11">
        <f t="shared" si="37"/>
        <v>0</v>
      </c>
      <c r="BA83" s="11">
        <f t="shared" si="38"/>
        <v>0</v>
      </c>
      <c r="BB83" s="44">
        <f t="shared" si="50"/>
        <v>0</v>
      </c>
      <c r="BC83" s="11">
        <f t="shared" si="54"/>
        <v>6</v>
      </c>
      <c r="BD83" s="11">
        <f t="shared" si="55"/>
        <v>0</v>
      </c>
      <c r="BE83" s="30" t="b">
        <f t="shared" si="56"/>
        <v>1</v>
      </c>
    </row>
    <row r="84" spans="1:57" ht="15" x14ac:dyDescent="0.25">
      <c r="A84" s="30"/>
      <c r="B84" s="22"/>
      <c r="C84" s="168" t="s">
        <v>73</v>
      </c>
      <c r="D84" s="169"/>
      <c r="E84" s="95"/>
      <c r="F84" s="99"/>
      <c r="G84" s="130">
        <f>AF400</f>
        <v>0</v>
      </c>
      <c r="H84" s="131"/>
      <c r="I84" s="65"/>
      <c r="J84" s="87"/>
      <c r="K84" s="23"/>
      <c r="L84" s="23"/>
      <c r="M84" s="182">
        <f>IF(J84=0,G84,J84)</f>
        <v>0</v>
      </c>
      <c r="N84" s="183"/>
      <c r="O84" s="23"/>
      <c r="P84" s="33"/>
      <c r="Q84" s="30"/>
      <c r="R84" s="56"/>
      <c r="S84" s="57"/>
      <c r="T84" s="48">
        <f t="shared" si="48"/>
        <v>53</v>
      </c>
      <c r="U84" s="11">
        <f t="shared" si="52"/>
        <v>3</v>
      </c>
      <c r="V84" s="19">
        <f t="shared" si="41"/>
        <v>0</v>
      </c>
      <c r="W84" s="19">
        <f t="shared" si="42"/>
        <v>0</v>
      </c>
      <c r="X84" s="11" t="b">
        <f t="shared" si="53"/>
        <v>1</v>
      </c>
      <c r="Y84" s="11">
        <f t="shared" si="44"/>
        <v>0</v>
      </c>
      <c r="Z84" s="11">
        <f t="shared" si="45"/>
        <v>0</v>
      </c>
      <c r="AA84" s="11">
        <f t="shared" si="14"/>
        <v>0</v>
      </c>
      <c r="AB84" s="19">
        <f t="shared" si="49"/>
        <v>52</v>
      </c>
      <c r="AC84" s="11">
        <f t="shared" si="15"/>
        <v>2</v>
      </c>
      <c r="AD84" s="11">
        <f t="shared" si="16"/>
        <v>0</v>
      </c>
      <c r="AE84" s="19">
        <f t="shared" si="17"/>
        <v>0</v>
      </c>
      <c r="AF84" s="19">
        <f t="shared" si="18"/>
        <v>0</v>
      </c>
      <c r="AG84" s="11" t="b">
        <f t="shared" si="19"/>
        <v>0</v>
      </c>
      <c r="AH84" s="11">
        <f t="shared" si="20"/>
        <v>0</v>
      </c>
      <c r="AI84" s="11">
        <f t="shared" si="21"/>
        <v>0</v>
      </c>
      <c r="AJ84" s="11">
        <f t="shared" si="22"/>
        <v>0</v>
      </c>
      <c r="AK84" s="11">
        <f t="shared" si="23"/>
        <v>0</v>
      </c>
      <c r="AL84" s="11">
        <f t="shared" si="24"/>
        <v>0</v>
      </c>
      <c r="AM84" s="11">
        <f t="shared" si="25"/>
        <v>0</v>
      </c>
      <c r="AN84" s="11">
        <f t="shared" si="26"/>
        <v>0</v>
      </c>
      <c r="AO84" s="11">
        <f t="shared" si="27"/>
        <v>0</v>
      </c>
      <c r="AP84" s="11">
        <f t="shared" si="28"/>
        <v>0</v>
      </c>
      <c r="AQ84" s="11">
        <f t="shared" si="46"/>
        <v>0</v>
      </c>
      <c r="AR84" s="11">
        <f t="shared" si="29"/>
        <v>0</v>
      </c>
      <c r="AS84" s="11">
        <f t="shared" si="30"/>
        <v>0</v>
      </c>
      <c r="AT84" s="11">
        <f t="shared" si="31"/>
        <v>0</v>
      </c>
      <c r="AU84" s="11">
        <f t="shared" si="32"/>
        <v>0</v>
      </c>
      <c r="AV84" s="11">
        <f t="shared" si="33"/>
        <v>0</v>
      </c>
      <c r="AW84" s="11">
        <f t="shared" si="34"/>
        <v>0</v>
      </c>
      <c r="AX84" s="11">
        <f t="shared" si="35"/>
        <v>0</v>
      </c>
      <c r="AY84" s="11">
        <f t="shared" si="36"/>
        <v>0</v>
      </c>
      <c r="AZ84" s="11">
        <f t="shared" si="37"/>
        <v>0</v>
      </c>
      <c r="BA84" s="11">
        <f t="shared" si="38"/>
        <v>0</v>
      </c>
      <c r="BB84" s="44">
        <f t="shared" si="50"/>
        <v>0</v>
      </c>
      <c r="BC84" s="11">
        <f t="shared" si="54"/>
        <v>6</v>
      </c>
      <c r="BD84" s="11">
        <f t="shared" si="55"/>
        <v>0</v>
      </c>
      <c r="BE84" s="30" t="b">
        <f t="shared" si="56"/>
        <v>1</v>
      </c>
    </row>
    <row r="85" spans="1:57" ht="15" x14ac:dyDescent="0.25">
      <c r="A85" s="30"/>
      <c r="B85" s="22"/>
      <c r="C85" s="151"/>
      <c r="D85" s="169"/>
      <c r="E85" s="95"/>
      <c r="F85" s="99"/>
      <c r="G85" s="132">
        <f>AG400</f>
        <v>0</v>
      </c>
      <c r="H85" s="133"/>
      <c r="I85" s="36"/>
      <c r="J85" s="87"/>
      <c r="K85" s="23"/>
      <c r="L85" s="23"/>
      <c r="M85" s="173">
        <f t="shared" ref="M85:M93" si="58">IF(J85=0,G85,J85)</f>
        <v>0</v>
      </c>
      <c r="N85" s="174"/>
      <c r="O85" s="23"/>
      <c r="P85" s="33"/>
      <c r="Q85" s="30"/>
      <c r="R85" s="56"/>
      <c r="S85" s="57"/>
      <c r="T85" s="48">
        <f t="shared" si="48"/>
        <v>54</v>
      </c>
      <c r="U85" s="11">
        <f t="shared" si="52"/>
        <v>4</v>
      </c>
      <c r="V85" s="19">
        <f t="shared" si="41"/>
        <v>0</v>
      </c>
      <c r="W85" s="19">
        <f t="shared" si="42"/>
        <v>0</v>
      </c>
      <c r="X85" s="11" t="b">
        <f t="shared" si="53"/>
        <v>1</v>
      </c>
      <c r="Y85" s="11">
        <f t="shared" si="44"/>
        <v>0</v>
      </c>
      <c r="Z85" s="11">
        <f t="shared" si="45"/>
        <v>0</v>
      </c>
      <c r="AA85" s="11">
        <f t="shared" si="14"/>
        <v>0</v>
      </c>
      <c r="AB85" s="19">
        <f t="shared" si="49"/>
        <v>53</v>
      </c>
      <c r="AC85" s="11">
        <f t="shared" si="15"/>
        <v>3</v>
      </c>
      <c r="AD85" s="11">
        <f t="shared" si="16"/>
        <v>0</v>
      </c>
      <c r="AE85" s="19">
        <f t="shared" si="17"/>
        <v>0</v>
      </c>
      <c r="AF85" s="19">
        <f t="shared" si="18"/>
        <v>0</v>
      </c>
      <c r="AG85" s="11" t="b">
        <f t="shared" si="19"/>
        <v>0</v>
      </c>
      <c r="AH85" s="11">
        <f t="shared" si="20"/>
        <v>0</v>
      </c>
      <c r="AI85" s="11">
        <f t="shared" si="21"/>
        <v>0</v>
      </c>
      <c r="AJ85" s="11">
        <f t="shared" si="22"/>
        <v>0</v>
      </c>
      <c r="AK85" s="11">
        <f t="shared" si="23"/>
        <v>0</v>
      </c>
      <c r="AL85" s="11">
        <f t="shared" si="24"/>
        <v>0</v>
      </c>
      <c r="AM85" s="11">
        <f t="shared" si="25"/>
        <v>0</v>
      </c>
      <c r="AN85" s="11">
        <f t="shared" si="26"/>
        <v>0</v>
      </c>
      <c r="AO85" s="11">
        <f t="shared" si="27"/>
        <v>0</v>
      </c>
      <c r="AP85" s="11">
        <f t="shared" si="28"/>
        <v>0</v>
      </c>
      <c r="AQ85" s="11">
        <f t="shared" si="46"/>
        <v>0</v>
      </c>
      <c r="AR85" s="11">
        <f t="shared" si="29"/>
        <v>0</v>
      </c>
      <c r="AS85" s="11">
        <f t="shared" si="30"/>
        <v>0</v>
      </c>
      <c r="AT85" s="11">
        <f t="shared" si="31"/>
        <v>0</v>
      </c>
      <c r="AU85" s="11">
        <f t="shared" si="32"/>
        <v>0</v>
      </c>
      <c r="AV85" s="11">
        <f t="shared" si="33"/>
        <v>0</v>
      </c>
      <c r="AW85" s="11">
        <f t="shared" si="34"/>
        <v>0</v>
      </c>
      <c r="AX85" s="11">
        <f t="shared" si="35"/>
        <v>0</v>
      </c>
      <c r="AY85" s="11">
        <f t="shared" si="36"/>
        <v>0</v>
      </c>
      <c r="AZ85" s="11">
        <f t="shared" si="37"/>
        <v>0</v>
      </c>
      <c r="BA85" s="11">
        <f t="shared" si="38"/>
        <v>0</v>
      </c>
      <c r="BB85" s="44">
        <f t="shared" si="50"/>
        <v>0</v>
      </c>
      <c r="BC85" s="11">
        <f t="shared" si="54"/>
        <v>6</v>
      </c>
      <c r="BD85" s="11">
        <f t="shared" si="55"/>
        <v>0</v>
      </c>
      <c r="BE85" s="30" t="b">
        <f t="shared" si="56"/>
        <v>1</v>
      </c>
    </row>
    <row r="86" spans="1:57" ht="15" x14ac:dyDescent="0.25">
      <c r="A86" s="30"/>
      <c r="B86" s="22"/>
      <c r="C86" s="151"/>
      <c r="D86" s="169"/>
      <c r="E86" s="95"/>
      <c r="F86" s="99"/>
      <c r="G86" s="132">
        <f>AH400</f>
        <v>0</v>
      </c>
      <c r="H86" s="133"/>
      <c r="I86" s="36"/>
      <c r="J86" s="87"/>
      <c r="K86" s="23"/>
      <c r="L86" s="23"/>
      <c r="M86" s="173">
        <f t="shared" si="58"/>
        <v>0</v>
      </c>
      <c r="N86" s="174"/>
      <c r="O86" s="23"/>
      <c r="P86" s="33"/>
      <c r="Q86" s="30"/>
      <c r="R86" s="56"/>
      <c r="S86" s="57"/>
      <c r="T86" s="48">
        <f t="shared" si="48"/>
        <v>55</v>
      </c>
      <c r="U86" s="11">
        <f t="shared" si="52"/>
        <v>5</v>
      </c>
      <c r="V86" s="19">
        <f t="shared" si="41"/>
        <v>0</v>
      </c>
      <c r="W86" s="19">
        <f t="shared" si="42"/>
        <v>0</v>
      </c>
      <c r="X86" s="11" t="b">
        <f t="shared" si="53"/>
        <v>1</v>
      </c>
      <c r="Y86" s="11">
        <f t="shared" si="44"/>
        <v>0</v>
      </c>
      <c r="Z86" s="11">
        <f t="shared" si="45"/>
        <v>0</v>
      </c>
      <c r="AA86" s="11">
        <f t="shared" si="14"/>
        <v>0</v>
      </c>
      <c r="AB86" s="19">
        <f t="shared" si="49"/>
        <v>54</v>
      </c>
      <c r="AC86" s="11">
        <f t="shared" si="15"/>
        <v>4</v>
      </c>
      <c r="AD86" s="11">
        <f t="shared" si="16"/>
        <v>0</v>
      </c>
      <c r="AE86" s="19">
        <f t="shared" si="17"/>
        <v>0</v>
      </c>
      <c r="AF86" s="19">
        <f t="shared" si="18"/>
        <v>0</v>
      </c>
      <c r="AG86" s="11" t="b">
        <f t="shared" si="19"/>
        <v>0</v>
      </c>
      <c r="AH86" s="11">
        <f t="shared" si="20"/>
        <v>0</v>
      </c>
      <c r="AI86" s="11">
        <f t="shared" si="21"/>
        <v>0</v>
      </c>
      <c r="AJ86" s="11">
        <f t="shared" si="22"/>
        <v>0</v>
      </c>
      <c r="AK86" s="11">
        <f t="shared" si="23"/>
        <v>0</v>
      </c>
      <c r="AL86" s="11">
        <f t="shared" si="24"/>
        <v>0</v>
      </c>
      <c r="AM86" s="11">
        <f t="shared" si="25"/>
        <v>0</v>
      </c>
      <c r="AN86" s="11">
        <f t="shared" si="26"/>
        <v>0</v>
      </c>
      <c r="AO86" s="11">
        <f t="shared" si="27"/>
        <v>0</v>
      </c>
      <c r="AP86" s="11">
        <f t="shared" si="28"/>
        <v>0</v>
      </c>
      <c r="AQ86" s="11">
        <f t="shared" si="46"/>
        <v>0</v>
      </c>
      <c r="AR86" s="11">
        <f t="shared" si="29"/>
        <v>0</v>
      </c>
      <c r="AS86" s="11">
        <f t="shared" si="30"/>
        <v>0</v>
      </c>
      <c r="AT86" s="11">
        <f t="shared" si="31"/>
        <v>0</v>
      </c>
      <c r="AU86" s="11">
        <f t="shared" si="32"/>
        <v>0</v>
      </c>
      <c r="AV86" s="11">
        <f t="shared" si="33"/>
        <v>0</v>
      </c>
      <c r="AW86" s="11">
        <f t="shared" si="34"/>
        <v>0</v>
      </c>
      <c r="AX86" s="11">
        <f t="shared" si="35"/>
        <v>0</v>
      </c>
      <c r="AY86" s="11">
        <f t="shared" si="36"/>
        <v>0</v>
      </c>
      <c r="AZ86" s="11">
        <f t="shared" si="37"/>
        <v>0</v>
      </c>
      <c r="BA86" s="11">
        <f t="shared" si="38"/>
        <v>0</v>
      </c>
      <c r="BB86" s="44">
        <f t="shared" si="50"/>
        <v>0</v>
      </c>
      <c r="BC86" s="11">
        <f t="shared" si="54"/>
        <v>6</v>
      </c>
      <c r="BD86" s="11">
        <f t="shared" si="55"/>
        <v>0</v>
      </c>
      <c r="BE86" s="30" t="b">
        <f t="shared" si="56"/>
        <v>1</v>
      </c>
    </row>
    <row r="87" spans="1:57" ht="15" x14ac:dyDescent="0.25">
      <c r="A87" s="30"/>
      <c r="B87" s="22"/>
      <c r="C87" s="151"/>
      <c r="D87" s="169"/>
      <c r="E87" s="95"/>
      <c r="F87" s="99"/>
      <c r="G87" s="132">
        <f>AI400</f>
        <v>0</v>
      </c>
      <c r="H87" s="133"/>
      <c r="I87" s="36"/>
      <c r="J87" s="87"/>
      <c r="K87" s="23"/>
      <c r="L87" s="23"/>
      <c r="M87" s="173">
        <f t="shared" si="58"/>
        <v>0</v>
      </c>
      <c r="N87" s="174"/>
      <c r="O87" s="23"/>
      <c r="P87" s="33"/>
      <c r="Q87" s="30"/>
      <c r="R87" s="56"/>
      <c r="S87" s="57"/>
      <c r="T87" s="48">
        <f t="shared" si="48"/>
        <v>56</v>
      </c>
      <c r="U87" s="11">
        <f t="shared" si="52"/>
        <v>6</v>
      </c>
      <c r="V87" s="19">
        <f t="shared" si="41"/>
        <v>0</v>
      </c>
      <c r="W87" s="19">
        <f t="shared" si="42"/>
        <v>0</v>
      </c>
      <c r="X87" s="11" t="b">
        <f t="shared" si="53"/>
        <v>1</v>
      </c>
      <c r="Y87" s="11">
        <f t="shared" si="44"/>
        <v>0</v>
      </c>
      <c r="Z87" s="11">
        <f t="shared" si="45"/>
        <v>0</v>
      </c>
      <c r="AA87" s="11">
        <f t="shared" si="14"/>
        <v>0</v>
      </c>
      <c r="AB87" s="19">
        <f t="shared" si="49"/>
        <v>55</v>
      </c>
      <c r="AC87" s="11">
        <f t="shared" si="15"/>
        <v>5</v>
      </c>
      <c r="AD87" s="11">
        <f t="shared" si="16"/>
        <v>0</v>
      </c>
      <c r="AE87" s="19">
        <f t="shared" si="17"/>
        <v>0</v>
      </c>
      <c r="AF87" s="19">
        <f t="shared" si="18"/>
        <v>0</v>
      </c>
      <c r="AG87" s="11" t="b">
        <f t="shared" si="19"/>
        <v>0</v>
      </c>
      <c r="AH87" s="11">
        <f t="shared" si="20"/>
        <v>0</v>
      </c>
      <c r="AI87" s="11">
        <f t="shared" si="21"/>
        <v>0</v>
      </c>
      <c r="AJ87" s="11">
        <f t="shared" si="22"/>
        <v>0</v>
      </c>
      <c r="AK87" s="11">
        <f t="shared" si="23"/>
        <v>0</v>
      </c>
      <c r="AL87" s="11">
        <f t="shared" si="24"/>
        <v>0</v>
      </c>
      <c r="AM87" s="11">
        <f t="shared" si="25"/>
        <v>0</v>
      </c>
      <c r="AN87" s="11">
        <f t="shared" si="26"/>
        <v>0</v>
      </c>
      <c r="AO87" s="11">
        <f t="shared" si="27"/>
        <v>0</v>
      </c>
      <c r="AP87" s="11">
        <f t="shared" si="28"/>
        <v>0</v>
      </c>
      <c r="AQ87" s="11">
        <f t="shared" si="46"/>
        <v>0</v>
      </c>
      <c r="AR87" s="11">
        <f t="shared" si="29"/>
        <v>0</v>
      </c>
      <c r="AS87" s="11">
        <f t="shared" si="30"/>
        <v>0</v>
      </c>
      <c r="AT87" s="11">
        <f t="shared" si="31"/>
        <v>0</v>
      </c>
      <c r="AU87" s="11">
        <f t="shared" si="32"/>
        <v>0</v>
      </c>
      <c r="AV87" s="11">
        <f t="shared" si="33"/>
        <v>0</v>
      </c>
      <c r="AW87" s="11">
        <f t="shared" si="34"/>
        <v>0</v>
      </c>
      <c r="AX87" s="11">
        <f t="shared" si="35"/>
        <v>0</v>
      </c>
      <c r="AY87" s="11">
        <f t="shared" si="36"/>
        <v>0</v>
      </c>
      <c r="AZ87" s="11">
        <f t="shared" si="37"/>
        <v>0</v>
      </c>
      <c r="BA87" s="11">
        <f t="shared" si="38"/>
        <v>0</v>
      </c>
      <c r="BB87" s="44">
        <f t="shared" si="50"/>
        <v>0</v>
      </c>
      <c r="BC87" s="11">
        <f t="shared" si="54"/>
        <v>6</v>
      </c>
      <c r="BD87" s="11">
        <f t="shared" si="55"/>
        <v>0</v>
      </c>
      <c r="BE87" s="30" t="b">
        <f t="shared" si="56"/>
        <v>1</v>
      </c>
    </row>
    <row r="88" spans="1:57" ht="15" x14ac:dyDescent="0.25">
      <c r="A88" s="30"/>
      <c r="B88" s="22"/>
      <c r="C88" s="151"/>
      <c r="D88" s="169"/>
      <c r="E88" s="95"/>
      <c r="F88" s="99"/>
      <c r="G88" s="132">
        <f>AJ400</f>
        <v>0</v>
      </c>
      <c r="H88" s="133"/>
      <c r="I88" s="36"/>
      <c r="J88" s="87"/>
      <c r="K88" s="23"/>
      <c r="L88" s="23"/>
      <c r="M88" s="173">
        <f t="shared" si="58"/>
        <v>0</v>
      </c>
      <c r="N88" s="174"/>
      <c r="O88" s="23"/>
      <c r="P88" s="33"/>
      <c r="Q88" s="30"/>
      <c r="R88" s="56"/>
      <c r="S88" s="57"/>
      <c r="T88" s="48">
        <f t="shared" si="48"/>
        <v>57</v>
      </c>
      <c r="U88" s="11">
        <f t="shared" si="52"/>
        <v>7</v>
      </c>
      <c r="V88" s="19">
        <f t="shared" si="41"/>
        <v>0</v>
      </c>
      <c r="W88" s="19">
        <f t="shared" si="42"/>
        <v>0</v>
      </c>
      <c r="X88" s="11" t="b">
        <f t="shared" si="53"/>
        <v>1</v>
      </c>
      <c r="Y88" s="11">
        <f t="shared" si="44"/>
        <v>0</v>
      </c>
      <c r="Z88" s="11">
        <f t="shared" si="45"/>
        <v>0</v>
      </c>
      <c r="AA88" s="11">
        <f t="shared" si="14"/>
        <v>0</v>
      </c>
      <c r="AB88" s="19">
        <f t="shared" si="49"/>
        <v>56</v>
      </c>
      <c r="AC88" s="11">
        <f t="shared" si="15"/>
        <v>6</v>
      </c>
      <c r="AD88" s="11">
        <f t="shared" si="16"/>
        <v>0</v>
      </c>
      <c r="AE88" s="19">
        <f t="shared" si="17"/>
        <v>0</v>
      </c>
      <c r="AF88" s="19">
        <f t="shared" si="18"/>
        <v>0</v>
      </c>
      <c r="AG88" s="11" t="b">
        <f t="shared" si="19"/>
        <v>0</v>
      </c>
      <c r="AH88" s="11">
        <f t="shared" si="20"/>
        <v>0</v>
      </c>
      <c r="AI88" s="11">
        <f t="shared" si="21"/>
        <v>0</v>
      </c>
      <c r="AJ88" s="11">
        <f t="shared" si="22"/>
        <v>0</v>
      </c>
      <c r="AK88" s="11">
        <f t="shared" si="23"/>
        <v>0</v>
      </c>
      <c r="AL88" s="11">
        <f t="shared" si="24"/>
        <v>0</v>
      </c>
      <c r="AM88" s="11">
        <f t="shared" si="25"/>
        <v>0</v>
      </c>
      <c r="AN88" s="11">
        <f t="shared" si="26"/>
        <v>0</v>
      </c>
      <c r="AO88" s="11">
        <f t="shared" si="27"/>
        <v>0</v>
      </c>
      <c r="AP88" s="11">
        <f t="shared" si="28"/>
        <v>0</v>
      </c>
      <c r="AQ88" s="11">
        <f t="shared" si="46"/>
        <v>0</v>
      </c>
      <c r="AR88" s="11">
        <f t="shared" si="29"/>
        <v>0</v>
      </c>
      <c r="AS88" s="11">
        <f t="shared" si="30"/>
        <v>0</v>
      </c>
      <c r="AT88" s="11">
        <f t="shared" si="31"/>
        <v>0</v>
      </c>
      <c r="AU88" s="11">
        <f t="shared" si="32"/>
        <v>0</v>
      </c>
      <c r="AV88" s="11">
        <f t="shared" si="33"/>
        <v>0</v>
      </c>
      <c r="AW88" s="11">
        <f t="shared" si="34"/>
        <v>0</v>
      </c>
      <c r="AX88" s="11">
        <f t="shared" si="35"/>
        <v>0</v>
      </c>
      <c r="AY88" s="11">
        <f t="shared" si="36"/>
        <v>0</v>
      </c>
      <c r="AZ88" s="11">
        <f t="shared" si="37"/>
        <v>0</v>
      </c>
      <c r="BA88" s="11">
        <f t="shared" si="38"/>
        <v>0</v>
      </c>
      <c r="BB88" s="44">
        <f t="shared" si="50"/>
        <v>0</v>
      </c>
      <c r="BC88" s="11">
        <f t="shared" si="54"/>
        <v>6</v>
      </c>
      <c r="BD88" s="11">
        <f t="shared" si="55"/>
        <v>0</v>
      </c>
      <c r="BE88" s="30" t="b">
        <f t="shared" si="56"/>
        <v>1</v>
      </c>
    </row>
    <row r="89" spans="1:57" ht="15" x14ac:dyDescent="0.25">
      <c r="A89" s="30"/>
      <c r="B89" s="22"/>
      <c r="C89" s="151"/>
      <c r="D89" s="169"/>
      <c r="E89" s="95"/>
      <c r="F89" s="99"/>
      <c r="G89" s="132">
        <f>AK400</f>
        <v>0</v>
      </c>
      <c r="H89" s="133"/>
      <c r="I89" s="36"/>
      <c r="J89" s="87"/>
      <c r="K89" s="23"/>
      <c r="L89" s="23"/>
      <c r="M89" s="173">
        <f t="shared" si="58"/>
        <v>0</v>
      </c>
      <c r="N89" s="174"/>
      <c r="O89" s="23"/>
      <c r="P89" s="33"/>
      <c r="Q89" s="30"/>
      <c r="R89" s="56"/>
      <c r="S89" s="57"/>
      <c r="T89" s="48">
        <f t="shared" si="48"/>
        <v>58</v>
      </c>
      <c r="U89" s="11">
        <f t="shared" si="52"/>
        <v>1</v>
      </c>
      <c r="V89" s="19">
        <f t="shared" si="41"/>
        <v>0</v>
      </c>
      <c r="W89" s="19">
        <f t="shared" si="42"/>
        <v>0</v>
      </c>
      <c r="X89" s="11" t="b">
        <f t="shared" si="53"/>
        <v>1</v>
      </c>
      <c r="Y89" s="11">
        <f>IF(OR(U89=6,U89=7),0,IF(NOT(X89),VLOOKUP(U89,$AE$8:$AF$12,2,FALSE),0))</f>
        <v>0</v>
      </c>
      <c r="Z89" s="11">
        <f t="shared" si="45"/>
        <v>0</v>
      </c>
      <c r="AA89" s="11">
        <f t="shared" si="14"/>
        <v>0</v>
      </c>
      <c r="AB89" s="19">
        <f t="shared" si="49"/>
        <v>57</v>
      </c>
      <c r="AC89" s="11">
        <f t="shared" si="15"/>
        <v>7</v>
      </c>
      <c r="AD89" s="11">
        <f t="shared" si="16"/>
        <v>0</v>
      </c>
      <c r="AE89" s="19">
        <f t="shared" si="17"/>
        <v>0</v>
      </c>
      <c r="AF89" s="19">
        <f t="shared" si="18"/>
        <v>0</v>
      </c>
      <c r="AG89" s="11" t="b">
        <f t="shared" si="19"/>
        <v>0</v>
      </c>
      <c r="AH89" s="11">
        <f t="shared" si="20"/>
        <v>0</v>
      </c>
      <c r="AI89" s="11">
        <f t="shared" si="21"/>
        <v>0</v>
      </c>
      <c r="AJ89" s="11">
        <f t="shared" si="22"/>
        <v>0</v>
      </c>
      <c r="AK89" s="11">
        <f t="shared" si="23"/>
        <v>0</v>
      </c>
      <c r="AL89" s="11">
        <f t="shared" si="24"/>
        <v>0</v>
      </c>
      <c r="AM89" s="11">
        <f t="shared" si="25"/>
        <v>0</v>
      </c>
      <c r="AN89" s="11">
        <f t="shared" si="26"/>
        <v>0</v>
      </c>
      <c r="AO89" s="11">
        <f t="shared" si="27"/>
        <v>0</v>
      </c>
      <c r="AP89" s="11">
        <f t="shared" si="28"/>
        <v>0</v>
      </c>
      <c r="AQ89" s="11">
        <f t="shared" si="46"/>
        <v>0</v>
      </c>
      <c r="AR89" s="11">
        <f t="shared" si="29"/>
        <v>0</v>
      </c>
      <c r="AS89" s="11">
        <f t="shared" si="30"/>
        <v>0</v>
      </c>
      <c r="AT89" s="11">
        <f t="shared" si="31"/>
        <v>0</v>
      </c>
      <c r="AU89" s="11">
        <f t="shared" si="32"/>
        <v>0</v>
      </c>
      <c r="AV89" s="11">
        <f t="shared" si="33"/>
        <v>0</v>
      </c>
      <c r="AW89" s="11">
        <f t="shared" si="34"/>
        <v>0</v>
      </c>
      <c r="AX89" s="11">
        <f t="shared" si="35"/>
        <v>0</v>
      </c>
      <c r="AY89" s="11">
        <f t="shared" si="36"/>
        <v>0</v>
      </c>
      <c r="AZ89" s="11">
        <f t="shared" si="37"/>
        <v>0</v>
      </c>
      <c r="BA89" s="11">
        <f t="shared" si="38"/>
        <v>0</v>
      </c>
      <c r="BB89" s="44">
        <f t="shared" si="50"/>
        <v>0</v>
      </c>
      <c r="BC89" s="11">
        <f t="shared" si="54"/>
        <v>6</v>
      </c>
      <c r="BD89" s="11">
        <f t="shared" si="55"/>
        <v>0</v>
      </c>
      <c r="BE89" s="30" t="b">
        <f t="shared" si="56"/>
        <v>1</v>
      </c>
    </row>
    <row r="90" spans="1:57" ht="15" x14ac:dyDescent="0.25">
      <c r="A90" s="30"/>
      <c r="B90" s="22"/>
      <c r="C90" s="151"/>
      <c r="D90" s="169"/>
      <c r="E90" s="95"/>
      <c r="F90" s="99"/>
      <c r="G90" s="132">
        <f>AL400</f>
        <v>0</v>
      </c>
      <c r="H90" s="133"/>
      <c r="I90" s="36"/>
      <c r="J90" s="87"/>
      <c r="K90" s="23"/>
      <c r="L90" s="23"/>
      <c r="M90" s="173">
        <f t="shared" si="58"/>
        <v>0</v>
      </c>
      <c r="N90" s="174"/>
      <c r="O90" s="23"/>
      <c r="P90" s="33"/>
      <c r="Q90" s="30"/>
      <c r="R90" s="56"/>
      <c r="S90" s="57"/>
      <c r="T90" s="48">
        <f t="shared" si="48"/>
        <v>59</v>
      </c>
      <c r="U90" s="11">
        <f t="shared" si="52"/>
        <v>2</v>
      </c>
      <c r="V90" s="19">
        <f t="shared" si="41"/>
        <v>0</v>
      </c>
      <c r="W90" s="19">
        <f t="shared" si="42"/>
        <v>0</v>
      </c>
      <c r="X90" s="11" t="b">
        <f t="shared" si="53"/>
        <v>1</v>
      </c>
      <c r="Y90" s="11">
        <f t="shared" si="44"/>
        <v>0</v>
      </c>
      <c r="Z90" s="11">
        <f t="shared" si="45"/>
        <v>0</v>
      </c>
      <c r="AA90" s="11">
        <f t="shared" si="14"/>
        <v>0</v>
      </c>
      <c r="AB90" s="19">
        <f t="shared" si="49"/>
        <v>58</v>
      </c>
      <c r="AC90" s="11">
        <f t="shared" si="15"/>
        <v>1</v>
      </c>
      <c r="AD90" s="11">
        <f t="shared" si="16"/>
        <v>0</v>
      </c>
      <c r="AE90" s="19">
        <f t="shared" si="17"/>
        <v>0</v>
      </c>
      <c r="AF90" s="19">
        <f t="shared" si="18"/>
        <v>0</v>
      </c>
      <c r="AG90" s="11" t="b">
        <f t="shared" si="19"/>
        <v>0</v>
      </c>
      <c r="AH90" s="11">
        <f t="shared" si="20"/>
        <v>0</v>
      </c>
      <c r="AI90" s="11">
        <f t="shared" si="21"/>
        <v>0</v>
      </c>
      <c r="AJ90" s="11">
        <f t="shared" si="22"/>
        <v>0</v>
      </c>
      <c r="AK90" s="11">
        <f t="shared" si="23"/>
        <v>0</v>
      </c>
      <c r="AL90" s="11">
        <f t="shared" si="24"/>
        <v>0</v>
      </c>
      <c r="AM90" s="11">
        <f t="shared" si="25"/>
        <v>0</v>
      </c>
      <c r="AN90" s="11">
        <f t="shared" si="26"/>
        <v>0</v>
      </c>
      <c r="AO90" s="11">
        <f t="shared" si="27"/>
        <v>0</v>
      </c>
      <c r="AP90" s="11">
        <f t="shared" si="28"/>
        <v>0</v>
      </c>
      <c r="AQ90" s="11">
        <f t="shared" si="46"/>
        <v>0</v>
      </c>
      <c r="AR90" s="11">
        <f t="shared" si="29"/>
        <v>0</v>
      </c>
      <c r="AS90" s="11">
        <f t="shared" si="30"/>
        <v>0</v>
      </c>
      <c r="AT90" s="11">
        <f t="shared" si="31"/>
        <v>0</v>
      </c>
      <c r="AU90" s="11">
        <f t="shared" si="32"/>
        <v>0</v>
      </c>
      <c r="AV90" s="11">
        <f t="shared" si="33"/>
        <v>0</v>
      </c>
      <c r="AW90" s="11">
        <f t="shared" si="34"/>
        <v>0</v>
      </c>
      <c r="AX90" s="11">
        <f t="shared" si="35"/>
        <v>0</v>
      </c>
      <c r="AY90" s="11">
        <f t="shared" si="36"/>
        <v>0</v>
      </c>
      <c r="AZ90" s="11">
        <f t="shared" si="37"/>
        <v>0</v>
      </c>
      <c r="BA90" s="11">
        <f t="shared" si="38"/>
        <v>0</v>
      </c>
      <c r="BB90" s="44">
        <f t="shared" si="50"/>
        <v>0</v>
      </c>
      <c r="BC90" s="11">
        <f t="shared" si="54"/>
        <v>6</v>
      </c>
      <c r="BD90" s="11">
        <f t="shared" si="55"/>
        <v>0</v>
      </c>
      <c r="BE90" s="30" t="b">
        <f t="shared" si="56"/>
        <v>1</v>
      </c>
    </row>
    <row r="91" spans="1:57" ht="15" x14ac:dyDescent="0.25">
      <c r="A91" s="30"/>
      <c r="B91" s="22"/>
      <c r="C91" s="151"/>
      <c r="D91" s="169"/>
      <c r="E91" s="95"/>
      <c r="F91" s="99"/>
      <c r="G91" s="132">
        <f>AM400</f>
        <v>0</v>
      </c>
      <c r="H91" s="133"/>
      <c r="I91" s="36"/>
      <c r="J91" s="87"/>
      <c r="K91" s="23"/>
      <c r="L91" s="23"/>
      <c r="M91" s="173">
        <f t="shared" si="58"/>
        <v>0</v>
      </c>
      <c r="N91" s="174"/>
      <c r="O91" s="23"/>
      <c r="P91" s="33"/>
      <c r="Q91" s="30"/>
      <c r="R91" s="56"/>
      <c r="S91" s="57"/>
      <c r="T91" s="48">
        <f t="shared" si="48"/>
        <v>60</v>
      </c>
      <c r="U91" s="11">
        <f t="shared" si="52"/>
        <v>3</v>
      </c>
      <c r="V91" s="19">
        <f t="shared" si="41"/>
        <v>0</v>
      </c>
      <c r="W91" s="19">
        <f t="shared" si="42"/>
        <v>0</v>
      </c>
      <c r="X91" s="11" t="b">
        <f t="shared" si="53"/>
        <v>1</v>
      </c>
      <c r="Y91" s="11">
        <f t="shared" si="44"/>
        <v>0</v>
      </c>
      <c r="Z91" s="11">
        <f t="shared" si="45"/>
        <v>0</v>
      </c>
      <c r="AA91" s="11">
        <f t="shared" si="14"/>
        <v>0</v>
      </c>
      <c r="AB91" s="19">
        <f t="shared" si="49"/>
        <v>59</v>
      </c>
      <c r="AC91" s="11">
        <f t="shared" si="15"/>
        <v>2</v>
      </c>
      <c r="AD91" s="11">
        <f t="shared" si="16"/>
        <v>0</v>
      </c>
      <c r="AE91" s="19">
        <f t="shared" si="17"/>
        <v>0</v>
      </c>
      <c r="AF91" s="19">
        <f t="shared" si="18"/>
        <v>0</v>
      </c>
      <c r="AG91" s="11" t="b">
        <f t="shared" si="19"/>
        <v>0</v>
      </c>
      <c r="AH91" s="11">
        <f t="shared" si="20"/>
        <v>0</v>
      </c>
      <c r="AI91" s="11">
        <f t="shared" si="21"/>
        <v>0</v>
      </c>
      <c r="AJ91" s="11">
        <f t="shared" si="22"/>
        <v>0</v>
      </c>
      <c r="AK91" s="11">
        <f t="shared" si="23"/>
        <v>0</v>
      </c>
      <c r="AL91" s="11">
        <f t="shared" si="24"/>
        <v>0</v>
      </c>
      <c r="AM91" s="11">
        <f t="shared" si="25"/>
        <v>0</v>
      </c>
      <c r="AN91" s="11">
        <f t="shared" si="26"/>
        <v>0</v>
      </c>
      <c r="AO91" s="11">
        <f t="shared" si="27"/>
        <v>0</v>
      </c>
      <c r="AP91" s="11">
        <f t="shared" si="28"/>
        <v>0</v>
      </c>
      <c r="AQ91" s="11">
        <f t="shared" si="46"/>
        <v>0</v>
      </c>
      <c r="AR91" s="11">
        <f t="shared" si="29"/>
        <v>0</v>
      </c>
      <c r="AS91" s="11">
        <f t="shared" si="30"/>
        <v>0</v>
      </c>
      <c r="AT91" s="11">
        <f t="shared" si="31"/>
        <v>0</v>
      </c>
      <c r="AU91" s="11">
        <f t="shared" si="32"/>
        <v>0</v>
      </c>
      <c r="AV91" s="11">
        <f t="shared" si="33"/>
        <v>0</v>
      </c>
      <c r="AW91" s="11">
        <f t="shared" si="34"/>
        <v>0</v>
      </c>
      <c r="AX91" s="11">
        <f t="shared" si="35"/>
        <v>0</v>
      </c>
      <c r="AY91" s="11">
        <f t="shared" si="36"/>
        <v>0</v>
      </c>
      <c r="AZ91" s="11">
        <f t="shared" si="37"/>
        <v>0</v>
      </c>
      <c r="BA91" s="11">
        <f t="shared" si="38"/>
        <v>0</v>
      </c>
      <c r="BB91" s="44">
        <f t="shared" si="50"/>
        <v>0</v>
      </c>
      <c r="BC91" s="11">
        <f t="shared" si="54"/>
        <v>6</v>
      </c>
      <c r="BD91" s="11">
        <f t="shared" si="55"/>
        <v>0</v>
      </c>
      <c r="BE91" s="30" t="b">
        <f t="shared" si="56"/>
        <v>1</v>
      </c>
    </row>
    <row r="92" spans="1:57" ht="15" x14ac:dyDescent="0.25">
      <c r="A92" s="30"/>
      <c r="B92" s="22"/>
      <c r="C92" s="15"/>
      <c r="D92" s="39"/>
      <c r="E92" s="95"/>
      <c r="F92" s="99"/>
      <c r="G92" s="132">
        <f>AN400</f>
        <v>0</v>
      </c>
      <c r="H92" s="133"/>
      <c r="I92" s="36"/>
      <c r="J92" s="87"/>
      <c r="K92" s="23"/>
      <c r="L92" s="23"/>
      <c r="M92" s="173">
        <f t="shared" si="58"/>
        <v>0</v>
      </c>
      <c r="N92" s="174"/>
      <c r="O92" s="23"/>
      <c r="P92" s="33"/>
      <c r="Q92" s="30"/>
      <c r="R92" s="56"/>
      <c r="S92" s="57"/>
      <c r="T92" s="48">
        <f t="shared" si="48"/>
        <v>61</v>
      </c>
      <c r="U92" s="11">
        <f t="shared" si="52"/>
        <v>4</v>
      </c>
      <c r="V92" s="19">
        <f t="shared" si="41"/>
        <v>0</v>
      </c>
      <c r="W92" s="19">
        <f t="shared" si="42"/>
        <v>0</v>
      </c>
      <c r="X92" s="11" t="b">
        <f t="shared" si="53"/>
        <v>1</v>
      </c>
      <c r="Y92" s="11">
        <f t="shared" si="44"/>
        <v>0</v>
      </c>
      <c r="Z92" s="11">
        <f t="shared" si="45"/>
        <v>0</v>
      </c>
      <c r="AA92" s="11">
        <f t="shared" si="14"/>
        <v>0</v>
      </c>
      <c r="AB92" s="19">
        <f t="shared" si="49"/>
        <v>60</v>
      </c>
      <c r="AC92" s="11">
        <f t="shared" si="15"/>
        <v>3</v>
      </c>
      <c r="AD92" s="11">
        <f t="shared" si="16"/>
        <v>0</v>
      </c>
      <c r="AE92" s="19">
        <f t="shared" si="17"/>
        <v>0</v>
      </c>
      <c r="AF92" s="19">
        <f t="shared" si="18"/>
        <v>0</v>
      </c>
      <c r="AG92" s="11" t="b">
        <f t="shared" si="19"/>
        <v>0</v>
      </c>
      <c r="AH92" s="11">
        <f t="shared" si="20"/>
        <v>0</v>
      </c>
      <c r="AI92" s="11">
        <f t="shared" si="21"/>
        <v>0</v>
      </c>
      <c r="AJ92" s="11">
        <f t="shared" si="22"/>
        <v>0</v>
      </c>
      <c r="AK92" s="11">
        <f t="shared" si="23"/>
        <v>0</v>
      </c>
      <c r="AL92" s="11">
        <f t="shared" si="24"/>
        <v>0</v>
      </c>
      <c r="AM92" s="11">
        <f t="shared" si="25"/>
        <v>0</v>
      </c>
      <c r="AN92" s="11">
        <f t="shared" si="26"/>
        <v>0</v>
      </c>
      <c r="AO92" s="11">
        <f t="shared" si="27"/>
        <v>0</v>
      </c>
      <c r="AP92" s="11">
        <f t="shared" si="28"/>
        <v>0</v>
      </c>
      <c r="AQ92" s="11">
        <f t="shared" si="46"/>
        <v>0</v>
      </c>
      <c r="AR92" s="11">
        <f t="shared" si="29"/>
        <v>0</v>
      </c>
      <c r="AS92" s="11">
        <f t="shared" si="30"/>
        <v>0</v>
      </c>
      <c r="AT92" s="11">
        <f t="shared" si="31"/>
        <v>0</v>
      </c>
      <c r="AU92" s="11">
        <f t="shared" si="32"/>
        <v>0</v>
      </c>
      <c r="AV92" s="11">
        <f t="shared" si="33"/>
        <v>0</v>
      </c>
      <c r="AW92" s="11">
        <f t="shared" si="34"/>
        <v>0</v>
      </c>
      <c r="AX92" s="11">
        <f t="shared" si="35"/>
        <v>0</v>
      </c>
      <c r="AY92" s="11">
        <f t="shared" si="36"/>
        <v>0</v>
      </c>
      <c r="AZ92" s="11">
        <f t="shared" si="37"/>
        <v>0</v>
      </c>
      <c r="BA92" s="11">
        <f t="shared" si="38"/>
        <v>0</v>
      </c>
      <c r="BB92" s="44">
        <f t="shared" si="50"/>
        <v>0</v>
      </c>
      <c r="BC92" s="11">
        <f t="shared" si="54"/>
        <v>6</v>
      </c>
      <c r="BD92" s="11">
        <f t="shared" si="55"/>
        <v>0</v>
      </c>
      <c r="BE92" s="30" t="b">
        <f t="shared" si="56"/>
        <v>1</v>
      </c>
    </row>
    <row r="93" spans="1:57" ht="15.75" thickBot="1" x14ac:dyDescent="0.3">
      <c r="A93" s="30"/>
      <c r="B93" s="22"/>
      <c r="C93" s="15"/>
      <c r="D93" s="39"/>
      <c r="E93" s="95"/>
      <c r="F93" s="99"/>
      <c r="G93" s="123">
        <f>AO400</f>
        <v>0</v>
      </c>
      <c r="H93" s="124"/>
      <c r="I93" s="36"/>
      <c r="J93" s="87"/>
      <c r="K93" s="23"/>
      <c r="L93" s="23"/>
      <c r="M93" s="175">
        <f t="shared" si="58"/>
        <v>0</v>
      </c>
      <c r="N93" s="176"/>
      <c r="O93" s="23"/>
      <c r="P93" s="33"/>
      <c r="Q93" s="30"/>
      <c r="R93" s="56"/>
      <c r="S93" s="57"/>
      <c r="T93" s="48">
        <f t="shared" si="48"/>
        <v>62</v>
      </c>
      <c r="U93" s="11">
        <f t="shared" si="52"/>
        <v>5</v>
      </c>
      <c r="V93" s="19">
        <f t="shared" si="41"/>
        <v>0</v>
      </c>
      <c r="W93" s="19">
        <f t="shared" si="42"/>
        <v>0</v>
      </c>
      <c r="X93" s="11" t="b">
        <f t="shared" si="53"/>
        <v>1</v>
      </c>
      <c r="Y93" s="11">
        <f t="shared" si="44"/>
        <v>0</v>
      </c>
      <c r="Z93" s="11">
        <f t="shared" si="45"/>
        <v>0</v>
      </c>
      <c r="AA93" s="11">
        <f t="shared" si="14"/>
        <v>0</v>
      </c>
      <c r="AB93" s="19">
        <f t="shared" si="49"/>
        <v>61</v>
      </c>
      <c r="AC93" s="11">
        <f t="shared" si="15"/>
        <v>4</v>
      </c>
      <c r="AD93" s="11">
        <f t="shared" si="16"/>
        <v>0</v>
      </c>
      <c r="AE93" s="19">
        <f t="shared" si="17"/>
        <v>0</v>
      </c>
      <c r="AF93" s="19">
        <f t="shared" si="18"/>
        <v>0</v>
      </c>
      <c r="AG93" s="11" t="b">
        <f t="shared" si="19"/>
        <v>0</v>
      </c>
      <c r="AH93" s="11">
        <f t="shared" si="20"/>
        <v>0</v>
      </c>
      <c r="AI93" s="11">
        <f t="shared" si="21"/>
        <v>0</v>
      </c>
      <c r="AJ93" s="11">
        <f t="shared" si="22"/>
        <v>0</v>
      </c>
      <c r="AK93" s="11">
        <f t="shared" si="23"/>
        <v>0</v>
      </c>
      <c r="AL93" s="11">
        <f t="shared" si="24"/>
        <v>0</v>
      </c>
      <c r="AM93" s="11">
        <f t="shared" si="25"/>
        <v>0</v>
      </c>
      <c r="AN93" s="11">
        <f t="shared" si="26"/>
        <v>0</v>
      </c>
      <c r="AO93" s="11">
        <f t="shared" si="27"/>
        <v>0</v>
      </c>
      <c r="AP93" s="11">
        <f t="shared" si="28"/>
        <v>0</v>
      </c>
      <c r="AQ93" s="11">
        <f t="shared" si="46"/>
        <v>0</v>
      </c>
      <c r="AR93" s="11">
        <f t="shared" si="29"/>
        <v>0</v>
      </c>
      <c r="AS93" s="11">
        <f t="shared" si="30"/>
        <v>0</v>
      </c>
      <c r="AT93" s="11">
        <f t="shared" si="31"/>
        <v>0</v>
      </c>
      <c r="AU93" s="11">
        <f t="shared" si="32"/>
        <v>0</v>
      </c>
      <c r="AV93" s="11">
        <f t="shared" si="33"/>
        <v>0</v>
      </c>
      <c r="AW93" s="11">
        <f t="shared" si="34"/>
        <v>0</v>
      </c>
      <c r="AX93" s="11">
        <f t="shared" si="35"/>
        <v>0</v>
      </c>
      <c r="AY93" s="11">
        <f t="shared" si="36"/>
        <v>0</v>
      </c>
      <c r="AZ93" s="11">
        <f t="shared" si="37"/>
        <v>0</v>
      </c>
      <c r="BA93" s="11">
        <f t="shared" si="38"/>
        <v>0</v>
      </c>
      <c r="BB93" s="44">
        <f t="shared" si="50"/>
        <v>0</v>
      </c>
      <c r="BC93" s="11">
        <f t="shared" si="54"/>
        <v>6</v>
      </c>
      <c r="BD93" s="11">
        <f t="shared" si="55"/>
        <v>0</v>
      </c>
      <c r="BE93" s="30" t="b">
        <f t="shared" si="56"/>
        <v>1</v>
      </c>
    </row>
    <row r="94" spans="1:57" ht="4.5" customHeight="1" x14ac:dyDescent="0.2">
      <c r="A94" s="30"/>
      <c r="B94" s="22"/>
      <c r="C94" s="23"/>
      <c r="D94" s="23"/>
      <c r="E94" s="23"/>
      <c r="F94" s="23"/>
      <c r="G94" s="23"/>
      <c r="H94" s="23"/>
      <c r="I94" s="23"/>
      <c r="J94" s="23"/>
      <c r="K94" s="23"/>
      <c r="L94" s="23"/>
      <c r="M94" s="23"/>
      <c r="N94" s="23"/>
      <c r="O94" s="23"/>
      <c r="P94" s="33"/>
      <c r="Q94" s="30"/>
      <c r="R94" s="56"/>
      <c r="S94" s="57"/>
      <c r="T94" s="48">
        <f t="shared" si="48"/>
        <v>63</v>
      </c>
      <c r="U94" s="11">
        <f t="shared" si="52"/>
        <v>6</v>
      </c>
      <c r="V94" s="19">
        <f t="shared" si="41"/>
        <v>0</v>
      </c>
      <c r="W94" s="19">
        <f t="shared" si="42"/>
        <v>0</v>
      </c>
      <c r="X94" s="11" t="b">
        <f t="shared" si="53"/>
        <v>1</v>
      </c>
      <c r="Y94" s="11">
        <f t="shared" si="44"/>
        <v>0</v>
      </c>
      <c r="Z94" s="11">
        <f t="shared" si="45"/>
        <v>0</v>
      </c>
      <c r="AA94" s="11">
        <f t="shared" si="14"/>
        <v>0</v>
      </c>
      <c r="AB94" s="19">
        <f t="shared" si="49"/>
        <v>62</v>
      </c>
      <c r="AC94" s="11">
        <f t="shared" si="15"/>
        <v>5</v>
      </c>
      <c r="AD94" s="11">
        <f t="shared" si="16"/>
        <v>0</v>
      </c>
      <c r="AE94" s="19">
        <f t="shared" si="17"/>
        <v>0</v>
      </c>
      <c r="AF94" s="19">
        <f t="shared" si="18"/>
        <v>0</v>
      </c>
      <c r="AG94" s="11" t="b">
        <f t="shared" si="19"/>
        <v>0</v>
      </c>
      <c r="AH94" s="11">
        <f t="shared" si="20"/>
        <v>0</v>
      </c>
      <c r="AI94" s="11">
        <f t="shared" si="21"/>
        <v>0</v>
      </c>
      <c r="AJ94" s="11">
        <f t="shared" si="22"/>
        <v>0</v>
      </c>
      <c r="AK94" s="11">
        <f t="shared" si="23"/>
        <v>0</v>
      </c>
      <c r="AL94" s="11">
        <f t="shared" si="24"/>
        <v>0</v>
      </c>
      <c r="AM94" s="11">
        <f t="shared" si="25"/>
        <v>0</v>
      </c>
      <c r="AN94" s="11">
        <f t="shared" si="26"/>
        <v>0</v>
      </c>
      <c r="AO94" s="11">
        <f t="shared" si="27"/>
        <v>0</v>
      </c>
      <c r="AP94" s="11">
        <f t="shared" si="28"/>
        <v>0</v>
      </c>
      <c r="AQ94" s="11">
        <f t="shared" si="46"/>
        <v>0</v>
      </c>
      <c r="AR94" s="11">
        <f t="shared" si="29"/>
        <v>0</v>
      </c>
      <c r="AS94" s="11">
        <f t="shared" si="30"/>
        <v>0</v>
      </c>
      <c r="AT94" s="11">
        <f t="shared" si="31"/>
        <v>0</v>
      </c>
      <c r="AU94" s="11">
        <f t="shared" si="32"/>
        <v>0</v>
      </c>
      <c r="AV94" s="11">
        <f t="shared" si="33"/>
        <v>0</v>
      </c>
      <c r="AW94" s="11">
        <f t="shared" si="34"/>
        <v>0</v>
      </c>
      <c r="AX94" s="11">
        <f t="shared" si="35"/>
        <v>0</v>
      </c>
      <c r="AY94" s="11">
        <f t="shared" si="36"/>
        <v>0</v>
      </c>
      <c r="AZ94" s="11">
        <f t="shared" si="37"/>
        <v>0</v>
      </c>
      <c r="BA94" s="11">
        <f t="shared" si="38"/>
        <v>0</v>
      </c>
      <c r="BB94" s="44">
        <f t="shared" si="50"/>
        <v>0</v>
      </c>
      <c r="BC94" s="11">
        <f t="shared" si="54"/>
        <v>6</v>
      </c>
      <c r="BD94" s="11">
        <f t="shared" si="55"/>
        <v>0</v>
      </c>
      <c r="BE94" s="30" t="b">
        <f t="shared" si="56"/>
        <v>1</v>
      </c>
    </row>
    <row r="95" spans="1:57" ht="11.25" customHeight="1" x14ac:dyDescent="0.25">
      <c r="A95" s="30"/>
      <c r="B95" s="22"/>
      <c r="C95" s="23"/>
      <c r="D95" s="23"/>
      <c r="E95" s="23"/>
      <c r="F95" s="23"/>
      <c r="G95" s="23"/>
      <c r="H95" s="23"/>
      <c r="I95" s="23"/>
      <c r="J95" s="66" t="s">
        <v>69</v>
      </c>
      <c r="K95" s="23"/>
      <c r="L95" s="23"/>
      <c r="M95" s="179">
        <f>SUM(M84:M93)</f>
        <v>0</v>
      </c>
      <c r="N95" s="180"/>
      <c r="O95" s="23"/>
      <c r="P95" s="33"/>
      <c r="Q95" s="30"/>
      <c r="R95" s="56"/>
      <c r="S95" s="57"/>
      <c r="T95" s="48">
        <f t="shared" si="48"/>
        <v>64</v>
      </c>
      <c r="U95" s="11">
        <f t="shared" si="52"/>
        <v>7</v>
      </c>
      <c r="V95" s="19">
        <f t="shared" si="41"/>
        <v>0</v>
      </c>
      <c r="W95" s="19">
        <f t="shared" si="42"/>
        <v>0</v>
      </c>
      <c r="X95" s="11" t="b">
        <f t="shared" si="53"/>
        <v>1</v>
      </c>
      <c r="Y95" s="11">
        <f t="shared" si="44"/>
        <v>0</v>
      </c>
      <c r="Z95" s="11">
        <f t="shared" si="45"/>
        <v>0</v>
      </c>
      <c r="AA95" s="11">
        <f t="shared" si="14"/>
        <v>0</v>
      </c>
      <c r="AB95" s="19">
        <f t="shared" si="49"/>
        <v>63</v>
      </c>
      <c r="AC95" s="11">
        <f t="shared" si="15"/>
        <v>6</v>
      </c>
      <c r="AD95" s="11">
        <f t="shared" si="16"/>
        <v>0</v>
      </c>
      <c r="AE95" s="19">
        <f t="shared" si="17"/>
        <v>0</v>
      </c>
      <c r="AF95" s="19">
        <f t="shared" si="18"/>
        <v>0</v>
      </c>
      <c r="AG95" s="11" t="b">
        <f t="shared" si="19"/>
        <v>0</v>
      </c>
      <c r="AH95" s="11">
        <f t="shared" si="20"/>
        <v>0</v>
      </c>
      <c r="AI95" s="11">
        <f t="shared" si="21"/>
        <v>0</v>
      </c>
      <c r="AJ95" s="11">
        <f t="shared" si="22"/>
        <v>0</v>
      </c>
      <c r="AK95" s="11">
        <f t="shared" si="23"/>
        <v>0</v>
      </c>
      <c r="AL95" s="11">
        <f t="shared" si="24"/>
        <v>0</v>
      </c>
      <c r="AM95" s="11">
        <f t="shared" si="25"/>
        <v>0</v>
      </c>
      <c r="AN95" s="11">
        <f t="shared" si="26"/>
        <v>0</v>
      </c>
      <c r="AO95" s="11">
        <f t="shared" si="27"/>
        <v>0</v>
      </c>
      <c r="AP95" s="11">
        <f t="shared" si="28"/>
        <v>0</v>
      </c>
      <c r="AQ95" s="11">
        <f t="shared" si="46"/>
        <v>0</v>
      </c>
      <c r="AR95" s="11">
        <f t="shared" si="29"/>
        <v>0</v>
      </c>
      <c r="AS95" s="11">
        <f t="shared" si="30"/>
        <v>0</v>
      </c>
      <c r="AT95" s="11">
        <f t="shared" si="31"/>
        <v>0</v>
      </c>
      <c r="AU95" s="11">
        <f t="shared" si="32"/>
        <v>0</v>
      </c>
      <c r="AV95" s="11">
        <f t="shared" si="33"/>
        <v>0</v>
      </c>
      <c r="AW95" s="11">
        <f t="shared" si="34"/>
        <v>0</v>
      </c>
      <c r="AX95" s="11">
        <f t="shared" si="35"/>
        <v>0</v>
      </c>
      <c r="AY95" s="11">
        <f t="shared" si="36"/>
        <v>0</v>
      </c>
      <c r="AZ95" s="11">
        <f t="shared" si="37"/>
        <v>0</v>
      </c>
      <c r="BA95" s="11">
        <f t="shared" si="38"/>
        <v>0</v>
      </c>
      <c r="BB95" s="44">
        <f t="shared" si="50"/>
        <v>0</v>
      </c>
      <c r="BC95" s="11">
        <f t="shared" si="54"/>
        <v>6</v>
      </c>
      <c r="BD95" s="11">
        <f t="shared" si="55"/>
        <v>0</v>
      </c>
      <c r="BE95" s="30" t="b">
        <f t="shared" si="56"/>
        <v>1</v>
      </c>
    </row>
    <row r="96" spans="1:57" ht="6" customHeight="1" thickBot="1" x14ac:dyDescent="0.25">
      <c r="A96" s="30"/>
      <c r="B96" s="69"/>
      <c r="C96" s="52"/>
      <c r="D96" s="52"/>
      <c r="E96" s="52"/>
      <c r="F96" s="52"/>
      <c r="G96" s="52"/>
      <c r="H96" s="52"/>
      <c r="I96" s="52"/>
      <c r="J96" s="52"/>
      <c r="K96" s="52"/>
      <c r="L96" s="52"/>
      <c r="M96" s="52"/>
      <c r="N96" s="52"/>
      <c r="O96" s="52"/>
      <c r="P96" s="53"/>
      <c r="Q96" s="30"/>
      <c r="R96" s="56"/>
      <c r="S96" s="57"/>
      <c r="T96" s="48">
        <f t="shared" si="48"/>
        <v>65</v>
      </c>
      <c r="U96" s="11">
        <f t="shared" si="52"/>
        <v>1</v>
      </c>
      <c r="V96" s="19">
        <f t="shared" si="41"/>
        <v>0</v>
      </c>
      <c r="W96" s="19">
        <f t="shared" si="42"/>
        <v>0</v>
      </c>
      <c r="X96" s="11" t="b">
        <f t="shared" si="53"/>
        <v>1</v>
      </c>
      <c r="Y96" s="11">
        <f t="shared" si="44"/>
        <v>0</v>
      </c>
      <c r="Z96" s="11">
        <f t="shared" si="45"/>
        <v>0</v>
      </c>
      <c r="AA96" s="11">
        <f t="shared" ref="AA96:AA159" si="59">IF(T96&lt;=$F$22,AA95+Z96,AA95)</f>
        <v>0</v>
      </c>
      <c r="AB96" s="19">
        <f t="shared" si="49"/>
        <v>64</v>
      </c>
      <c r="AC96" s="11">
        <f t="shared" ref="AC96:AC159" si="60">WEEKDAY(AB96,2)</f>
        <v>7</v>
      </c>
      <c r="AD96" s="11">
        <f t="shared" ref="AD96:AD159" si="61">IF(OR(AC96=6,AC96=7),0,IF((AG96),VLOOKUP(AC96,$AE$8:$AF$12,2,FALSE),0))</f>
        <v>0</v>
      </c>
      <c r="AE96" s="19">
        <f t="shared" ref="AE96:AE159" si="62">VLOOKUP(AB96,$AB$19:$AB$29,1)</f>
        <v>0</v>
      </c>
      <c r="AF96" s="19">
        <f t="shared" ref="AF96:AF159" si="63">VLOOKUP(AB96,$AB$19:$AC$29,2)</f>
        <v>0</v>
      </c>
      <c r="AG96" s="11" t="b">
        <f t="shared" ref="AG96:AG159" si="64">IF(AND(AB96&gt;=AE96,AB96&lt;=AF96),TRUE,FALSE)</f>
        <v>0</v>
      </c>
      <c r="AH96" s="11">
        <f t="shared" ref="AH96:AH159" si="65">IF(AND(AB96&gt;=E$64,AB96&lt;=F$64),AD96,)</f>
        <v>0</v>
      </c>
      <c r="AI96" s="11">
        <f t="shared" ref="AI96:AI159" si="66">IF(AND(AB96&gt;=E$65,AB96&lt;=F$65),AD96,)</f>
        <v>0</v>
      </c>
      <c r="AJ96" s="11">
        <f t="shared" ref="AJ96:AJ159" si="67">IF(AND(AB96&gt;=E$66,AB96&lt;=F$66),AD96,)</f>
        <v>0</v>
      </c>
      <c r="AK96" s="11">
        <f t="shared" ref="AK96:AK159" si="68">IF(AND(AB96&gt;=E$67,AB96&lt;=F$67),AD96,)</f>
        <v>0</v>
      </c>
      <c r="AL96" s="11">
        <f t="shared" ref="AL96:AL159" si="69">IF(AND(AB96&gt;=E$68,AB96&lt;=F$68),AD96,)</f>
        <v>0</v>
      </c>
      <c r="AM96" s="11">
        <f t="shared" ref="AM96:AM159" si="70">IF(AND(AB96&gt;=E$69,AB96&lt;=F$69),AD96,)</f>
        <v>0</v>
      </c>
      <c r="AN96" s="11">
        <f t="shared" ref="AN96:AN159" si="71">IF(AND(AB96&gt;=E$70,AB96&lt;=F$70),AD96,)</f>
        <v>0</v>
      </c>
      <c r="AO96" s="11">
        <f t="shared" ref="AO96:AO159" si="72">IF(AND(AB96&gt;=E$71,AB96&lt;=F$71),AD96,)</f>
        <v>0</v>
      </c>
      <c r="AP96" s="11">
        <f t="shared" ref="AP96:AP159" si="73">IF(AND(AB96&gt;=E$72,AB96&lt;=F$72),AD96,)</f>
        <v>0</v>
      </c>
      <c r="AQ96" s="11">
        <f t="shared" si="46"/>
        <v>0</v>
      </c>
      <c r="AR96" s="11">
        <f t="shared" ref="AR96:AR159" si="74">IF(AND(AB96&gt;=E$84,AB96&lt;=F$84),AD96,)</f>
        <v>0</v>
      </c>
      <c r="AS96" s="11">
        <f t="shared" ref="AS96:AS159" si="75">IF(AND(AB96&gt;=E$85,AB96&lt;=F$85),AD96,)</f>
        <v>0</v>
      </c>
      <c r="AT96" s="11">
        <f t="shared" ref="AT96:AT159" si="76">IF(AND(AB96&gt;=E$86,AB96&lt;=F$86),AD96,)</f>
        <v>0</v>
      </c>
      <c r="AU96" s="11">
        <f t="shared" ref="AU96:AU159" si="77">IF(AND(AB96&gt;=E$87,AB96&lt;=F$87),AD96,)</f>
        <v>0</v>
      </c>
      <c r="AV96" s="11">
        <f t="shared" ref="AV96:AV159" si="78">IF(AND(AB96&gt;=E$88,AB96&lt;=F$88),AD96,)</f>
        <v>0</v>
      </c>
      <c r="AW96" s="11">
        <f t="shared" ref="AW96:AW159" si="79">IF(AND(AB96&gt;=E$89,AB96&lt;=F$89),AD96,)</f>
        <v>0</v>
      </c>
      <c r="AX96" s="11">
        <f t="shared" ref="AX96:AX159" si="80">IF(AND(AB96&gt;=E$90,AB96&lt;=F$90),AD96,)</f>
        <v>0</v>
      </c>
      <c r="AY96" s="11">
        <f t="shared" ref="AY96:AY159" si="81">IF(AND(AB96&gt;=E$91,AB96&lt;=F$91),AD96,)</f>
        <v>0</v>
      </c>
      <c r="AZ96" s="11">
        <f t="shared" ref="AZ96:AZ159" si="82">IF(AND(AB96&gt;=E$92,AB96&lt;=F$92),AD96,)</f>
        <v>0</v>
      </c>
      <c r="BA96" s="11">
        <f t="shared" ref="BA96:BA159" si="83">IF(AND(AB96&gt;=E$93,AB96&lt;=F$93),AD96,)</f>
        <v>0</v>
      </c>
      <c r="BB96" s="44">
        <f t="shared" si="50"/>
        <v>0</v>
      </c>
      <c r="BC96" s="11">
        <f t="shared" si="54"/>
        <v>6</v>
      </c>
      <c r="BD96" s="11">
        <f t="shared" si="55"/>
        <v>0</v>
      </c>
      <c r="BE96" s="30" t="b">
        <f t="shared" si="56"/>
        <v>1</v>
      </c>
    </row>
    <row r="97" spans="1:57" ht="13.5" thickBot="1" x14ac:dyDescent="0.25">
      <c r="A97" s="30"/>
      <c r="B97" s="30"/>
      <c r="C97" s="23"/>
      <c r="D97" s="23"/>
      <c r="E97" s="23"/>
      <c r="F97" s="23"/>
      <c r="G97" s="23"/>
      <c r="H97" s="23"/>
      <c r="I97" s="23"/>
      <c r="J97" s="23"/>
      <c r="K97" s="23"/>
      <c r="L97" s="23"/>
      <c r="M97" s="23"/>
      <c r="N97" s="23"/>
      <c r="O97" s="23"/>
      <c r="P97" s="23"/>
      <c r="Q97" s="30"/>
      <c r="R97" s="56"/>
      <c r="S97" s="57"/>
      <c r="T97" s="48">
        <f t="shared" si="48"/>
        <v>66</v>
      </c>
      <c r="U97" s="11">
        <f t="shared" si="52"/>
        <v>2</v>
      </c>
      <c r="V97" s="19">
        <f t="shared" ref="V97:V160" si="84">VLOOKUP(T97,$V$19:$V$29,1)</f>
        <v>0</v>
      </c>
      <c r="W97" s="19">
        <f t="shared" ref="W97:W160" si="85">VLOOKUP(T97,$V$19:$W$29,2)</f>
        <v>0</v>
      </c>
      <c r="X97" s="11" t="b">
        <f t="shared" si="53"/>
        <v>1</v>
      </c>
      <c r="Y97" s="11">
        <f t="shared" ref="Y97:Y160" si="86">IF(OR(U97=6,U97=7),0,IF(NOT(X97),VLOOKUP(U97,$AE$8:$AF$12,2,FALSE),0))</f>
        <v>0</v>
      </c>
      <c r="Z97" s="11">
        <f t="shared" ref="Z97:Z160" si="87">IF(NOT(X97),1,0)</f>
        <v>0</v>
      </c>
      <c r="AA97" s="11">
        <f t="shared" si="59"/>
        <v>0</v>
      </c>
      <c r="AB97" s="19">
        <f t="shared" si="49"/>
        <v>65</v>
      </c>
      <c r="AC97" s="11">
        <f t="shared" si="60"/>
        <v>1</v>
      </c>
      <c r="AD97" s="11">
        <f t="shared" si="61"/>
        <v>0</v>
      </c>
      <c r="AE97" s="19">
        <f t="shared" si="62"/>
        <v>0</v>
      </c>
      <c r="AF97" s="19">
        <f t="shared" si="63"/>
        <v>0</v>
      </c>
      <c r="AG97" s="11" t="b">
        <f t="shared" si="64"/>
        <v>0</v>
      </c>
      <c r="AH97" s="11">
        <f t="shared" si="65"/>
        <v>0</v>
      </c>
      <c r="AI97" s="11">
        <f t="shared" si="66"/>
        <v>0</v>
      </c>
      <c r="AJ97" s="11">
        <f t="shared" si="67"/>
        <v>0</v>
      </c>
      <c r="AK97" s="11">
        <f t="shared" si="68"/>
        <v>0</v>
      </c>
      <c r="AL97" s="11">
        <f t="shared" si="69"/>
        <v>0</v>
      </c>
      <c r="AM97" s="11">
        <f t="shared" si="70"/>
        <v>0</v>
      </c>
      <c r="AN97" s="11">
        <f t="shared" si="71"/>
        <v>0</v>
      </c>
      <c r="AO97" s="11">
        <f t="shared" si="72"/>
        <v>0</v>
      </c>
      <c r="AP97" s="11">
        <f t="shared" si="73"/>
        <v>0</v>
      </c>
      <c r="AQ97" s="11">
        <f t="shared" ref="AQ97:AQ160" si="88">IF(AND($AB97&gt;=E$73,$AB97&lt;=F$73),$AD97,)</f>
        <v>0</v>
      </c>
      <c r="AR97" s="11">
        <f t="shared" si="74"/>
        <v>0</v>
      </c>
      <c r="AS97" s="11">
        <f t="shared" si="75"/>
        <v>0</v>
      </c>
      <c r="AT97" s="11">
        <f t="shared" si="76"/>
        <v>0</v>
      </c>
      <c r="AU97" s="11">
        <f t="shared" si="77"/>
        <v>0</v>
      </c>
      <c r="AV97" s="11">
        <f t="shared" si="78"/>
        <v>0</v>
      </c>
      <c r="AW97" s="11">
        <f t="shared" si="79"/>
        <v>0</v>
      </c>
      <c r="AX97" s="11">
        <f t="shared" si="80"/>
        <v>0</v>
      </c>
      <c r="AY97" s="11">
        <f t="shared" si="81"/>
        <v>0</v>
      </c>
      <c r="AZ97" s="11">
        <f t="shared" si="82"/>
        <v>0</v>
      </c>
      <c r="BA97" s="11">
        <f t="shared" si="83"/>
        <v>0</v>
      </c>
      <c r="BB97" s="44">
        <f t="shared" si="50"/>
        <v>0</v>
      </c>
      <c r="BC97" s="11">
        <f t="shared" si="54"/>
        <v>6</v>
      </c>
      <c r="BD97" s="11">
        <f t="shared" si="55"/>
        <v>0</v>
      </c>
      <c r="BE97" s="30" t="b">
        <f t="shared" si="56"/>
        <v>1</v>
      </c>
    </row>
    <row r="98" spans="1:57" ht="10.5" customHeight="1" x14ac:dyDescent="0.2">
      <c r="A98" s="30"/>
      <c r="B98" s="70"/>
      <c r="C98" s="54"/>
      <c r="D98" s="54"/>
      <c r="E98" s="54"/>
      <c r="F98" s="54"/>
      <c r="G98" s="54"/>
      <c r="H98" s="54"/>
      <c r="I98" s="54"/>
      <c r="J98" s="54"/>
      <c r="K98" s="54"/>
      <c r="L98" s="54"/>
      <c r="M98" s="54"/>
      <c r="N98" s="54"/>
      <c r="O98" s="54"/>
      <c r="P98" s="55"/>
      <c r="Q98" s="30"/>
      <c r="R98" s="56"/>
      <c r="S98" s="57"/>
      <c r="T98" s="48">
        <f t="shared" ref="T98:T113" si="89">T97+1</f>
        <v>67</v>
      </c>
      <c r="U98" s="11">
        <f t="shared" si="52"/>
        <v>3</v>
      </c>
      <c r="V98" s="19">
        <f t="shared" si="84"/>
        <v>0</v>
      </c>
      <c r="W98" s="19">
        <f t="shared" si="85"/>
        <v>0</v>
      </c>
      <c r="X98" s="11" t="b">
        <f t="shared" si="53"/>
        <v>1</v>
      </c>
      <c r="Y98" s="11">
        <f t="shared" si="86"/>
        <v>0</v>
      </c>
      <c r="Z98" s="11">
        <f t="shared" si="87"/>
        <v>0</v>
      </c>
      <c r="AA98" s="11">
        <f t="shared" si="59"/>
        <v>0</v>
      </c>
      <c r="AB98" s="19">
        <f t="shared" ref="AB98:AB161" si="90">AB97+1</f>
        <v>66</v>
      </c>
      <c r="AC98" s="11">
        <f t="shared" si="60"/>
        <v>2</v>
      </c>
      <c r="AD98" s="11">
        <f t="shared" si="61"/>
        <v>0</v>
      </c>
      <c r="AE98" s="19">
        <f t="shared" si="62"/>
        <v>0</v>
      </c>
      <c r="AF98" s="19">
        <f t="shared" si="63"/>
        <v>0</v>
      </c>
      <c r="AG98" s="11" t="b">
        <f t="shared" si="64"/>
        <v>0</v>
      </c>
      <c r="AH98" s="11">
        <f t="shared" si="65"/>
        <v>0</v>
      </c>
      <c r="AI98" s="11">
        <f t="shared" si="66"/>
        <v>0</v>
      </c>
      <c r="AJ98" s="11">
        <f t="shared" si="67"/>
        <v>0</v>
      </c>
      <c r="AK98" s="11">
        <f t="shared" si="68"/>
        <v>0</v>
      </c>
      <c r="AL98" s="11">
        <f t="shared" si="69"/>
        <v>0</v>
      </c>
      <c r="AM98" s="11">
        <f t="shared" si="70"/>
        <v>0</v>
      </c>
      <c r="AN98" s="11">
        <f t="shared" si="71"/>
        <v>0</v>
      </c>
      <c r="AO98" s="11">
        <f t="shared" si="72"/>
        <v>0</v>
      </c>
      <c r="AP98" s="11">
        <f t="shared" si="73"/>
        <v>0</v>
      </c>
      <c r="AQ98" s="11">
        <f t="shared" si="88"/>
        <v>0</v>
      </c>
      <c r="AR98" s="11">
        <f t="shared" si="74"/>
        <v>0</v>
      </c>
      <c r="AS98" s="11">
        <f t="shared" si="75"/>
        <v>0</v>
      </c>
      <c r="AT98" s="11">
        <f t="shared" si="76"/>
        <v>0</v>
      </c>
      <c r="AU98" s="11">
        <f t="shared" si="77"/>
        <v>0</v>
      </c>
      <c r="AV98" s="11">
        <f t="shared" si="78"/>
        <v>0</v>
      </c>
      <c r="AW98" s="11">
        <f t="shared" si="79"/>
        <v>0</v>
      </c>
      <c r="AX98" s="11">
        <f t="shared" si="80"/>
        <v>0</v>
      </c>
      <c r="AY98" s="11">
        <f t="shared" si="81"/>
        <v>0</v>
      </c>
      <c r="AZ98" s="11">
        <f t="shared" si="82"/>
        <v>0</v>
      </c>
      <c r="BA98" s="11">
        <f t="shared" si="83"/>
        <v>0</v>
      </c>
      <c r="BB98" s="44">
        <f t="shared" ref="BB98:BB118" si="91">IF(BB$32=0,0,BB97+1)</f>
        <v>0</v>
      </c>
      <c r="BC98" s="11">
        <f t="shared" si="54"/>
        <v>6</v>
      </c>
      <c r="BD98" s="11">
        <f t="shared" si="55"/>
        <v>0</v>
      </c>
      <c r="BE98" s="30" t="b">
        <f t="shared" si="56"/>
        <v>1</v>
      </c>
    </row>
    <row r="99" spans="1:57" x14ac:dyDescent="0.2">
      <c r="A99" s="30"/>
      <c r="B99" s="22"/>
      <c r="C99" s="68" t="s">
        <v>137</v>
      </c>
      <c r="D99" s="23"/>
      <c r="E99" s="23"/>
      <c r="F99" s="23"/>
      <c r="G99" s="23"/>
      <c r="H99" s="23"/>
      <c r="I99" s="23"/>
      <c r="J99" s="23"/>
      <c r="K99" s="23"/>
      <c r="L99" s="23"/>
      <c r="M99" s="23"/>
      <c r="N99" s="23"/>
      <c r="O99" s="23"/>
      <c r="P99" s="33"/>
      <c r="Q99" s="30"/>
      <c r="R99" s="56"/>
      <c r="S99" s="57"/>
      <c r="T99" s="48">
        <f t="shared" si="89"/>
        <v>68</v>
      </c>
      <c r="U99" s="11">
        <f t="shared" si="52"/>
        <v>4</v>
      </c>
      <c r="V99" s="19">
        <f t="shared" si="84"/>
        <v>0</v>
      </c>
      <c r="W99" s="19">
        <f t="shared" si="85"/>
        <v>0</v>
      </c>
      <c r="X99" s="11" t="b">
        <f t="shared" si="53"/>
        <v>1</v>
      </c>
      <c r="Y99" s="11">
        <f t="shared" si="86"/>
        <v>0</v>
      </c>
      <c r="Z99" s="11">
        <f t="shared" si="87"/>
        <v>0</v>
      </c>
      <c r="AA99" s="11">
        <f t="shared" si="59"/>
        <v>0</v>
      </c>
      <c r="AB99" s="19">
        <f t="shared" si="90"/>
        <v>67</v>
      </c>
      <c r="AC99" s="11">
        <f t="shared" si="60"/>
        <v>3</v>
      </c>
      <c r="AD99" s="11">
        <f t="shared" si="61"/>
        <v>0</v>
      </c>
      <c r="AE99" s="19">
        <f t="shared" si="62"/>
        <v>0</v>
      </c>
      <c r="AF99" s="19">
        <f t="shared" si="63"/>
        <v>0</v>
      </c>
      <c r="AG99" s="11" t="b">
        <f t="shared" si="64"/>
        <v>0</v>
      </c>
      <c r="AH99" s="11">
        <f t="shared" si="65"/>
        <v>0</v>
      </c>
      <c r="AI99" s="11">
        <f t="shared" si="66"/>
        <v>0</v>
      </c>
      <c r="AJ99" s="11">
        <f t="shared" si="67"/>
        <v>0</v>
      </c>
      <c r="AK99" s="11">
        <f t="shared" si="68"/>
        <v>0</v>
      </c>
      <c r="AL99" s="11">
        <f t="shared" si="69"/>
        <v>0</v>
      </c>
      <c r="AM99" s="11">
        <f t="shared" si="70"/>
        <v>0</v>
      </c>
      <c r="AN99" s="11">
        <f t="shared" si="71"/>
        <v>0</v>
      </c>
      <c r="AO99" s="11">
        <f t="shared" si="72"/>
        <v>0</v>
      </c>
      <c r="AP99" s="11">
        <f t="shared" si="73"/>
        <v>0</v>
      </c>
      <c r="AQ99" s="11">
        <f t="shared" si="88"/>
        <v>0</v>
      </c>
      <c r="AR99" s="11">
        <f t="shared" si="74"/>
        <v>0</v>
      </c>
      <c r="AS99" s="11">
        <f t="shared" si="75"/>
        <v>0</v>
      </c>
      <c r="AT99" s="11">
        <f t="shared" si="76"/>
        <v>0</v>
      </c>
      <c r="AU99" s="11">
        <f t="shared" si="77"/>
        <v>0</v>
      </c>
      <c r="AV99" s="11">
        <f t="shared" si="78"/>
        <v>0</v>
      </c>
      <c r="AW99" s="11">
        <f t="shared" si="79"/>
        <v>0</v>
      </c>
      <c r="AX99" s="11">
        <f t="shared" si="80"/>
        <v>0</v>
      </c>
      <c r="AY99" s="11">
        <f t="shared" si="81"/>
        <v>0</v>
      </c>
      <c r="AZ99" s="11">
        <f t="shared" si="82"/>
        <v>0</v>
      </c>
      <c r="BA99" s="11">
        <f t="shared" si="83"/>
        <v>0</v>
      </c>
      <c r="BB99" s="44">
        <f t="shared" si="91"/>
        <v>0</v>
      </c>
      <c r="BC99" s="11">
        <f t="shared" si="54"/>
        <v>6</v>
      </c>
      <c r="BD99" s="11">
        <f t="shared" si="55"/>
        <v>0</v>
      </c>
      <c r="BE99" s="30" t="b">
        <f t="shared" si="56"/>
        <v>1</v>
      </c>
    </row>
    <row r="100" spans="1:57" ht="11.25" customHeight="1" x14ac:dyDescent="0.2">
      <c r="A100" s="30"/>
      <c r="B100" s="22"/>
      <c r="C100" s="23"/>
      <c r="D100" s="23"/>
      <c r="E100" s="23"/>
      <c r="F100" s="23"/>
      <c r="G100" s="23"/>
      <c r="H100" s="23"/>
      <c r="I100" s="23"/>
      <c r="J100" s="23"/>
      <c r="K100" s="23"/>
      <c r="L100" s="23"/>
      <c r="M100" s="23"/>
      <c r="N100" s="23"/>
      <c r="O100" s="23"/>
      <c r="P100" s="33"/>
      <c r="Q100" s="30"/>
      <c r="R100" s="56"/>
      <c r="S100" s="57"/>
      <c r="T100" s="48">
        <f t="shared" si="89"/>
        <v>69</v>
      </c>
      <c r="U100" s="11">
        <f t="shared" si="52"/>
        <v>5</v>
      </c>
      <c r="V100" s="19">
        <f t="shared" si="84"/>
        <v>0</v>
      </c>
      <c r="W100" s="19">
        <f t="shared" si="85"/>
        <v>0</v>
      </c>
      <c r="X100" s="11" t="b">
        <f t="shared" si="53"/>
        <v>1</v>
      </c>
      <c r="Y100" s="11">
        <f t="shared" si="86"/>
        <v>0</v>
      </c>
      <c r="Z100" s="11">
        <f t="shared" si="87"/>
        <v>0</v>
      </c>
      <c r="AA100" s="11">
        <f t="shared" si="59"/>
        <v>0</v>
      </c>
      <c r="AB100" s="19">
        <f t="shared" si="90"/>
        <v>68</v>
      </c>
      <c r="AC100" s="11">
        <f t="shared" si="60"/>
        <v>4</v>
      </c>
      <c r="AD100" s="11">
        <f t="shared" si="61"/>
        <v>0</v>
      </c>
      <c r="AE100" s="19">
        <f t="shared" si="62"/>
        <v>0</v>
      </c>
      <c r="AF100" s="19">
        <f t="shared" si="63"/>
        <v>0</v>
      </c>
      <c r="AG100" s="11" t="b">
        <f t="shared" si="64"/>
        <v>0</v>
      </c>
      <c r="AH100" s="11">
        <f t="shared" si="65"/>
        <v>0</v>
      </c>
      <c r="AI100" s="11">
        <f t="shared" si="66"/>
        <v>0</v>
      </c>
      <c r="AJ100" s="11">
        <f t="shared" si="67"/>
        <v>0</v>
      </c>
      <c r="AK100" s="11">
        <f t="shared" si="68"/>
        <v>0</v>
      </c>
      <c r="AL100" s="11">
        <f t="shared" si="69"/>
        <v>0</v>
      </c>
      <c r="AM100" s="11">
        <f t="shared" si="70"/>
        <v>0</v>
      </c>
      <c r="AN100" s="11">
        <f t="shared" si="71"/>
        <v>0</v>
      </c>
      <c r="AO100" s="11">
        <f t="shared" si="72"/>
        <v>0</v>
      </c>
      <c r="AP100" s="11">
        <f t="shared" si="73"/>
        <v>0</v>
      </c>
      <c r="AQ100" s="11">
        <f t="shared" si="88"/>
        <v>0</v>
      </c>
      <c r="AR100" s="11">
        <f t="shared" si="74"/>
        <v>0</v>
      </c>
      <c r="AS100" s="11">
        <f t="shared" si="75"/>
        <v>0</v>
      </c>
      <c r="AT100" s="11">
        <f t="shared" si="76"/>
        <v>0</v>
      </c>
      <c r="AU100" s="11">
        <f t="shared" si="77"/>
        <v>0</v>
      </c>
      <c r="AV100" s="11">
        <f t="shared" si="78"/>
        <v>0</v>
      </c>
      <c r="AW100" s="11">
        <f t="shared" si="79"/>
        <v>0</v>
      </c>
      <c r="AX100" s="11">
        <f t="shared" si="80"/>
        <v>0</v>
      </c>
      <c r="AY100" s="11">
        <f t="shared" si="81"/>
        <v>0</v>
      </c>
      <c r="AZ100" s="11">
        <f t="shared" si="82"/>
        <v>0</v>
      </c>
      <c r="BA100" s="11">
        <f t="shared" si="83"/>
        <v>0</v>
      </c>
      <c r="BB100" s="44">
        <f t="shared" si="91"/>
        <v>0</v>
      </c>
      <c r="BC100" s="11">
        <f t="shared" si="54"/>
        <v>6</v>
      </c>
      <c r="BD100" s="11">
        <f t="shared" si="55"/>
        <v>0</v>
      </c>
      <c r="BE100" s="30" t="b">
        <f t="shared" si="56"/>
        <v>1</v>
      </c>
    </row>
    <row r="101" spans="1:57" x14ac:dyDescent="0.2">
      <c r="A101" s="30"/>
      <c r="B101" s="22"/>
      <c r="C101" s="23" t="s">
        <v>138</v>
      </c>
      <c r="D101" s="23"/>
      <c r="E101" s="23"/>
      <c r="F101" s="23"/>
      <c r="G101" s="23"/>
      <c r="H101" s="23"/>
      <c r="I101" s="23"/>
      <c r="J101" s="23"/>
      <c r="K101" s="23"/>
      <c r="L101" s="23"/>
      <c r="M101" s="23"/>
      <c r="N101" s="23"/>
      <c r="O101" s="23"/>
      <c r="P101" s="33"/>
      <c r="Q101" s="30"/>
      <c r="R101" s="56"/>
      <c r="S101" s="57"/>
      <c r="T101" s="48">
        <f t="shared" si="89"/>
        <v>70</v>
      </c>
      <c r="U101" s="11">
        <f t="shared" si="52"/>
        <v>6</v>
      </c>
      <c r="V101" s="19">
        <f t="shared" si="84"/>
        <v>0</v>
      </c>
      <c r="W101" s="19">
        <f t="shared" si="85"/>
        <v>0</v>
      </c>
      <c r="X101" s="11" t="b">
        <f t="shared" si="53"/>
        <v>1</v>
      </c>
      <c r="Y101" s="11">
        <f t="shared" si="86"/>
        <v>0</v>
      </c>
      <c r="Z101" s="11">
        <f t="shared" si="87"/>
        <v>0</v>
      </c>
      <c r="AA101" s="11">
        <f t="shared" si="59"/>
        <v>0</v>
      </c>
      <c r="AB101" s="19">
        <f t="shared" si="90"/>
        <v>69</v>
      </c>
      <c r="AC101" s="11">
        <f t="shared" si="60"/>
        <v>5</v>
      </c>
      <c r="AD101" s="11">
        <f t="shared" si="61"/>
        <v>0</v>
      </c>
      <c r="AE101" s="19">
        <f t="shared" si="62"/>
        <v>0</v>
      </c>
      <c r="AF101" s="19">
        <f t="shared" si="63"/>
        <v>0</v>
      </c>
      <c r="AG101" s="11" t="b">
        <f t="shared" si="64"/>
        <v>0</v>
      </c>
      <c r="AH101" s="11">
        <f t="shared" si="65"/>
        <v>0</v>
      </c>
      <c r="AI101" s="11">
        <f t="shared" si="66"/>
        <v>0</v>
      </c>
      <c r="AJ101" s="11">
        <f t="shared" si="67"/>
        <v>0</v>
      </c>
      <c r="AK101" s="11">
        <f t="shared" si="68"/>
        <v>0</v>
      </c>
      <c r="AL101" s="11">
        <f t="shared" si="69"/>
        <v>0</v>
      </c>
      <c r="AM101" s="11">
        <f t="shared" si="70"/>
        <v>0</v>
      </c>
      <c r="AN101" s="11">
        <f t="shared" si="71"/>
        <v>0</v>
      </c>
      <c r="AO101" s="11">
        <f t="shared" si="72"/>
        <v>0</v>
      </c>
      <c r="AP101" s="11">
        <f t="shared" si="73"/>
        <v>0</v>
      </c>
      <c r="AQ101" s="11">
        <f t="shared" si="88"/>
        <v>0</v>
      </c>
      <c r="AR101" s="11">
        <f t="shared" si="74"/>
        <v>0</v>
      </c>
      <c r="AS101" s="11">
        <f t="shared" si="75"/>
        <v>0</v>
      </c>
      <c r="AT101" s="11">
        <f t="shared" si="76"/>
        <v>0</v>
      </c>
      <c r="AU101" s="11">
        <f t="shared" si="77"/>
        <v>0</v>
      </c>
      <c r="AV101" s="11">
        <f t="shared" si="78"/>
        <v>0</v>
      </c>
      <c r="AW101" s="11">
        <f t="shared" si="79"/>
        <v>0</v>
      </c>
      <c r="AX101" s="11">
        <f t="shared" si="80"/>
        <v>0</v>
      </c>
      <c r="AY101" s="11">
        <f t="shared" si="81"/>
        <v>0</v>
      </c>
      <c r="AZ101" s="11">
        <f t="shared" si="82"/>
        <v>0</v>
      </c>
      <c r="BA101" s="11">
        <f t="shared" si="83"/>
        <v>0</v>
      </c>
      <c r="BB101" s="44">
        <f t="shared" si="91"/>
        <v>0</v>
      </c>
      <c r="BC101" s="11">
        <f t="shared" si="54"/>
        <v>6</v>
      </c>
      <c r="BD101" s="11">
        <f t="shared" si="55"/>
        <v>0</v>
      </c>
      <c r="BE101" s="30" t="b">
        <f t="shared" si="56"/>
        <v>1</v>
      </c>
    </row>
    <row r="102" spans="1:57" x14ac:dyDescent="0.2">
      <c r="A102" s="30"/>
      <c r="B102" s="22"/>
      <c r="C102" s="23"/>
      <c r="D102" s="23"/>
      <c r="E102" s="23"/>
      <c r="F102" s="23"/>
      <c r="G102" s="23"/>
      <c r="H102" s="23"/>
      <c r="I102" s="23"/>
      <c r="J102" s="23"/>
      <c r="K102" s="23"/>
      <c r="L102" s="23"/>
      <c r="M102" s="23"/>
      <c r="N102" s="23"/>
      <c r="O102" s="23"/>
      <c r="P102" s="33"/>
      <c r="Q102" s="30"/>
      <c r="R102" s="56"/>
      <c r="S102" s="57"/>
      <c r="T102" s="48">
        <f t="shared" si="89"/>
        <v>71</v>
      </c>
      <c r="U102" s="11">
        <f t="shared" si="52"/>
        <v>7</v>
      </c>
      <c r="V102" s="19">
        <f t="shared" si="84"/>
        <v>0</v>
      </c>
      <c r="W102" s="19">
        <f t="shared" si="85"/>
        <v>0</v>
      </c>
      <c r="X102" s="11" t="b">
        <f t="shared" si="53"/>
        <v>1</v>
      </c>
      <c r="Y102" s="11">
        <f t="shared" si="86"/>
        <v>0</v>
      </c>
      <c r="Z102" s="11">
        <f t="shared" si="87"/>
        <v>0</v>
      </c>
      <c r="AA102" s="11">
        <f t="shared" si="59"/>
        <v>0</v>
      </c>
      <c r="AB102" s="19">
        <f t="shared" si="90"/>
        <v>70</v>
      </c>
      <c r="AC102" s="11">
        <f t="shared" si="60"/>
        <v>6</v>
      </c>
      <c r="AD102" s="11">
        <f t="shared" si="61"/>
        <v>0</v>
      </c>
      <c r="AE102" s="19">
        <f t="shared" si="62"/>
        <v>0</v>
      </c>
      <c r="AF102" s="19">
        <f t="shared" si="63"/>
        <v>0</v>
      </c>
      <c r="AG102" s="11" t="b">
        <f t="shared" si="64"/>
        <v>0</v>
      </c>
      <c r="AH102" s="11">
        <f t="shared" si="65"/>
        <v>0</v>
      </c>
      <c r="AI102" s="11">
        <f t="shared" si="66"/>
        <v>0</v>
      </c>
      <c r="AJ102" s="11">
        <f t="shared" si="67"/>
        <v>0</v>
      </c>
      <c r="AK102" s="11">
        <f t="shared" si="68"/>
        <v>0</v>
      </c>
      <c r="AL102" s="11">
        <f t="shared" si="69"/>
        <v>0</v>
      </c>
      <c r="AM102" s="11">
        <f t="shared" si="70"/>
        <v>0</v>
      </c>
      <c r="AN102" s="11">
        <f t="shared" si="71"/>
        <v>0</v>
      </c>
      <c r="AO102" s="11">
        <f t="shared" si="72"/>
        <v>0</v>
      </c>
      <c r="AP102" s="11">
        <f t="shared" si="73"/>
        <v>0</v>
      </c>
      <c r="AQ102" s="11">
        <f t="shared" si="88"/>
        <v>0</v>
      </c>
      <c r="AR102" s="11">
        <f t="shared" si="74"/>
        <v>0</v>
      </c>
      <c r="AS102" s="11">
        <f t="shared" si="75"/>
        <v>0</v>
      </c>
      <c r="AT102" s="11">
        <f t="shared" si="76"/>
        <v>0</v>
      </c>
      <c r="AU102" s="11">
        <f t="shared" si="77"/>
        <v>0</v>
      </c>
      <c r="AV102" s="11">
        <f t="shared" si="78"/>
        <v>0</v>
      </c>
      <c r="AW102" s="11">
        <f t="shared" si="79"/>
        <v>0</v>
      </c>
      <c r="AX102" s="11">
        <f t="shared" si="80"/>
        <v>0</v>
      </c>
      <c r="AY102" s="11">
        <f t="shared" si="81"/>
        <v>0</v>
      </c>
      <c r="AZ102" s="11">
        <f t="shared" si="82"/>
        <v>0</v>
      </c>
      <c r="BA102" s="11">
        <f t="shared" si="83"/>
        <v>0</v>
      </c>
      <c r="BB102" s="44">
        <f t="shared" si="91"/>
        <v>0</v>
      </c>
      <c r="BC102" s="11">
        <f t="shared" si="54"/>
        <v>6</v>
      </c>
      <c r="BD102" s="11">
        <f t="shared" si="55"/>
        <v>0</v>
      </c>
      <c r="BE102" s="30" t="b">
        <f t="shared" si="56"/>
        <v>1</v>
      </c>
    </row>
    <row r="103" spans="1:57" x14ac:dyDescent="0.2">
      <c r="A103" s="30"/>
      <c r="B103" s="22"/>
      <c r="C103" s="23" t="s">
        <v>139</v>
      </c>
      <c r="D103" s="23"/>
      <c r="E103" s="118"/>
      <c r="F103" s="121"/>
      <c r="G103" s="122"/>
      <c r="H103" s="23"/>
      <c r="I103" s="23"/>
      <c r="J103" s="23"/>
      <c r="K103" s="23"/>
      <c r="L103" s="23"/>
      <c r="M103" s="23"/>
      <c r="N103" s="23"/>
      <c r="O103" s="23"/>
      <c r="P103" s="33"/>
      <c r="Q103" s="30"/>
      <c r="R103" s="56"/>
      <c r="S103" s="57"/>
      <c r="T103" s="48">
        <f t="shared" si="89"/>
        <v>72</v>
      </c>
      <c r="U103" s="11">
        <f t="shared" si="52"/>
        <v>1</v>
      </c>
      <c r="V103" s="19">
        <f t="shared" si="84"/>
        <v>0</v>
      </c>
      <c r="W103" s="19">
        <f t="shared" si="85"/>
        <v>0</v>
      </c>
      <c r="X103" s="11" t="b">
        <f t="shared" si="53"/>
        <v>1</v>
      </c>
      <c r="Y103" s="11">
        <f t="shared" si="86"/>
        <v>0</v>
      </c>
      <c r="Z103" s="11">
        <f t="shared" si="87"/>
        <v>0</v>
      </c>
      <c r="AA103" s="11">
        <f t="shared" si="59"/>
        <v>0</v>
      </c>
      <c r="AB103" s="19">
        <f t="shared" si="90"/>
        <v>71</v>
      </c>
      <c r="AC103" s="11">
        <f t="shared" si="60"/>
        <v>7</v>
      </c>
      <c r="AD103" s="11">
        <f t="shared" si="61"/>
        <v>0</v>
      </c>
      <c r="AE103" s="19">
        <f t="shared" si="62"/>
        <v>0</v>
      </c>
      <c r="AF103" s="19">
        <f t="shared" si="63"/>
        <v>0</v>
      </c>
      <c r="AG103" s="11" t="b">
        <f t="shared" si="64"/>
        <v>0</v>
      </c>
      <c r="AH103" s="11">
        <f t="shared" si="65"/>
        <v>0</v>
      </c>
      <c r="AI103" s="11">
        <f t="shared" si="66"/>
        <v>0</v>
      </c>
      <c r="AJ103" s="11">
        <f t="shared" si="67"/>
        <v>0</v>
      </c>
      <c r="AK103" s="11">
        <f t="shared" si="68"/>
        <v>0</v>
      </c>
      <c r="AL103" s="11">
        <f t="shared" si="69"/>
        <v>0</v>
      </c>
      <c r="AM103" s="11">
        <f t="shared" si="70"/>
        <v>0</v>
      </c>
      <c r="AN103" s="11">
        <f t="shared" si="71"/>
        <v>0</v>
      </c>
      <c r="AO103" s="11">
        <f t="shared" si="72"/>
        <v>0</v>
      </c>
      <c r="AP103" s="11">
        <f t="shared" si="73"/>
        <v>0</v>
      </c>
      <c r="AQ103" s="11">
        <f t="shared" si="88"/>
        <v>0</v>
      </c>
      <c r="AR103" s="11">
        <f t="shared" si="74"/>
        <v>0</v>
      </c>
      <c r="AS103" s="11">
        <f t="shared" si="75"/>
        <v>0</v>
      </c>
      <c r="AT103" s="11">
        <f t="shared" si="76"/>
        <v>0</v>
      </c>
      <c r="AU103" s="11">
        <f t="shared" si="77"/>
        <v>0</v>
      </c>
      <c r="AV103" s="11">
        <f t="shared" si="78"/>
        <v>0</v>
      </c>
      <c r="AW103" s="11">
        <f t="shared" si="79"/>
        <v>0</v>
      </c>
      <c r="AX103" s="11">
        <f t="shared" si="80"/>
        <v>0</v>
      </c>
      <c r="AY103" s="11">
        <f t="shared" si="81"/>
        <v>0</v>
      </c>
      <c r="AZ103" s="11">
        <f t="shared" si="82"/>
        <v>0</v>
      </c>
      <c r="BA103" s="11">
        <f t="shared" si="83"/>
        <v>0</v>
      </c>
      <c r="BB103" s="44">
        <f t="shared" si="91"/>
        <v>0</v>
      </c>
      <c r="BC103" s="11">
        <f t="shared" si="54"/>
        <v>6</v>
      </c>
      <c r="BD103" s="11">
        <f t="shared" si="55"/>
        <v>0</v>
      </c>
      <c r="BE103" s="30" t="b">
        <f t="shared" si="56"/>
        <v>1</v>
      </c>
    </row>
    <row r="104" spans="1:57" x14ac:dyDescent="0.2">
      <c r="A104" s="30"/>
      <c r="B104" s="22"/>
      <c r="C104" s="23"/>
      <c r="D104" s="23"/>
      <c r="E104" s="23"/>
      <c r="F104" s="23"/>
      <c r="G104" s="23"/>
      <c r="H104" s="23"/>
      <c r="I104" s="23"/>
      <c r="J104" s="23"/>
      <c r="K104" s="23"/>
      <c r="L104" s="23"/>
      <c r="M104" s="23"/>
      <c r="N104" s="23"/>
      <c r="O104" s="23"/>
      <c r="P104" s="33"/>
      <c r="Q104" s="30"/>
      <c r="R104" s="56"/>
      <c r="S104" s="57"/>
      <c r="T104" s="48">
        <f t="shared" si="89"/>
        <v>73</v>
      </c>
      <c r="U104" s="11">
        <f t="shared" si="52"/>
        <v>2</v>
      </c>
      <c r="V104" s="19">
        <f t="shared" si="84"/>
        <v>0</v>
      </c>
      <c r="W104" s="19">
        <f t="shared" si="85"/>
        <v>0</v>
      </c>
      <c r="X104" s="11" t="b">
        <f t="shared" si="53"/>
        <v>1</v>
      </c>
      <c r="Y104" s="11">
        <f t="shared" si="86"/>
        <v>0</v>
      </c>
      <c r="Z104" s="11">
        <f t="shared" si="87"/>
        <v>0</v>
      </c>
      <c r="AA104" s="11">
        <f t="shared" si="59"/>
        <v>0</v>
      </c>
      <c r="AB104" s="19">
        <f t="shared" si="90"/>
        <v>72</v>
      </c>
      <c r="AC104" s="11">
        <f t="shared" si="60"/>
        <v>1</v>
      </c>
      <c r="AD104" s="11">
        <f t="shared" si="61"/>
        <v>0</v>
      </c>
      <c r="AE104" s="19">
        <f t="shared" si="62"/>
        <v>0</v>
      </c>
      <c r="AF104" s="19">
        <f t="shared" si="63"/>
        <v>0</v>
      </c>
      <c r="AG104" s="11" t="b">
        <f t="shared" si="64"/>
        <v>0</v>
      </c>
      <c r="AH104" s="11">
        <f t="shared" si="65"/>
        <v>0</v>
      </c>
      <c r="AI104" s="11">
        <f t="shared" si="66"/>
        <v>0</v>
      </c>
      <c r="AJ104" s="11">
        <f t="shared" si="67"/>
        <v>0</v>
      </c>
      <c r="AK104" s="11">
        <f t="shared" si="68"/>
        <v>0</v>
      </c>
      <c r="AL104" s="11">
        <f t="shared" si="69"/>
        <v>0</v>
      </c>
      <c r="AM104" s="11">
        <f t="shared" si="70"/>
        <v>0</v>
      </c>
      <c r="AN104" s="11">
        <f t="shared" si="71"/>
        <v>0</v>
      </c>
      <c r="AO104" s="11">
        <f t="shared" si="72"/>
        <v>0</v>
      </c>
      <c r="AP104" s="11">
        <f t="shared" si="73"/>
        <v>0</v>
      </c>
      <c r="AQ104" s="11">
        <f t="shared" si="88"/>
        <v>0</v>
      </c>
      <c r="AR104" s="11">
        <f t="shared" si="74"/>
        <v>0</v>
      </c>
      <c r="AS104" s="11">
        <f t="shared" si="75"/>
        <v>0</v>
      </c>
      <c r="AT104" s="11">
        <f t="shared" si="76"/>
        <v>0</v>
      </c>
      <c r="AU104" s="11">
        <f t="shared" si="77"/>
        <v>0</v>
      </c>
      <c r="AV104" s="11">
        <f t="shared" si="78"/>
        <v>0</v>
      </c>
      <c r="AW104" s="11">
        <f t="shared" si="79"/>
        <v>0</v>
      </c>
      <c r="AX104" s="11">
        <f t="shared" si="80"/>
        <v>0</v>
      </c>
      <c r="AY104" s="11">
        <f t="shared" si="81"/>
        <v>0</v>
      </c>
      <c r="AZ104" s="11">
        <f t="shared" si="82"/>
        <v>0</v>
      </c>
      <c r="BA104" s="11">
        <f t="shared" si="83"/>
        <v>0</v>
      </c>
      <c r="BB104" s="44">
        <f t="shared" si="91"/>
        <v>0</v>
      </c>
      <c r="BC104" s="11">
        <f t="shared" si="54"/>
        <v>6</v>
      </c>
      <c r="BD104" s="11">
        <f t="shared" si="55"/>
        <v>0</v>
      </c>
      <c r="BE104" s="30" t="b">
        <f t="shared" si="56"/>
        <v>1</v>
      </c>
    </row>
    <row r="105" spans="1:57" x14ac:dyDescent="0.2">
      <c r="A105" s="30"/>
      <c r="B105" s="22"/>
      <c r="C105" s="23" t="s">
        <v>140</v>
      </c>
      <c r="D105" s="23"/>
      <c r="E105" s="118"/>
      <c r="F105" s="119"/>
      <c r="G105" s="120"/>
      <c r="H105" s="23"/>
      <c r="I105" s="23"/>
      <c r="J105" s="23"/>
      <c r="K105" s="23"/>
      <c r="L105" s="23"/>
      <c r="M105" s="23"/>
      <c r="N105" s="23"/>
      <c r="O105" s="23"/>
      <c r="P105" s="33"/>
      <c r="Q105" s="30"/>
      <c r="R105" s="56"/>
      <c r="S105" s="57"/>
      <c r="T105" s="48">
        <f t="shared" si="89"/>
        <v>74</v>
      </c>
      <c r="U105" s="11">
        <f t="shared" si="52"/>
        <v>3</v>
      </c>
      <c r="V105" s="19">
        <f t="shared" si="84"/>
        <v>0</v>
      </c>
      <c r="W105" s="19">
        <f t="shared" si="85"/>
        <v>0</v>
      </c>
      <c r="X105" s="11" t="b">
        <f t="shared" si="53"/>
        <v>1</v>
      </c>
      <c r="Y105" s="11">
        <f t="shared" si="86"/>
        <v>0</v>
      </c>
      <c r="Z105" s="11">
        <f t="shared" si="87"/>
        <v>0</v>
      </c>
      <c r="AA105" s="11">
        <f t="shared" si="59"/>
        <v>0</v>
      </c>
      <c r="AB105" s="19">
        <f t="shared" si="90"/>
        <v>73</v>
      </c>
      <c r="AC105" s="11">
        <f t="shared" si="60"/>
        <v>2</v>
      </c>
      <c r="AD105" s="11">
        <f t="shared" si="61"/>
        <v>0</v>
      </c>
      <c r="AE105" s="19">
        <f t="shared" si="62"/>
        <v>0</v>
      </c>
      <c r="AF105" s="19">
        <f t="shared" si="63"/>
        <v>0</v>
      </c>
      <c r="AG105" s="11" t="b">
        <f t="shared" si="64"/>
        <v>0</v>
      </c>
      <c r="AH105" s="11">
        <f t="shared" si="65"/>
        <v>0</v>
      </c>
      <c r="AI105" s="11">
        <f t="shared" si="66"/>
        <v>0</v>
      </c>
      <c r="AJ105" s="11">
        <f t="shared" si="67"/>
        <v>0</v>
      </c>
      <c r="AK105" s="11">
        <f t="shared" si="68"/>
        <v>0</v>
      </c>
      <c r="AL105" s="11">
        <f t="shared" si="69"/>
        <v>0</v>
      </c>
      <c r="AM105" s="11">
        <f t="shared" si="70"/>
        <v>0</v>
      </c>
      <c r="AN105" s="11">
        <f t="shared" si="71"/>
        <v>0</v>
      </c>
      <c r="AO105" s="11">
        <f t="shared" si="72"/>
        <v>0</v>
      </c>
      <c r="AP105" s="11">
        <f t="shared" si="73"/>
        <v>0</v>
      </c>
      <c r="AQ105" s="11">
        <f t="shared" si="88"/>
        <v>0</v>
      </c>
      <c r="AR105" s="11">
        <f t="shared" si="74"/>
        <v>0</v>
      </c>
      <c r="AS105" s="11">
        <f t="shared" si="75"/>
        <v>0</v>
      </c>
      <c r="AT105" s="11">
        <f t="shared" si="76"/>
        <v>0</v>
      </c>
      <c r="AU105" s="11">
        <f t="shared" si="77"/>
        <v>0</v>
      </c>
      <c r="AV105" s="11">
        <f t="shared" si="78"/>
        <v>0</v>
      </c>
      <c r="AW105" s="11">
        <f t="shared" si="79"/>
        <v>0</v>
      </c>
      <c r="AX105" s="11">
        <f t="shared" si="80"/>
        <v>0</v>
      </c>
      <c r="AY105" s="11">
        <f t="shared" si="81"/>
        <v>0</v>
      </c>
      <c r="AZ105" s="11">
        <f t="shared" si="82"/>
        <v>0</v>
      </c>
      <c r="BA105" s="11">
        <f t="shared" si="83"/>
        <v>0</v>
      </c>
      <c r="BB105" s="44">
        <f t="shared" si="91"/>
        <v>0</v>
      </c>
      <c r="BC105" s="11">
        <f t="shared" si="54"/>
        <v>6</v>
      </c>
      <c r="BD105" s="11">
        <f t="shared" si="55"/>
        <v>0</v>
      </c>
      <c r="BE105" s="30" t="b">
        <f t="shared" si="56"/>
        <v>1</v>
      </c>
    </row>
    <row r="106" spans="1:57" x14ac:dyDescent="0.2">
      <c r="A106" s="30"/>
      <c r="B106" s="22"/>
      <c r="C106" s="23"/>
      <c r="D106" s="23"/>
      <c r="E106" s="23"/>
      <c r="F106" s="23"/>
      <c r="G106" s="23"/>
      <c r="H106" s="23"/>
      <c r="I106" s="23"/>
      <c r="J106" s="23"/>
      <c r="K106" s="23"/>
      <c r="L106" s="23"/>
      <c r="M106" s="23"/>
      <c r="N106" s="23"/>
      <c r="O106" s="23"/>
      <c r="P106" s="33"/>
      <c r="Q106" s="30"/>
      <c r="R106" s="56"/>
      <c r="S106" s="57"/>
      <c r="T106" s="48">
        <f t="shared" si="89"/>
        <v>75</v>
      </c>
      <c r="U106" s="11">
        <f t="shared" si="52"/>
        <v>4</v>
      </c>
      <c r="V106" s="19">
        <f t="shared" si="84"/>
        <v>0</v>
      </c>
      <c r="W106" s="19">
        <f t="shared" si="85"/>
        <v>0</v>
      </c>
      <c r="X106" s="11" t="b">
        <f t="shared" si="53"/>
        <v>1</v>
      </c>
      <c r="Y106" s="11">
        <f t="shared" si="86"/>
        <v>0</v>
      </c>
      <c r="Z106" s="11">
        <f t="shared" si="87"/>
        <v>0</v>
      </c>
      <c r="AA106" s="11">
        <f t="shared" si="59"/>
        <v>0</v>
      </c>
      <c r="AB106" s="19">
        <f t="shared" si="90"/>
        <v>74</v>
      </c>
      <c r="AC106" s="11">
        <f t="shared" si="60"/>
        <v>3</v>
      </c>
      <c r="AD106" s="11">
        <f t="shared" si="61"/>
        <v>0</v>
      </c>
      <c r="AE106" s="19">
        <f t="shared" si="62"/>
        <v>0</v>
      </c>
      <c r="AF106" s="19">
        <f t="shared" si="63"/>
        <v>0</v>
      </c>
      <c r="AG106" s="11" t="b">
        <f t="shared" si="64"/>
        <v>0</v>
      </c>
      <c r="AH106" s="11">
        <f t="shared" si="65"/>
        <v>0</v>
      </c>
      <c r="AI106" s="11">
        <f t="shared" si="66"/>
        <v>0</v>
      </c>
      <c r="AJ106" s="11">
        <f t="shared" si="67"/>
        <v>0</v>
      </c>
      <c r="AK106" s="11">
        <f t="shared" si="68"/>
        <v>0</v>
      </c>
      <c r="AL106" s="11">
        <f t="shared" si="69"/>
        <v>0</v>
      </c>
      <c r="AM106" s="11">
        <f t="shared" si="70"/>
        <v>0</v>
      </c>
      <c r="AN106" s="11">
        <f t="shared" si="71"/>
        <v>0</v>
      </c>
      <c r="AO106" s="11">
        <f t="shared" si="72"/>
        <v>0</v>
      </c>
      <c r="AP106" s="11">
        <f t="shared" si="73"/>
        <v>0</v>
      </c>
      <c r="AQ106" s="11">
        <f t="shared" si="88"/>
        <v>0</v>
      </c>
      <c r="AR106" s="11">
        <f t="shared" si="74"/>
        <v>0</v>
      </c>
      <c r="AS106" s="11">
        <f t="shared" si="75"/>
        <v>0</v>
      </c>
      <c r="AT106" s="11">
        <f t="shared" si="76"/>
        <v>0</v>
      </c>
      <c r="AU106" s="11">
        <f t="shared" si="77"/>
        <v>0</v>
      </c>
      <c r="AV106" s="11">
        <f t="shared" si="78"/>
        <v>0</v>
      </c>
      <c r="AW106" s="11">
        <f t="shared" si="79"/>
        <v>0</v>
      </c>
      <c r="AX106" s="11">
        <f t="shared" si="80"/>
        <v>0</v>
      </c>
      <c r="AY106" s="11">
        <f t="shared" si="81"/>
        <v>0</v>
      </c>
      <c r="AZ106" s="11">
        <f t="shared" si="82"/>
        <v>0</v>
      </c>
      <c r="BA106" s="11">
        <f t="shared" si="83"/>
        <v>0</v>
      </c>
      <c r="BB106" s="44">
        <f t="shared" si="91"/>
        <v>0</v>
      </c>
      <c r="BC106" s="11">
        <f t="shared" si="54"/>
        <v>6</v>
      </c>
      <c r="BD106" s="11">
        <f t="shared" si="55"/>
        <v>0</v>
      </c>
      <c r="BE106" s="30" t="b">
        <f t="shared" si="56"/>
        <v>1</v>
      </c>
    </row>
    <row r="107" spans="1:57" x14ac:dyDescent="0.2">
      <c r="A107" s="30"/>
      <c r="B107" s="22"/>
      <c r="C107" s="23" t="s">
        <v>141</v>
      </c>
      <c r="D107" s="23"/>
      <c r="E107" s="109"/>
      <c r="F107" s="110"/>
      <c r="G107" s="111"/>
      <c r="H107" s="23"/>
      <c r="I107" s="23"/>
      <c r="J107" s="23"/>
      <c r="K107" s="23"/>
      <c r="L107" s="23"/>
      <c r="M107" s="23"/>
      <c r="N107" s="23"/>
      <c r="O107" s="23"/>
      <c r="P107" s="33"/>
      <c r="Q107" s="30"/>
      <c r="R107" s="56"/>
      <c r="S107" s="57"/>
      <c r="T107" s="48">
        <f t="shared" si="89"/>
        <v>76</v>
      </c>
      <c r="U107" s="11">
        <f t="shared" si="52"/>
        <v>5</v>
      </c>
      <c r="V107" s="19">
        <f t="shared" si="84"/>
        <v>0</v>
      </c>
      <c r="W107" s="19">
        <f t="shared" si="85"/>
        <v>0</v>
      </c>
      <c r="X107" s="11" t="b">
        <f t="shared" si="53"/>
        <v>1</v>
      </c>
      <c r="Y107" s="11">
        <f t="shared" si="86"/>
        <v>0</v>
      </c>
      <c r="Z107" s="11">
        <f t="shared" si="87"/>
        <v>0</v>
      </c>
      <c r="AA107" s="11">
        <f t="shared" si="59"/>
        <v>0</v>
      </c>
      <c r="AB107" s="19">
        <f t="shared" si="90"/>
        <v>75</v>
      </c>
      <c r="AC107" s="11">
        <f t="shared" si="60"/>
        <v>4</v>
      </c>
      <c r="AD107" s="11">
        <f t="shared" si="61"/>
        <v>0</v>
      </c>
      <c r="AE107" s="19">
        <f t="shared" si="62"/>
        <v>0</v>
      </c>
      <c r="AF107" s="19">
        <f t="shared" si="63"/>
        <v>0</v>
      </c>
      <c r="AG107" s="11" t="b">
        <f t="shared" si="64"/>
        <v>0</v>
      </c>
      <c r="AH107" s="11">
        <f t="shared" si="65"/>
        <v>0</v>
      </c>
      <c r="AI107" s="11">
        <f t="shared" si="66"/>
        <v>0</v>
      </c>
      <c r="AJ107" s="11">
        <f t="shared" si="67"/>
        <v>0</v>
      </c>
      <c r="AK107" s="11">
        <f t="shared" si="68"/>
        <v>0</v>
      </c>
      <c r="AL107" s="11">
        <f t="shared" si="69"/>
        <v>0</v>
      </c>
      <c r="AM107" s="11">
        <f t="shared" si="70"/>
        <v>0</v>
      </c>
      <c r="AN107" s="11">
        <f t="shared" si="71"/>
        <v>0</v>
      </c>
      <c r="AO107" s="11">
        <f t="shared" si="72"/>
        <v>0</v>
      </c>
      <c r="AP107" s="11">
        <f t="shared" si="73"/>
        <v>0</v>
      </c>
      <c r="AQ107" s="11">
        <f t="shared" si="88"/>
        <v>0</v>
      </c>
      <c r="AR107" s="11">
        <f t="shared" si="74"/>
        <v>0</v>
      </c>
      <c r="AS107" s="11">
        <f t="shared" si="75"/>
        <v>0</v>
      </c>
      <c r="AT107" s="11">
        <f t="shared" si="76"/>
        <v>0</v>
      </c>
      <c r="AU107" s="11">
        <f t="shared" si="77"/>
        <v>0</v>
      </c>
      <c r="AV107" s="11">
        <f t="shared" si="78"/>
        <v>0</v>
      </c>
      <c r="AW107" s="11">
        <f t="shared" si="79"/>
        <v>0</v>
      </c>
      <c r="AX107" s="11">
        <f t="shared" si="80"/>
        <v>0</v>
      </c>
      <c r="AY107" s="11">
        <f t="shared" si="81"/>
        <v>0</v>
      </c>
      <c r="AZ107" s="11">
        <f t="shared" si="82"/>
        <v>0</v>
      </c>
      <c r="BA107" s="11">
        <f t="shared" si="83"/>
        <v>0</v>
      </c>
      <c r="BB107" s="44">
        <f t="shared" si="91"/>
        <v>0</v>
      </c>
      <c r="BC107" s="11">
        <f t="shared" si="54"/>
        <v>6</v>
      </c>
      <c r="BD107" s="11">
        <f t="shared" si="55"/>
        <v>0</v>
      </c>
      <c r="BE107" s="30" t="b">
        <f t="shared" si="56"/>
        <v>1</v>
      </c>
    </row>
    <row r="108" spans="1:57" x14ac:dyDescent="0.2">
      <c r="A108" s="30"/>
      <c r="B108" s="22"/>
      <c r="C108" s="23"/>
      <c r="D108" s="23"/>
      <c r="E108" s="112"/>
      <c r="F108" s="113"/>
      <c r="G108" s="114"/>
      <c r="H108" s="23"/>
      <c r="I108" s="23"/>
      <c r="J108" s="23"/>
      <c r="K108" s="23"/>
      <c r="L108" s="23"/>
      <c r="M108" s="23"/>
      <c r="N108" s="23"/>
      <c r="O108" s="23"/>
      <c r="P108" s="33"/>
      <c r="Q108" s="30"/>
      <c r="R108" s="56"/>
      <c r="S108" s="57"/>
      <c r="T108" s="48">
        <f t="shared" si="89"/>
        <v>77</v>
      </c>
      <c r="U108" s="11">
        <f t="shared" si="52"/>
        <v>6</v>
      </c>
      <c r="V108" s="19">
        <f t="shared" si="84"/>
        <v>0</v>
      </c>
      <c r="W108" s="19">
        <f t="shared" si="85"/>
        <v>0</v>
      </c>
      <c r="X108" s="11" t="b">
        <f t="shared" si="53"/>
        <v>1</v>
      </c>
      <c r="Y108" s="11">
        <f t="shared" si="86"/>
        <v>0</v>
      </c>
      <c r="Z108" s="11">
        <f t="shared" si="87"/>
        <v>0</v>
      </c>
      <c r="AA108" s="11">
        <f t="shared" si="59"/>
        <v>0</v>
      </c>
      <c r="AB108" s="19">
        <f t="shared" si="90"/>
        <v>76</v>
      </c>
      <c r="AC108" s="11">
        <f t="shared" si="60"/>
        <v>5</v>
      </c>
      <c r="AD108" s="11">
        <f t="shared" si="61"/>
        <v>0</v>
      </c>
      <c r="AE108" s="19">
        <f t="shared" si="62"/>
        <v>0</v>
      </c>
      <c r="AF108" s="19">
        <f t="shared" si="63"/>
        <v>0</v>
      </c>
      <c r="AG108" s="11" t="b">
        <f t="shared" si="64"/>
        <v>0</v>
      </c>
      <c r="AH108" s="11">
        <f t="shared" si="65"/>
        <v>0</v>
      </c>
      <c r="AI108" s="11">
        <f t="shared" si="66"/>
        <v>0</v>
      </c>
      <c r="AJ108" s="11">
        <f t="shared" si="67"/>
        <v>0</v>
      </c>
      <c r="AK108" s="11">
        <f t="shared" si="68"/>
        <v>0</v>
      </c>
      <c r="AL108" s="11">
        <f t="shared" si="69"/>
        <v>0</v>
      </c>
      <c r="AM108" s="11">
        <f t="shared" si="70"/>
        <v>0</v>
      </c>
      <c r="AN108" s="11">
        <f t="shared" si="71"/>
        <v>0</v>
      </c>
      <c r="AO108" s="11">
        <f t="shared" si="72"/>
        <v>0</v>
      </c>
      <c r="AP108" s="11">
        <f t="shared" si="73"/>
        <v>0</v>
      </c>
      <c r="AQ108" s="11">
        <f t="shared" si="88"/>
        <v>0</v>
      </c>
      <c r="AR108" s="11">
        <f t="shared" si="74"/>
        <v>0</v>
      </c>
      <c r="AS108" s="11">
        <f t="shared" si="75"/>
        <v>0</v>
      </c>
      <c r="AT108" s="11">
        <f t="shared" si="76"/>
        <v>0</v>
      </c>
      <c r="AU108" s="11">
        <f t="shared" si="77"/>
        <v>0</v>
      </c>
      <c r="AV108" s="11">
        <f t="shared" si="78"/>
        <v>0</v>
      </c>
      <c r="AW108" s="11">
        <f t="shared" si="79"/>
        <v>0</v>
      </c>
      <c r="AX108" s="11">
        <f t="shared" si="80"/>
        <v>0</v>
      </c>
      <c r="AY108" s="11">
        <f t="shared" si="81"/>
        <v>0</v>
      </c>
      <c r="AZ108" s="11">
        <f t="shared" si="82"/>
        <v>0</v>
      </c>
      <c r="BA108" s="11">
        <f t="shared" si="83"/>
        <v>0</v>
      </c>
      <c r="BB108" s="44">
        <f t="shared" si="91"/>
        <v>0</v>
      </c>
      <c r="BC108" s="11">
        <f t="shared" si="54"/>
        <v>6</v>
      </c>
      <c r="BD108" s="11">
        <f t="shared" si="55"/>
        <v>0</v>
      </c>
      <c r="BE108" s="30" t="b">
        <f t="shared" si="56"/>
        <v>1</v>
      </c>
    </row>
    <row r="109" spans="1:57" x14ac:dyDescent="0.2">
      <c r="A109" s="30"/>
      <c r="B109" s="22"/>
      <c r="C109" s="23"/>
      <c r="D109" s="23"/>
      <c r="E109" s="112"/>
      <c r="F109" s="113"/>
      <c r="G109" s="114"/>
      <c r="H109" s="23"/>
      <c r="I109" s="23"/>
      <c r="J109" s="23"/>
      <c r="K109" s="23"/>
      <c r="L109" s="23"/>
      <c r="M109" s="23"/>
      <c r="N109" s="23"/>
      <c r="O109" s="23"/>
      <c r="P109" s="33"/>
      <c r="Q109" s="30"/>
      <c r="R109" s="56"/>
      <c r="S109" s="57"/>
      <c r="T109" s="48">
        <f t="shared" si="89"/>
        <v>78</v>
      </c>
      <c r="U109" s="11">
        <f t="shared" ref="U109:U172" si="92">WEEKDAY(T109,2)</f>
        <v>7</v>
      </c>
      <c r="V109" s="19">
        <f t="shared" si="84"/>
        <v>0</v>
      </c>
      <c r="W109" s="19">
        <f t="shared" si="85"/>
        <v>0</v>
      </c>
      <c r="X109" s="11" t="b">
        <f t="shared" ref="X109:X172" si="93">IF(AND(T109&gt;=V109,T109&lt;=W109),FALSE,TRUE)</f>
        <v>1</v>
      </c>
      <c r="Y109" s="11">
        <f t="shared" si="86"/>
        <v>0</v>
      </c>
      <c r="Z109" s="11">
        <f t="shared" si="87"/>
        <v>0</v>
      </c>
      <c r="AA109" s="11">
        <f t="shared" si="59"/>
        <v>0</v>
      </c>
      <c r="AB109" s="19">
        <f t="shared" si="90"/>
        <v>77</v>
      </c>
      <c r="AC109" s="11">
        <f t="shared" si="60"/>
        <v>6</v>
      </c>
      <c r="AD109" s="11">
        <f t="shared" si="61"/>
        <v>0</v>
      </c>
      <c r="AE109" s="19">
        <f t="shared" si="62"/>
        <v>0</v>
      </c>
      <c r="AF109" s="19">
        <f t="shared" si="63"/>
        <v>0</v>
      </c>
      <c r="AG109" s="11" t="b">
        <f t="shared" si="64"/>
        <v>0</v>
      </c>
      <c r="AH109" s="11">
        <f t="shared" si="65"/>
        <v>0</v>
      </c>
      <c r="AI109" s="11">
        <f t="shared" si="66"/>
        <v>0</v>
      </c>
      <c r="AJ109" s="11">
        <f t="shared" si="67"/>
        <v>0</v>
      </c>
      <c r="AK109" s="11">
        <f t="shared" si="68"/>
        <v>0</v>
      </c>
      <c r="AL109" s="11">
        <f t="shared" si="69"/>
        <v>0</v>
      </c>
      <c r="AM109" s="11">
        <f t="shared" si="70"/>
        <v>0</v>
      </c>
      <c r="AN109" s="11">
        <f t="shared" si="71"/>
        <v>0</v>
      </c>
      <c r="AO109" s="11">
        <f t="shared" si="72"/>
        <v>0</v>
      </c>
      <c r="AP109" s="11">
        <f t="shared" si="73"/>
        <v>0</v>
      </c>
      <c r="AQ109" s="11">
        <f t="shared" si="88"/>
        <v>0</v>
      </c>
      <c r="AR109" s="11">
        <f t="shared" si="74"/>
        <v>0</v>
      </c>
      <c r="AS109" s="11">
        <f t="shared" si="75"/>
        <v>0</v>
      </c>
      <c r="AT109" s="11">
        <f t="shared" si="76"/>
        <v>0</v>
      </c>
      <c r="AU109" s="11">
        <f t="shared" si="77"/>
        <v>0</v>
      </c>
      <c r="AV109" s="11">
        <f t="shared" si="78"/>
        <v>0</v>
      </c>
      <c r="AW109" s="11">
        <f t="shared" si="79"/>
        <v>0</v>
      </c>
      <c r="AX109" s="11">
        <f t="shared" si="80"/>
        <v>0</v>
      </c>
      <c r="AY109" s="11">
        <f t="shared" si="81"/>
        <v>0</v>
      </c>
      <c r="AZ109" s="11">
        <f t="shared" si="82"/>
        <v>0</v>
      </c>
      <c r="BA109" s="11">
        <f t="shared" si="83"/>
        <v>0</v>
      </c>
      <c r="BB109" s="44">
        <f t="shared" si="91"/>
        <v>0</v>
      </c>
      <c r="BC109" s="11">
        <f t="shared" si="54"/>
        <v>6</v>
      </c>
      <c r="BD109" s="11">
        <f t="shared" si="55"/>
        <v>0</v>
      </c>
      <c r="BE109" s="30" t="b">
        <f t="shared" si="56"/>
        <v>1</v>
      </c>
    </row>
    <row r="110" spans="1:57" x14ac:dyDescent="0.2">
      <c r="A110" s="30"/>
      <c r="B110" s="22"/>
      <c r="C110" s="23"/>
      <c r="D110" s="23"/>
      <c r="E110" s="115"/>
      <c r="F110" s="116"/>
      <c r="G110" s="117"/>
      <c r="H110" s="23"/>
      <c r="I110" s="23"/>
      <c r="J110" s="23"/>
      <c r="K110" s="23"/>
      <c r="L110" s="23"/>
      <c r="M110" s="23"/>
      <c r="N110" s="23"/>
      <c r="O110" s="23"/>
      <c r="P110" s="33"/>
      <c r="Q110" s="30"/>
      <c r="R110" s="56"/>
      <c r="S110" s="57"/>
      <c r="T110" s="48">
        <f t="shared" si="89"/>
        <v>79</v>
      </c>
      <c r="U110" s="11">
        <f t="shared" si="92"/>
        <v>1</v>
      </c>
      <c r="V110" s="19">
        <f t="shared" si="84"/>
        <v>0</v>
      </c>
      <c r="W110" s="19">
        <f t="shared" si="85"/>
        <v>0</v>
      </c>
      <c r="X110" s="11" t="b">
        <f t="shared" si="93"/>
        <v>1</v>
      </c>
      <c r="Y110" s="11">
        <f t="shared" si="86"/>
        <v>0</v>
      </c>
      <c r="Z110" s="11">
        <f t="shared" si="87"/>
        <v>0</v>
      </c>
      <c r="AA110" s="11">
        <f t="shared" si="59"/>
        <v>0</v>
      </c>
      <c r="AB110" s="19">
        <f t="shared" si="90"/>
        <v>78</v>
      </c>
      <c r="AC110" s="11">
        <f t="shared" si="60"/>
        <v>7</v>
      </c>
      <c r="AD110" s="11">
        <f t="shared" si="61"/>
        <v>0</v>
      </c>
      <c r="AE110" s="19">
        <f t="shared" si="62"/>
        <v>0</v>
      </c>
      <c r="AF110" s="19">
        <f t="shared" si="63"/>
        <v>0</v>
      </c>
      <c r="AG110" s="11" t="b">
        <f t="shared" si="64"/>
        <v>0</v>
      </c>
      <c r="AH110" s="11">
        <f t="shared" si="65"/>
        <v>0</v>
      </c>
      <c r="AI110" s="11">
        <f t="shared" si="66"/>
        <v>0</v>
      </c>
      <c r="AJ110" s="11">
        <f t="shared" si="67"/>
        <v>0</v>
      </c>
      <c r="AK110" s="11">
        <f t="shared" si="68"/>
        <v>0</v>
      </c>
      <c r="AL110" s="11">
        <f t="shared" si="69"/>
        <v>0</v>
      </c>
      <c r="AM110" s="11">
        <f t="shared" si="70"/>
        <v>0</v>
      </c>
      <c r="AN110" s="11">
        <f t="shared" si="71"/>
        <v>0</v>
      </c>
      <c r="AO110" s="11">
        <f t="shared" si="72"/>
        <v>0</v>
      </c>
      <c r="AP110" s="11">
        <f t="shared" si="73"/>
        <v>0</v>
      </c>
      <c r="AQ110" s="11">
        <f t="shared" si="88"/>
        <v>0</v>
      </c>
      <c r="AR110" s="11">
        <f t="shared" si="74"/>
        <v>0</v>
      </c>
      <c r="AS110" s="11">
        <f t="shared" si="75"/>
        <v>0</v>
      </c>
      <c r="AT110" s="11">
        <f t="shared" si="76"/>
        <v>0</v>
      </c>
      <c r="AU110" s="11">
        <f t="shared" si="77"/>
        <v>0</v>
      </c>
      <c r="AV110" s="11">
        <f t="shared" si="78"/>
        <v>0</v>
      </c>
      <c r="AW110" s="11">
        <f t="shared" si="79"/>
        <v>0</v>
      </c>
      <c r="AX110" s="11">
        <f t="shared" si="80"/>
        <v>0</v>
      </c>
      <c r="AY110" s="11">
        <f t="shared" si="81"/>
        <v>0</v>
      </c>
      <c r="AZ110" s="11">
        <f t="shared" si="82"/>
        <v>0</v>
      </c>
      <c r="BA110" s="11">
        <f t="shared" si="83"/>
        <v>0</v>
      </c>
      <c r="BB110" s="44">
        <f t="shared" si="91"/>
        <v>0</v>
      </c>
      <c r="BC110" s="11">
        <f t="shared" si="54"/>
        <v>6</v>
      </c>
      <c r="BD110" s="11">
        <f t="shared" si="55"/>
        <v>0</v>
      </c>
      <c r="BE110" s="30" t="b">
        <f t="shared" si="56"/>
        <v>1</v>
      </c>
    </row>
    <row r="111" spans="1:57" x14ac:dyDescent="0.2">
      <c r="A111" s="30"/>
      <c r="B111" s="22"/>
      <c r="C111" s="23"/>
      <c r="D111" s="23"/>
      <c r="E111" s="23"/>
      <c r="F111" s="23"/>
      <c r="G111" s="23"/>
      <c r="H111" s="23"/>
      <c r="I111" s="23"/>
      <c r="J111" s="23"/>
      <c r="K111" s="23"/>
      <c r="L111" s="23"/>
      <c r="M111" s="23"/>
      <c r="N111" s="23"/>
      <c r="O111" s="23"/>
      <c r="P111" s="33"/>
      <c r="Q111" s="30"/>
      <c r="R111" s="56"/>
      <c r="S111" s="57"/>
      <c r="T111" s="48">
        <f t="shared" si="89"/>
        <v>80</v>
      </c>
      <c r="U111" s="11">
        <f t="shared" si="92"/>
        <v>2</v>
      </c>
      <c r="V111" s="19">
        <f t="shared" si="84"/>
        <v>0</v>
      </c>
      <c r="W111" s="19">
        <f t="shared" si="85"/>
        <v>0</v>
      </c>
      <c r="X111" s="11" t="b">
        <f t="shared" si="93"/>
        <v>1</v>
      </c>
      <c r="Y111" s="11">
        <f t="shared" si="86"/>
        <v>0</v>
      </c>
      <c r="Z111" s="11">
        <f t="shared" si="87"/>
        <v>0</v>
      </c>
      <c r="AA111" s="11">
        <f t="shared" si="59"/>
        <v>0</v>
      </c>
      <c r="AB111" s="19">
        <f t="shared" si="90"/>
        <v>79</v>
      </c>
      <c r="AC111" s="11">
        <f t="shared" si="60"/>
        <v>1</v>
      </c>
      <c r="AD111" s="11">
        <f t="shared" si="61"/>
        <v>0</v>
      </c>
      <c r="AE111" s="19">
        <f t="shared" si="62"/>
        <v>0</v>
      </c>
      <c r="AF111" s="19">
        <f t="shared" si="63"/>
        <v>0</v>
      </c>
      <c r="AG111" s="11" t="b">
        <f t="shared" si="64"/>
        <v>0</v>
      </c>
      <c r="AH111" s="11">
        <f t="shared" si="65"/>
        <v>0</v>
      </c>
      <c r="AI111" s="11">
        <f t="shared" si="66"/>
        <v>0</v>
      </c>
      <c r="AJ111" s="11">
        <f t="shared" si="67"/>
        <v>0</v>
      </c>
      <c r="AK111" s="11">
        <f t="shared" si="68"/>
        <v>0</v>
      </c>
      <c r="AL111" s="11">
        <f t="shared" si="69"/>
        <v>0</v>
      </c>
      <c r="AM111" s="11">
        <f t="shared" si="70"/>
        <v>0</v>
      </c>
      <c r="AN111" s="11">
        <f t="shared" si="71"/>
        <v>0</v>
      </c>
      <c r="AO111" s="11">
        <f t="shared" si="72"/>
        <v>0</v>
      </c>
      <c r="AP111" s="11">
        <f t="shared" si="73"/>
        <v>0</v>
      </c>
      <c r="AQ111" s="11">
        <f t="shared" si="88"/>
        <v>0</v>
      </c>
      <c r="AR111" s="11">
        <f t="shared" si="74"/>
        <v>0</v>
      </c>
      <c r="AS111" s="11">
        <f t="shared" si="75"/>
        <v>0</v>
      </c>
      <c r="AT111" s="11">
        <f t="shared" si="76"/>
        <v>0</v>
      </c>
      <c r="AU111" s="11">
        <f t="shared" si="77"/>
        <v>0</v>
      </c>
      <c r="AV111" s="11">
        <f t="shared" si="78"/>
        <v>0</v>
      </c>
      <c r="AW111" s="11">
        <f t="shared" si="79"/>
        <v>0</v>
      </c>
      <c r="AX111" s="11">
        <f t="shared" si="80"/>
        <v>0</v>
      </c>
      <c r="AY111" s="11">
        <f t="shared" si="81"/>
        <v>0</v>
      </c>
      <c r="AZ111" s="11">
        <f t="shared" si="82"/>
        <v>0</v>
      </c>
      <c r="BA111" s="11">
        <f t="shared" si="83"/>
        <v>0</v>
      </c>
      <c r="BB111" s="44">
        <f t="shared" si="91"/>
        <v>0</v>
      </c>
      <c r="BC111" s="11">
        <f t="shared" si="54"/>
        <v>6</v>
      </c>
      <c r="BD111" s="11">
        <f t="shared" si="55"/>
        <v>0</v>
      </c>
      <c r="BE111" s="30" t="b">
        <f t="shared" si="56"/>
        <v>1</v>
      </c>
    </row>
    <row r="112" spans="1:57" x14ac:dyDescent="0.2">
      <c r="A112" s="30"/>
      <c r="B112" s="22"/>
      <c r="C112" s="23"/>
      <c r="D112" s="23"/>
      <c r="E112" s="23"/>
      <c r="F112" s="23"/>
      <c r="G112" s="23"/>
      <c r="H112" s="23"/>
      <c r="I112" s="23"/>
      <c r="J112" s="23"/>
      <c r="K112" s="23"/>
      <c r="L112" s="23"/>
      <c r="M112" s="23"/>
      <c r="N112" s="23"/>
      <c r="O112" s="23"/>
      <c r="P112" s="33"/>
      <c r="Q112" s="30"/>
      <c r="R112" s="56"/>
      <c r="S112" s="57"/>
      <c r="T112" s="48">
        <f t="shared" si="89"/>
        <v>81</v>
      </c>
      <c r="U112" s="11">
        <f t="shared" si="92"/>
        <v>3</v>
      </c>
      <c r="V112" s="19">
        <f t="shared" si="84"/>
        <v>0</v>
      </c>
      <c r="W112" s="19">
        <f t="shared" si="85"/>
        <v>0</v>
      </c>
      <c r="X112" s="11" t="b">
        <f t="shared" si="93"/>
        <v>1</v>
      </c>
      <c r="Y112" s="11">
        <f t="shared" si="86"/>
        <v>0</v>
      </c>
      <c r="Z112" s="11">
        <f t="shared" si="87"/>
        <v>0</v>
      </c>
      <c r="AA112" s="11">
        <f t="shared" si="59"/>
        <v>0</v>
      </c>
      <c r="AB112" s="19">
        <f t="shared" si="90"/>
        <v>80</v>
      </c>
      <c r="AC112" s="11">
        <f t="shared" si="60"/>
        <v>2</v>
      </c>
      <c r="AD112" s="11">
        <f t="shared" si="61"/>
        <v>0</v>
      </c>
      <c r="AE112" s="19">
        <f t="shared" si="62"/>
        <v>0</v>
      </c>
      <c r="AF112" s="19">
        <f t="shared" si="63"/>
        <v>0</v>
      </c>
      <c r="AG112" s="11" t="b">
        <f t="shared" si="64"/>
        <v>0</v>
      </c>
      <c r="AH112" s="11">
        <f t="shared" si="65"/>
        <v>0</v>
      </c>
      <c r="AI112" s="11">
        <f t="shared" si="66"/>
        <v>0</v>
      </c>
      <c r="AJ112" s="11">
        <f t="shared" si="67"/>
        <v>0</v>
      </c>
      <c r="AK112" s="11">
        <f t="shared" si="68"/>
        <v>0</v>
      </c>
      <c r="AL112" s="11">
        <f t="shared" si="69"/>
        <v>0</v>
      </c>
      <c r="AM112" s="11">
        <f t="shared" si="70"/>
        <v>0</v>
      </c>
      <c r="AN112" s="11">
        <f t="shared" si="71"/>
        <v>0</v>
      </c>
      <c r="AO112" s="11">
        <f t="shared" si="72"/>
        <v>0</v>
      </c>
      <c r="AP112" s="11">
        <f t="shared" si="73"/>
        <v>0</v>
      </c>
      <c r="AQ112" s="11">
        <f t="shared" si="88"/>
        <v>0</v>
      </c>
      <c r="AR112" s="11">
        <f t="shared" si="74"/>
        <v>0</v>
      </c>
      <c r="AS112" s="11">
        <f t="shared" si="75"/>
        <v>0</v>
      </c>
      <c r="AT112" s="11">
        <f t="shared" si="76"/>
        <v>0</v>
      </c>
      <c r="AU112" s="11">
        <f t="shared" si="77"/>
        <v>0</v>
      </c>
      <c r="AV112" s="11">
        <f t="shared" si="78"/>
        <v>0</v>
      </c>
      <c r="AW112" s="11">
        <f t="shared" si="79"/>
        <v>0</v>
      </c>
      <c r="AX112" s="11">
        <f t="shared" si="80"/>
        <v>0</v>
      </c>
      <c r="AY112" s="11">
        <f t="shared" si="81"/>
        <v>0</v>
      </c>
      <c r="AZ112" s="11">
        <f t="shared" si="82"/>
        <v>0</v>
      </c>
      <c r="BA112" s="11">
        <f t="shared" si="83"/>
        <v>0</v>
      </c>
      <c r="BB112" s="44">
        <f t="shared" si="91"/>
        <v>0</v>
      </c>
      <c r="BC112" s="11">
        <f t="shared" si="54"/>
        <v>6</v>
      </c>
      <c r="BD112" s="11">
        <f t="shared" si="55"/>
        <v>0</v>
      </c>
      <c r="BE112" s="30" t="b">
        <f t="shared" si="56"/>
        <v>1</v>
      </c>
    </row>
    <row r="113" spans="1:57" x14ac:dyDescent="0.2">
      <c r="A113" s="30"/>
      <c r="B113" s="22"/>
      <c r="C113" s="68" t="s">
        <v>146</v>
      </c>
      <c r="D113" s="23"/>
      <c r="E113" s="23"/>
      <c r="F113" s="23"/>
      <c r="G113" s="23"/>
      <c r="H113" s="23"/>
      <c r="I113" s="23"/>
      <c r="J113" s="23"/>
      <c r="K113" s="23"/>
      <c r="L113" s="23"/>
      <c r="M113" s="23"/>
      <c r="N113" s="23"/>
      <c r="O113" s="23"/>
      <c r="P113" s="33"/>
      <c r="Q113" s="30"/>
      <c r="R113" s="56"/>
      <c r="S113" s="57"/>
      <c r="T113" s="48">
        <f t="shared" si="89"/>
        <v>82</v>
      </c>
      <c r="U113" s="11">
        <f t="shared" si="92"/>
        <v>4</v>
      </c>
      <c r="V113" s="19">
        <f t="shared" si="84"/>
        <v>0</v>
      </c>
      <c r="W113" s="19">
        <f t="shared" si="85"/>
        <v>0</v>
      </c>
      <c r="X113" s="11" t="b">
        <f t="shared" si="93"/>
        <v>1</v>
      </c>
      <c r="Y113" s="11">
        <f t="shared" si="86"/>
        <v>0</v>
      </c>
      <c r="Z113" s="11">
        <f t="shared" si="87"/>
        <v>0</v>
      </c>
      <c r="AA113" s="11">
        <f t="shared" si="59"/>
        <v>0</v>
      </c>
      <c r="AB113" s="19">
        <f t="shared" si="90"/>
        <v>81</v>
      </c>
      <c r="AC113" s="11">
        <f t="shared" si="60"/>
        <v>3</v>
      </c>
      <c r="AD113" s="11">
        <f t="shared" si="61"/>
        <v>0</v>
      </c>
      <c r="AE113" s="19">
        <f t="shared" si="62"/>
        <v>0</v>
      </c>
      <c r="AF113" s="19">
        <f t="shared" si="63"/>
        <v>0</v>
      </c>
      <c r="AG113" s="11" t="b">
        <f t="shared" si="64"/>
        <v>0</v>
      </c>
      <c r="AH113" s="11">
        <f t="shared" si="65"/>
        <v>0</v>
      </c>
      <c r="AI113" s="11">
        <f t="shared" si="66"/>
        <v>0</v>
      </c>
      <c r="AJ113" s="11">
        <f t="shared" si="67"/>
        <v>0</v>
      </c>
      <c r="AK113" s="11">
        <f t="shared" si="68"/>
        <v>0</v>
      </c>
      <c r="AL113" s="11">
        <f t="shared" si="69"/>
        <v>0</v>
      </c>
      <c r="AM113" s="11">
        <f t="shared" si="70"/>
        <v>0</v>
      </c>
      <c r="AN113" s="11">
        <f t="shared" si="71"/>
        <v>0</v>
      </c>
      <c r="AO113" s="11">
        <f t="shared" si="72"/>
        <v>0</v>
      </c>
      <c r="AP113" s="11">
        <f t="shared" si="73"/>
        <v>0</v>
      </c>
      <c r="AQ113" s="11">
        <f t="shared" si="88"/>
        <v>0</v>
      </c>
      <c r="AR113" s="11">
        <f t="shared" si="74"/>
        <v>0</v>
      </c>
      <c r="AS113" s="11">
        <f t="shared" si="75"/>
        <v>0</v>
      </c>
      <c r="AT113" s="11">
        <f t="shared" si="76"/>
        <v>0</v>
      </c>
      <c r="AU113" s="11">
        <f t="shared" si="77"/>
        <v>0</v>
      </c>
      <c r="AV113" s="11">
        <f t="shared" si="78"/>
        <v>0</v>
      </c>
      <c r="AW113" s="11">
        <f t="shared" si="79"/>
        <v>0</v>
      </c>
      <c r="AX113" s="11">
        <f t="shared" si="80"/>
        <v>0</v>
      </c>
      <c r="AY113" s="11">
        <f t="shared" si="81"/>
        <v>0</v>
      </c>
      <c r="AZ113" s="11">
        <f t="shared" si="82"/>
        <v>0</v>
      </c>
      <c r="BA113" s="11">
        <f t="shared" si="83"/>
        <v>0</v>
      </c>
      <c r="BB113" s="44">
        <f t="shared" si="91"/>
        <v>0</v>
      </c>
      <c r="BC113" s="11">
        <f t="shared" si="54"/>
        <v>6</v>
      </c>
      <c r="BD113" s="11">
        <f t="shared" si="55"/>
        <v>0</v>
      </c>
      <c r="BE113" s="30" t="b">
        <f t="shared" si="56"/>
        <v>1</v>
      </c>
    </row>
    <row r="114" spans="1:57" ht="9.75" customHeight="1" x14ac:dyDescent="0.2">
      <c r="A114" s="30"/>
      <c r="B114" s="22"/>
      <c r="C114" s="23"/>
      <c r="D114" s="23"/>
      <c r="E114" s="23"/>
      <c r="F114" s="23"/>
      <c r="G114" s="23"/>
      <c r="H114" s="23"/>
      <c r="I114" s="23"/>
      <c r="J114" s="23"/>
      <c r="K114" s="23"/>
      <c r="L114" s="23"/>
      <c r="M114" s="23"/>
      <c r="N114" s="23"/>
      <c r="O114" s="23"/>
      <c r="P114" s="33"/>
      <c r="Q114" s="30"/>
      <c r="R114" s="56"/>
      <c r="S114" s="57"/>
      <c r="T114" s="48">
        <f t="shared" ref="T114:T129" si="94">T113+1</f>
        <v>83</v>
      </c>
      <c r="U114" s="11">
        <f t="shared" si="92"/>
        <v>5</v>
      </c>
      <c r="V114" s="19">
        <f t="shared" si="84"/>
        <v>0</v>
      </c>
      <c r="W114" s="19">
        <f t="shared" si="85"/>
        <v>0</v>
      </c>
      <c r="X114" s="11" t="b">
        <f t="shared" si="93"/>
        <v>1</v>
      </c>
      <c r="Y114" s="11">
        <f t="shared" si="86"/>
        <v>0</v>
      </c>
      <c r="Z114" s="11">
        <f t="shared" si="87"/>
        <v>0</v>
      </c>
      <c r="AA114" s="11">
        <f t="shared" si="59"/>
        <v>0</v>
      </c>
      <c r="AB114" s="19">
        <f t="shared" si="90"/>
        <v>82</v>
      </c>
      <c r="AC114" s="11">
        <f t="shared" si="60"/>
        <v>4</v>
      </c>
      <c r="AD114" s="11">
        <f t="shared" si="61"/>
        <v>0</v>
      </c>
      <c r="AE114" s="19">
        <f t="shared" si="62"/>
        <v>0</v>
      </c>
      <c r="AF114" s="19">
        <f t="shared" si="63"/>
        <v>0</v>
      </c>
      <c r="AG114" s="11" t="b">
        <f t="shared" si="64"/>
        <v>0</v>
      </c>
      <c r="AH114" s="11">
        <f t="shared" si="65"/>
        <v>0</v>
      </c>
      <c r="AI114" s="11">
        <f t="shared" si="66"/>
        <v>0</v>
      </c>
      <c r="AJ114" s="11">
        <f t="shared" si="67"/>
        <v>0</v>
      </c>
      <c r="AK114" s="11">
        <f t="shared" si="68"/>
        <v>0</v>
      </c>
      <c r="AL114" s="11">
        <f t="shared" si="69"/>
        <v>0</v>
      </c>
      <c r="AM114" s="11">
        <f t="shared" si="70"/>
        <v>0</v>
      </c>
      <c r="AN114" s="11">
        <f t="shared" si="71"/>
        <v>0</v>
      </c>
      <c r="AO114" s="11">
        <f t="shared" si="72"/>
        <v>0</v>
      </c>
      <c r="AP114" s="11">
        <f t="shared" si="73"/>
        <v>0</v>
      </c>
      <c r="AQ114" s="11">
        <f t="shared" si="88"/>
        <v>0</v>
      </c>
      <c r="AR114" s="11">
        <f t="shared" si="74"/>
        <v>0</v>
      </c>
      <c r="AS114" s="11">
        <f t="shared" si="75"/>
        <v>0</v>
      </c>
      <c r="AT114" s="11">
        <f t="shared" si="76"/>
        <v>0</v>
      </c>
      <c r="AU114" s="11">
        <f t="shared" si="77"/>
        <v>0</v>
      </c>
      <c r="AV114" s="11">
        <f t="shared" si="78"/>
        <v>0</v>
      </c>
      <c r="AW114" s="11">
        <f t="shared" si="79"/>
        <v>0</v>
      </c>
      <c r="AX114" s="11">
        <f t="shared" si="80"/>
        <v>0</v>
      </c>
      <c r="AY114" s="11">
        <f t="shared" si="81"/>
        <v>0</v>
      </c>
      <c r="AZ114" s="11">
        <f t="shared" si="82"/>
        <v>0</v>
      </c>
      <c r="BA114" s="11">
        <f t="shared" si="83"/>
        <v>0</v>
      </c>
      <c r="BB114" s="44">
        <f t="shared" si="91"/>
        <v>0</v>
      </c>
      <c r="BC114" s="11">
        <f t="shared" si="54"/>
        <v>6</v>
      </c>
      <c r="BD114" s="11">
        <f t="shared" si="55"/>
        <v>0</v>
      </c>
      <c r="BE114" s="30" t="b">
        <f t="shared" si="56"/>
        <v>1</v>
      </c>
    </row>
    <row r="115" spans="1:57" x14ac:dyDescent="0.2">
      <c r="A115" s="30"/>
      <c r="B115" s="22"/>
      <c r="C115" s="23" t="s">
        <v>142</v>
      </c>
      <c r="D115" s="23"/>
      <c r="E115" s="23"/>
      <c r="F115" s="23"/>
      <c r="G115" s="23"/>
      <c r="H115" s="23"/>
      <c r="I115" s="23"/>
      <c r="J115" s="23"/>
      <c r="K115" s="23"/>
      <c r="L115" s="23"/>
      <c r="M115" s="23"/>
      <c r="N115" s="23"/>
      <c r="O115" s="23"/>
      <c r="P115" s="33"/>
      <c r="Q115" s="30"/>
      <c r="R115" s="56"/>
      <c r="S115" s="57"/>
      <c r="T115" s="48">
        <f t="shared" si="94"/>
        <v>84</v>
      </c>
      <c r="U115" s="11">
        <f t="shared" si="92"/>
        <v>6</v>
      </c>
      <c r="V115" s="19">
        <f t="shared" si="84"/>
        <v>0</v>
      </c>
      <c r="W115" s="19">
        <f t="shared" si="85"/>
        <v>0</v>
      </c>
      <c r="X115" s="11" t="b">
        <f t="shared" si="93"/>
        <v>1</v>
      </c>
      <c r="Y115" s="11">
        <f t="shared" si="86"/>
        <v>0</v>
      </c>
      <c r="Z115" s="11">
        <f t="shared" si="87"/>
        <v>0</v>
      </c>
      <c r="AA115" s="11">
        <f t="shared" si="59"/>
        <v>0</v>
      </c>
      <c r="AB115" s="19">
        <f t="shared" si="90"/>
        <v>83</v>
      </c>
      <c r="AC115" s="11">
        <f t="shared" si="60"/>
        <v>5</v>
      </c>
      <c r="AD115" s="11">
        <f t="shared" si="61"/>
        <v>0</v>
      </c>
      <c r="AE115" s="19">
        <f t="shared" si="62"/>
        <v>0</v>
      </c>
      <c r="AF115" s="19">
        <f t="shared" si="63"/>
        <v>0</v>
      </c>
      <c r="AG115" s="11" t="b">
        <f t="shared" si="64"/>
        <v>0</v>
      </c>
      <c r="AH115" s="11">
        <f t="shared" si="65"/>
        <v>0</v>
      </c>
      <c r="AI115" s="11">
        <f t="shared" si="66"/>
        <v>0</v>
      </c>
      <c r="AJ115" s="11">
        <f t="shared" si="67"/>
        <v>0</v>
      </c>
      <c r="AK115" s="11">
        <f t="shared" si="68"/>
        <v>0</v>
      </c>
      <c r="AL115" s="11">
        <f t="shared" si="69"/>
        <v>0</v>
      </c>
      <c r="AM115" s="11">
        <f t="shared" si="70"/>
        <v>0</v>
      </c>
      <c r="AN115" s="11">
        <f t="shared" si="71"/>
        <v>0</v>
      </c>
      <c r="AO115" s="11">
        <f t="shared" si="72"/>
        <v>0</v>
      </c>
      <c r="AP115" s="11">
        <f t="shared" si="73"/>
        <v>0</v>
      </c>
      <c r="AQ115" s="11">
        <f t="shared" si="88"/>
        <v>0</v>
      </c>
      <c r="AR115" s="11">
        <f t="shared" si="74"/>
        <v>0</v>
      </c>
      <c r="AS115" s="11">
        <f t="shared" si="75"/>
        <v>0</v>
      </c>
      <c r="AT115" s="11">
        <f t="shared" si="76"/>
        <v>0</v>
      </c>
      <c r="AU115" s="11">
        <f t="shared" si="77"/>
        <v>0</v>
      </c>
      <c r="AV115" s="11">
        <f t="shared" si="78"/>
        <v>0</v>
      </c>
      <c r="AW115" s="11">
        <f t="shared" si="79"/>
        <v>0</v>
      </c>
      <c r="AX115" s="11">
        <f t="shared" si="80"/>
        <v>0</v>
      </c>
      <c r="AY115" s="11">
        <f t="shared" si="81"/>
        <v>0</v>
      </c>
      <c r="AZ115" s="11">
        <f t="shared" si="82"/>
        <v>0</v>
      </c>
      <c r="BA115" s="11">
        <f t="shared" si="83"/>
        <v>0</v>
      </c>
      <c r="BB115" s="44">
        <f t="shared" si="91"/>
        <v>0</v>
      </c>
      <c r="BC115" s="11">
        <f t="shared" si="54"/>
        <v>6</v>
      </c>
      <c r="BD115" s="11">
        <f t="shared" si="55"/>
        <v>0</v>
      </c>
      <c r="BE115" s="30" t="b">
        <f t="shared" si="56"/>
        <v>1</v>
      </c>
    </row>
    <row r="116" spans="1:57" x14ac:dyDescent="0.2">
      <c r="A116" s="30"/>
      <c r="B116" s="22"/>
      <c r="C116" s="23"/>
      <c r="D116" s="23"/>
      <c r="E116" s="23"/>
      <c r="F116" s="23"/>
      <c r="G116" s="23"/>
      <c r="H116" s="23"/>
      <c r="I116" s="23"/>
      <c r="J116" s="23"/>
      <c r="K116" s="23"/>
      <c r="L116" s="23"/>
      <c r="M116" s="23"/>
      <c r="N116" s="23"/>
      <c r="O116" s="23"/>
      <c r="P116" s="33"/>
      <c r="Q116" s="30"/>
      <c r="R116" s="56"/>
      <c r="S116" s="57"/>
      <c r="T116" s="48">
        <f t="shared" si="94"/>
        <v>85</v>
      </c>
      <c r="U116" s="11">
        <f t="shared" si="92"/>
        <v>7</v>
      </c>
      <c r="V116" s="19">
        <f t="shared" si="84"/>
        <v>0</v>
      </c>
      <c r="W116" s="19">
        <f t="shared" si="85"/>
        <v>0</v>
      </c>
      <c r="X116" s="11" t="b">
        <f t="shared" si="93"/>
        <v>1</v>
      </c>
      <c r="Y116" s="11">
        <f t="shared" si="86"/>
        <v>0</v>
      </c>
      <c r="Z116" s="11">
        <f t="shared" si="87"/>
        <v>0</v>
      </c>
      <c r="AA116" s="11">
        <f t="shared" si="59"/>
        <v>0</v>
      </c>
      <c r="AB116" s="19">
        <f t="shared" si="90"/>
        <v>84</v>
      </c>
      <c r="AC116" s="11">
        <f t="shared" si="60"/>
        <v>6</v>
      </c>
      <c r="AD116" s="11">
        <f t="shared" si="61"/>
        <v>0</v>
      </c>
      <c r="AE116" s="19">
        <f t="shared" si="62"/>
        <v>0</v>
      </c>
      <c r="AF116" s="19">
        <f t="shared" si="63"/>
        <v>0</v>
      </c>
      <c r="AG116" s="11" t="b">
        <f t="shared" si="64"/>
        <v>0</v>
      </c>
      <c r="AH116" s="11">
        <f t="shared" si="65"/>
        <v>0</v>
      </c>
      <c r="AI116" s="11">
        <f t="shared" si="66"/>
        <v>0</v>
      </c>
      <c r="AJ116" s="11">
        <f t="shared" si="67"/>
        <v>0</v>
      </c>
      <c r="AK116" s="11">
        <f t="shared" si="68"/>
        <v>0</v>
      </c>
      <c r="AL116" s="11">
        <f t="shared" si="69"/>
        <v>0</v>
      </c>
      <c r="AM116" s="11">
        <f t="shared" si="70"/>
        <v>0</v>
      </c>
      <c r="AN116" s="11">
        <f t="shared" si="71"/>
        <v>0</v>
      </c>
      <c r="AO116" s="11">
        <f t="shared" si="72"/>
        <v>0</v>
      </c>
      <c r="AP116" s="11">
        <f t="shared" si="73"/>
        <v>0</v>
      </c>
      <c r="AQ116" s="11">
        <f t="shared" si="88"/>
        <v>0</v>
      </c>
      <c r="AR116" s="11">
        <f t="shared" si="74"/>
        <v>0</v>
      </c>
      <c r="AS116" s="11">
        <f t="shared" si="75"/>
        <v>0</v>
      </c>
      <c r="AT116" s="11">
        <f t="shared" si="76"/>
        <v>0</v>
      </c>
      <c r="AU116" s="11">
        <f t="shared" si="77"/>
        <v>0</v>
      </c>
      <c r="AV116" s="11">
        <f t="shared" si="78"/>
        <v>0</v>
      </c>
      <c r="AW116" s="11">
        <f t="shared" si="79"/>
        <v>0</v>
      </c>
      <c r="AX116" s="11">
        <f t="shared" si="80"/>
        <v>0</v>
      </c>
      <c r="AY116" s="11">
        <f t="shared" si="81"/>
        <v>0</v>
      </c>
      <c r="AZ116" s="11">
        <f t="shared" si="82"/>
        <v>0</v>
      </c>
      <c r="BA116" s="11">
        <f t="shared" si="83"/>
        <v>0</v>
      </c>
      <c r="BB116" s="44">
        <f t="shared" si="91"/>
        <v>0</v>
      </c>
      <c r="BC116" s="11">
        <f t="shared" si="54"/>
        <v>6</v>
      </c>
      <c r="BD116" s="11">
        <f t="shared" si="55"/>
        <v>0</v>
      </c>
      <c r="BE116" s="30" t="b">
        <f t="shared" si="56"/>
        <v>1</v>
      </c>
    </row>
    <row r="117" spans="1:57" x14ac:dyDescent="0.2">
      <c r="A117" s="30"/>
      <c r="B117" s="22"/>
      <c r="C117" s="23" t="s">
        <v>139</v>
      </c>
      <c r="D117" s="23"/>
      <c r="E117" s="118"/>
      <c r="F117" s="121"/>
      <c r="G117" s="122"/>
      <c r="H117" s="23"/>
      <c r="I117" s="23"/>
      <c r="J117" s="23"/>
      <c r="K117" s="23"/>
      <c r="L117" s="23"/>
      <c r="M117" s="23"/>
      <c r="N117" s="23"/>
      <c r="O117" s="23"/>
      <c r="P117" s="33"/>
      <c r="Q117" s="30"/>
      <c r="R117" s="56"/>
      <c r="S117" s="57"/>
      <c r="T117" s="48">
        <f t="shared" si="94"/>
        <v>86</v>
      </c>
      <c r="U117" s="11">
        <f t="shared" si="92"/>
        <v>1</v>
      </c>
      <c r="V117" s="19">
        <f t="shared" si="84"/>
        <v>0</v>
      </c>
      <c r="W117" s="19">
        <f t="shared" si="85"/>
        <v>0</v>
      </c>
      <c r="X117" s="11" t="b">
        <f t="shared" si="93"/>
        <v>1</v>
      </c>
      <c r="Y117" s="11">
        <f t="shared" si="86"/>
        <v>0</v>
      </c>
      <c r="Z117" s="11">
        <f t="shared" si="87"/>
        <v>0</v>
      </c>
      <c r="AA117" s="11">
        <f t="shared" si="59"/>
        <v>0</v>
      </c>
      <c r="AB117" s="19">
        <f t="shared" si="90"/>
        <v>85</v>
      </c>
      <c r="AC117" s="11">
        <f t="shared" si="60"/>
        <v>7</v>
      </c>
      <c r="AD117" s="11">
        <f t="shared" si="61"/>
        <v>0</v>
      </c>
      <c r="AE117" s="19">
        <f t="shared" si="62"/>
        <v>0</v>
      </c>
      <c r="AF117" s="19">
        <f t="shared" si="63"/>
        <v>0</v>
      </c>
      <c r="AG117" s="11" t="b">
        <f t="shared" si="64"/>
        <v>0</v>
      </c>
      <c r="AH117" s="11">
        <f t="shared" si="65"/>
        <v>0</v>
      </c>
      <c r="AI117" s="11">
        <f t="shared" si="66"/>
        <v>0</v>
      </c>
      <c r="AJ117" s="11">
        <f t="shared" si="67"/>
        <v>0</v>
      </c>
      <c r="AK117" s="11">
        <f t="shared" si="68"/>
        <v>0</v>
      </c>
      <c r="AL117" s="11">
        <f t="shared" si="69"/>
        <v>0</v>
      </c>
      <c r="AM117" s="11">
        <f t="shared" si="70"/>
        <v>0</v>
      </c>
      <c r="AN117" s="11">
        <f t="shared" si="71"/>
        <v>0</v>
      </c>
      <c r="AO117" s="11">
        <f t="shared" si="72"/>
        <v>0</v>
      </c>
      <c r="AP117" s="11">
        <f t="shared" si="73"/>
        <v>0</v>
      </c>
      <c r="AQ117" s="11">
        <f t="shared" si="88"/>
        <v>0</v>
      </c>
      <c r="AR117" s="11">
        <f t="shared" si="74"/>
        <v>0</v>
      </c>
      <c r="AS117" s="11">
        <f t="shared" si="75"/>
        <v>0</v>
      </c>
      <c r="AT117" s="11">
        <f t="shared" si="76"/>
        <v>0</v>
      </c>
      <c r="AU117" s="11">
        <f t="shared" si="77"/>
        <v>0</v>
      </c>
      <c r="AV117" s="11">
        <f t="shared" si="78"/>
        <v>0</v>
      </c>
      <c r="AW117" s="11">
        <f t="shared" si="79"/>
        <v>0</v>
      </c>
      <c r="AX117" s="11">
        <f t="shared" si="80"/>
        <v>0</v>
      </c>
      <c r="AY117" s="11">
        <f t="shared" si="81"/>
        <v>0</v>
      </c>
      <c r="AZ117" s="11">
        <f t="shared" si="82"/>
        <v>0</v>
      </c>
      <c r="BA117" s="11">
        <f t="shared" si="83"/>
        <v>0</v>
      </c>
      <c r="BB117" s="44">
        <f t="shared" si="91"/>
        <v>0</v>
      </c>
      <c r="BC117" s="11">
        <f t="shared" si="54"/>
        <v>6</v>
      </c>
      <c r="BD117" s="11">
        <f t="shared" si="55"/>
        <v>0</v>
      </c>
      <c r="BE117" s="30" t="b">
        <f t="shared" si="56"/>
        <v>1</v>
      </c>
    </row>
    <row r="118" spans="1:57" x14ac:dyDescent="0.2">
      <c r="A118" s="30"/>
      <c r="B118" s="22"/>
      <c r="C118" s="23"/>
      <c r="D118" s="23"/>
      <c r="E118" s="23"/>
      <c r="F118" s="23"/>
      <c r="G118" s="23"/>
      <c r="H118" s="23"/>
      <c r="I118" s="23"/>
      <c r="J118" s="23"/>
      <c r="K118" s="23"/>
      <c r="L118" s="23"/>
      <c r="M118" s="23"/>
      <c r="N118" s="23"/>
      <c r="O118" s="23"/>
      <c r="P118" s="33"/>
      <c r="Q118" s="30"/>
      <c r="R118" s="56"/>
      <c r="S118" s="57"/>
      <c r="T118" s="48">
        <f t="shared" si="94"/>
        <v>87</v>
      </c>
      <c r="U118" s="11">
        <f t="shared" si="92"/>
        <v>2</v>
      </c>
      <c r="V118" s="19">
        <f t="shared" si="84"/>
        <v>0</v>
      </c>
      <c r="W118" s="19">
        <f t="shared" si="85"/>
        <v>0</v>
      </c>
      <c r="X118" s="11" t="b">
        <f t="shared" si="93"/>
        <v>1</v>
      </c>
      <c r="Y118" s="11">
        <f t="shared" si="86"/>
        <v>0</v>
      </c>
      <c r="Z118" s="11">
        <f t="shared" si="87"/>
        <v>0</v>
      </c>
      <c r="AA118" s="11">
        <f t="shared" si="59"/>
        <v>0</v>
      </c>
      <c r="AB118" s="19">
        <f t="shared" si="90"/>
        <v>86</v>
      </c>
      <c r="AC118" s="11">
        <f t="shared" si="60"/>
        <v>1</v>
      </c>
      <c r="AD118" s="11">
        <f t="shared" si="61"/>
        <v>0</v>
      </c>
      <c r="AE118" s="19">
        <f t="shared" si="62"/>
        <v>0</v>
      </c>
      <c r="AF118" s="19">
        <f t="shared" si="63"/>
        <v>0</v>
      </c>
      <c r="AG118" s="11" t="b">
        <f t="shared" si="64"/>
        <v>0</v>
      </c>
      <c r="AH118" s="11">
        <f t="shared" si="65"/>
        <v>0</v>
      </c>
      <c r="AI118" s="11">
        <f t="shared" si="66"/>
        <v>0</v>
      </c>
      <c r="AJ118" s="11">
        <f t="shared" si="67"/>
        <v>0</v>
      </c>
      <c r="AK118" s="11">
        <f t="shared" si="68"/>
        <v>0</v>
      </c>
      <c r="AL118" s="11">
        <f t="shared" si="69"/>
        <v>0</v>
      </c>
      <c r="AM118" s="11">
        <f t="shared" si="70"/>
        <v>0</v>
      </c>
      <c r="AN118" s="11">
        <f t="shared" si="71"/>
        <v>0</v>
      </c>
      <c r="AO118" s="11">
        <f t="shared" si="72"/>
        <v>0</v>
      </c>
      <c r="AP118" s="11">
        <f t="shared" si="73"/>
        <v>0</v>
      </c>
      <c r="AQ118" s="11">
        <f t="shared" si="88"/>
        <v>0</v>
      </c>
      <c r="AR118" s="11">
        <f t="shared" si="74"/>
        <v>0</v>
      </c>
      <c r="AS118" s="11">
        <f t="shared" si="75"/>
        <v>0</v>
      </c>
      <c r="AT118" s="11">
        <f t="shared" si="76"/>
        <v>0</v>
      </c>
      <c r="AU118" s="11">
        <f t="shared" si="77"/>
        <v>0</v>
      </c>
      <c r="AV118" s="11">
        <f t="shared" si="78"/>
        <v>0</v>
      </c>
      <c r="AW118" s="11">
        <f t="shared" si="79"/>
        <v>0</v>
      </c>
      <c r="AX118" s="11">
        <f t="shared" si="80"/>
        <v>0</v>
      </c>
      <c r="AY118" s="11">
        <f t="shared" si="81"/>
        <v>0</v>
      </c>
      <c r="AZ118" s="11">
        <f t="shared" si="82"/>
        <v>0</v>
      </c>
      <c r="BA118" s="11">
        <f t="shared" si="83"/>
        <v>0</v>
      </c>
      <c r="BB118" s="44">
        <f t="shared" si="91"/>
        <v>0</v>
      </c>
      <c r="BC118" s="11">
        <f t="shared" si="54"/>
        <v>6</v>
      </c>
      <c r="BD118" s="11">
        <f t="shared" si="55"/>
        <v>0</v>
      </c>
      <c r="BE118" s="30" t="b">
        <f t="shared" si="56"/>
        <v>1</v>
      </c>
    </row>
    <row r="119" spans="1:57" x14ac:dyDescent="0.2">
      <c r="A119" s="30"/>
      <c r="B119" s="22"/>
      <c r="C119" s="23" t="s">
        <v>140</v>
      </c>
      <c r="D119" s="23"/>
      <c r="E119" s="118"/>
      <c r="F119" s="119"/>
      <c r="G119" s="120"/>
      <c r="H119" s="23"/>
      <c r="I119" s="23"/>
      <c r="J119" s="23"/>
      <c r="K119" s="23"/>
      <c r="L119" s="23"/>
      <c r="M119" s="23"/>
      <c r="N119" s="23"/>
      <c r="O119" s="23"/>
      <c r="P119" s="33"/>
      <c r="Q119" s="30"/>
      <c r="R119" s="56"/>
      <c r="S119" s="57"/>
      <c r="T119" s="48">
        <f t="shared" si="94"/>
        <v>88</v>
      </c>
      <c r="U119" s="11">
        <f t="shared" si="92"/>
        <v>3</v>
      </c>
      <c r="V119" s="19">
        <f t="shared" si="84"/>
        <v>0</v>
      </c>
      <c r="W119" s="19">
        <f t="shared" si="85"/>
        <v>0</v>
      </c>
      <c r="X119" s="11" t="b">
        <f t="shared" si="93"/>
        <v>1</v>
      </c>
      <c r="Y119" s="11">
        <f t="shared" si="86"/>
        <v>0</v>
      </c>
      <c r="Z119" s="11">
        <f t="shared" si="87"/>
        <v>0</v>
      </c>
      <c r="AA119" s="11">
        <f t="shared" si="59"/>
        <v>0</v>
      </c>
      <c r="AB119" s="19">
        <f t="shared" si="90"/>
        <v>87</v>
      </c>
      <c r="AC119" s="11">
        <f t="shared" si="60"/>
        <v>2</v>
      </c>
      <c r="AD119" s="11">
        <f t="shared" si="61"/>
        <v>0</v>
      </c>
      <c r="AE119" s="19">
        <f t="shared" si="62"/>
        <v>0</v>
      </c>
      <c r="AF119" s="19">
        <f t="shared" si="63"/>
        <v>0</v>
      </c>
      <c r="AG119" s="11" t="b">
        <f t="shared" si="64"/>
        <v>0</v>
      </c>
      <c r="AH119" s="11">
        <f t="shared" si="65"/>
        <v>0</v>
      </c>
      <c r="AI119" s="11">
        <f t="shared" si="66"/>
        <v>0</v>
      </c>
      <c r="AJ119" s="11">
        <f t="shared" si="67"/>
        <v>0</v>
      </c>
      <c r="AK119" s="11">
        <f t="shared" si="68"/>
        <v>0</v>
      </c>
      <c r="AL119" s="11">
        <f t="shared" si="69"/>
        <v>0</v>
      </c>
      <c r="AM119" s="11">
        <f t="shared" si="70"/>
        <v>0</v>
      </c>
      <c r="AN119" s="11">
        <f t="shared" si="71"/>
        <v>0</v>
      </c>
      <c r="AO119" s="11">
        <f t="shared" si="72"/>
        <v>0</v>
      </c>
      <c r="AP119" s="11">
        <f t="shared" si="73"/>
        <v>0</v>
      </c>
      <c r="AQ119" s="11">
        <f t="shared" si="88"/>
        <v>0</v>
      </c>
      <c r="AR119" s="11">
        <f t="shared" si="74"/>
        <v>0</v>
      </c>
      <c r="AS119" s="11">
        <f t="shared" si="75"/>
        <v>0</v>
      </c>
      <c r="AT119" s="11">
        <f t="shared" si="76"/>
        <v>0</v>
      </c>
      <c r="AU119" s="11">
        <f t="shared" si="77"/>
        <v>0</v>
      </c>
      <c r="AV119" s="11">
        <f t="shared" si="78"/>
        <v>0</v>
      </c>
      <c r="AW119" s="11">
        <f t="shared" si="79"/>
        <v>0</v>
      </c>
      <c r="AX119" s="11">
        <f t="shared" si="80"/>
        <v>0</v>
      </c>
      <c r="AY119" s="11">
        <f t="shared" si="81"/>
        <v>0</v>
      </c>
      <c r="AZ119" s="11">
        <f t="shared" si="82"/>
        <v>0</v>
      </c>
      <c r="BA119" s="11">
        <f t="shared" si="83"/>
        <v>0</v>
      </c>
      <c r="BB119" s="20" t="s">
        <v>119</v>
      </c>
      <c r="BC119" s="56"/>
      <c r="BD119" s="11">
        <f>SUMIF(BE32:BE118, "waar", BD32:BD118)</f>
        <v>0</v>
      </c>
      <c r="BE119" s="11"/>
    </row>
    <row r="120" spans="1:57" x14ac:dyDescent="0.2">
      <c r="A120" s="30"/>
      <c r="B120" s="22"/>
      <c r="C120" s="23"/>
      <c r="D120" s="23"/>
      <c r="E120" s="23"/>
      <c r="F120" s="23"/>
      <c r="G120" s="23"/>
      <c r="H120" s="23"/>
      <c r="I120" s="23"/>
      <c r="J120" s="23"/>
      <c r="K120" s="23"/>
      <c r="L120" s="23"/>
      <c r="M120" s="23"/>
      <c r="N120" s="23"/>
      <c r="O120" s="23"/>
      <c r="P120" s="33"/>
      <c r="Q120" s="30"/>
      <c r="R120" s="56"/>
      <c r="S120" s="57"/>
      <c r="T120" s="48">
        <f t="shared" si="94"/>
        <v>89</v>
      </c>
      <c r="U120" s="11">
        <f t="shared" si="92"/>
        <v>4</v>
      </c>
      <c r="V120" s="19">
        <f t="shared" si="84"/>
        <v>0</v>
      </c>
      <c r="W120" s="19">
        <f t="shared" si="85"/>
        <v>0</v>
      </c>
      <c r="X120" s="11" t="b">
        <f t="shared" si="93"/>
        <v>1</v>
      </c>
      <c r="Y120" s="11">
        <f t="shared" si="86"/>
        <v>0</v>
      </c>
      <c r="Z120" s="11">
        <f t="shared" si="87"/>
        <v>0</v>
      </c>
      <c r="AA120" s="11">
        <f t="shared" si="59"/>
        <v>0</v>
      </c>
      <c r="AB120" s="19">
        <f t="shared" si="90"/>
        <v>88</v>
      </c>
      <c r="AC120" s="11">
        <f t="shared" si="60"/>
        <v>3</v>
      </c>
      <c r="AD120" s="11">
        <f t="shared" si="61"/>
        <v>0</v>
      </c>
      <c r="AE120" s="19">
        <f t="shared" si="62"/>
        <v>0</v>
      </c>
      <c r="AF120" s="19">
        <f t="shared" si="63"/>
        <v>0</v>
      </c>
      <c r="AG120" s="11" t="b">
        <f t="shared" si="64"/>
        <v>0</v>
      </c>
      <c r="AH120" s="11">
        <f t="shared" si="65"/>
        <v>0</v>
      </c>
      <c r="AI120" s="11">
        <f t="shared" si="66"/>
        <v>0</v>
      </c>
      <c r="AJ120" s="11">
        <f t="shared" si="67"/>
        <v>0</v>
      </c>
      <c r="AK120" s="11">
        <f t="shared" si="68"/>
        <v>0</v>
      </c>
      <c r="AL120" s="11">
        <f t="shared" si="69"/>
        <v>0</v>
      </c>
      <c r="AM120" s="11">
        <f t="shared" si="70"/>
        <v>0</v>
      </c>
      <c r="AN120" s="11">
        <f t="shared" si="71"/>
        <v>0</v>
      </c>
      <c r="AO120" s="11">
        <f t="shared" si="72"/>
        <v>0</v>
      </c>
      <c r="AP120" s="11">
        <f t="shared" si="73"/>
        <v>0</v>
      </c>
      <c r="AQ120" s="11">
        <f t="shared" si="88"/>
        <v>0</v>
      </c>
      <c r="AR120" s="11">
        <f t="shared" si="74"/>
        <v>0</v>
      </c>
      <c r="AS120" s="11">
        <f t="shared" si="75"/>
        <v>0</v>
      </c>
      <c r="AT120" s="11">
        <f t="shared" si="76"/>
        <v>0</v>
      </c>
      <c r="AU120" s="11">
        <f t="shared" si="77"/>
        <v>0</v>
      </c>
      <c r="AV120" s="11">
        <f t="shared" si="78"/>
        <v>0</v>
      </c>
      <c r="AW120" s="11">
        <f t="shared" si="79"/>
        <v>0</v>
      </c>
      <c r="AX120" s="11">
        <f t="shared" si="80"/>
        <v>0</v>
      </c>
      <c r="AY120" s="11">
        <f t="shared" si="81"/>
        <v>0</v>
      </c>
      <c r="AZ120" s="11">
        <f t="shared" si="82"/>
        <v>0</v>
      </c>
      <c r="BA120" s="11">
        <f t="shared" si="83"/>
        <v>0</v>
      </c>
    </row>
    <row r="121" spans="1:57" x14ac:dyDescent="0.2">
      <c r="A121" s="30"/>
      <c r="B121" s="22"/>
      <c r="C121" s="23" t="s">
        <v>141</v>
      </c>
      <c r="D121" s="23"/>
      <c r="E121" s="109"/>
      <c r="F121" s="110"/>
      <c r="G121" s="111"/>
      <c r="H121" s="23"/>
      <c r="I121" s="23"/>
      <c r="J121" s="23"/>
      <c r="K121" s="23"/>
      <c r="L121" s="23"/>
      <c r="M121" s="23"/>
      <c r="N121" s="23"/>
      <c r="O121" s="23"/>
      <c r="P121" s="33"/>
      <c r="Q121" s="30"/>
      <c r="R121" s="56"/>
      <c r="S121" s="57"/>
      <c r="T121" s="48">
        <f t="shared" si="94"/>
        <v>90</v>
      </c>
      <c r="U121" s="11">
        <f t="shared" si="92"/>
        <v>5</v>
      </c>
      <c r="V121" s="19">
        <f t="shared" si="84"/>
        <v>0</v>
      </c>
      <c r="W121" s="19">
        <f t="shared" si="85"/>
        <v>0</v>
      </c>
      <c r="X121" s="11" t="b">
        <f t="shared" si="93"/>
        <v>1</v>
      </c>
      <c r="Y121" s="11">
        <f t="shared" si="86"/>
        <v>0</v>
      </c>
      <c r="Z121" s="11">
        <f t="shared" si="87"/>
        <v>0</v>
      </c>
      <c r="AA121" s="11">
        <f t="shared" si="59"/>
        <v>0</v>
      </c>
      <c r="AB121" s="19">
        <f t="shared" si="90"/>
        <v>89</v>
      </c>
      <c r="AC121" s="11">
        <f t="shared" si="60"/>
        <v>4</v>
      </c>
      <c r="AD121" s="11">
        <f t="shared" si="61"/>
        <v>0</v>
      </c>
      <c r="AE121" s="19">
        <f t="shared" si="62"/>
        <v>0</v>
      </c>
      <c r="AF121" s="19">
        <f t="shared" si="63"/>
        <v>0</v>
      </c>
      <c r="AG121" s="11" t="b">
        <f t="shared" si="64"/>
        <v>0</v>
      </c>
      <c r="AH121" s="11">
        <f t="shared" si="65"/>
        <v>0</v>
      </c>
      <c r="AI121" s="11">
        <f t="shared" si="66"/>
        <v>0</v>
      </c>
      <c r="AJ121" s="11">
        <f t="shared" si="67"/>
        <v>0</v>
      </c>
      <c r="AK121" s="11">
        <f t="shared" si="68"/>
        <v>0</v>
      </c>
      <c r="AL121" s="11">
        <f t="shared" si="69"/>
        <v>0</v>
      </c>
      <c r="AM121" s="11">
        <f t="shared" si="70"/>
        <v>0</v>
      </c>
      <c r="AN121" s="11">
        <f t="shared" si="71"/>
        <v>0</v>
      </c>
      <c r="AO121" s="11">
        <f t="shared" si="72"/>
        <v>0</v>
      </c>
      <c r="AP121" s="11">
        <f t="shared" si="73"/>
        <v>0</v>
      </c>
      <c r="AQ121" s="11">
        <f t="shared" si="88"/>
        <v>0</v>
      </c>
      <c r="AR121" s="11">
        <f t="shared" si="74"/>
        <v>0</v>
      </c>
      <c r="AS121" s="11">
        <f t="shared" si="75"/>
        <v>0</v>
      </c>
      <c r="AT121" s="11">
        <f t="shared" si="76"/>
        <v>0</v>
      </c>
      <c r="AU121" s="11">
        <f t="shared" si="77"/>
        <v>0</v>
      </c>
      <c r="AV121" s="11">
        <f t="shared" si="78"/>
        <v>0</v>
      </c>
      <c r="AW121" s="11">
        <f t="shared" si="79"/>
        <v>0</v>
      </c>
      <c r="AX121" s="11">
        <f t="shared" si="80"/>
        <v>0</v>
      </c>
      <c r="AY121" s="11">
        <f t="shared" si="81"/>
        <v>0</v>
      </c>
      <c r="AZ121" s="11">
        <f t="shared" si="82"/>
        <v>0</v>
      </c>
      <c r="BA121" s="11">
        <f t="shared" si="83"/>
        <v>0</v>
      </c>
    </row>
    <row r="122" spans="1:57" x14ac:dyDescent="0.2">
      <c r="A122" s="30"/>
      <c r="B122" s="22"/>
      <c r="C122" s="23"/>
      <c r="D122" s="23"/>
      <c r="E122" s="112"/>
      <c r="F122" s="113"/>
      <c r="G122" s="114"/>
      <c r="H122" s="23"/>
      <c r="I122" s="23"/>
      <c r="J122" s="23"/>
      <c r="K122" s="23"/>
      <c r="L122" s="23"/>
      <c r="M122" s="23"/>
      <c r="N122" s="23"/>
      <c r="O122" s="23"/>
      <c r="P122" s="33"/>
      <c r="Q122" s="30"/>
      <c r="R122" s="56"/>
      <c r="S122" s="57"/>
      <c r="T122" s="48">
        <f t="shared" si="94"/>
        <v>91</v>
      </c>
      <c r="U122" s="11">
        <f t="shared" si="92"/>
        <v>6</v>
      </c>
      <c r="V122" s="19">
        <f t="shared" si="84"/>
        <v>0</v>
      </c>
      <c r="W122" s="19">
        <f t="shared" si="85"/>
        <v>0</v>
      </c>
      <c r="X122" s="11" t="b">
        <f t="shared" si="93"/>
        <v>1</v>
      </c>
      <c r="Y122" s="11">
        <f t="shared" si="86"/>
        <v>0</v>
      </c>
      <c r="Z122" s="11">
        <f t="shared" si="87"/>
        <v>0</v>
      </c>
      <c r="AA122" s="11">
        <f t="shared" si="59"/>
        <v>0</v>
      </c>
      <c r="AB122" s="19">
        <f t="shared" si="90"/>
        <v>90</v>
      </c>
      <c r="AC122" s="11">
        <f t="shared" si="60"/>
        <v>5</v>
      </c>
      <c r="AD122" s="11">
        <f t="shared" si="61"/>
        <v>0</v>
      </c>
      <c r="AE122" s="19">
        <f t="shared" si="62"/>
        <v>0</v>
      </c>
      <c r="AF122" s="19">
        <f t="shared" si="63"/>
        <v>0</v>
      </c>
      <c r="AG122" s="11" t="b">
        <f t="shared" si="64"/>
        <v>0</v>
      </c>
      <c r="AH122" s="11">
        <f t="shared" si="65"/>
        <v>0</v>
      </c>
      <c r="AI122" s="11">
        <f t="shared" si="66"/>
        <v>0</v>
      </c>
      <c r="AJ122" s="11">
        <f t="shared" si="67"/>
        <v>0</v>
      </c>
      <c r="AK122" s="11">
        <f t="shared" si="68"/>
        <v>0</v>
      </c>
      <c r="AL122" s="11">
        <f t="shared" si="69"/>
        <v>0</v>
      </c>
      <c r="AM122" s="11">
        <f t="shared" si="70"/>
        <v>0</v>
      </c>
      <c r="AN122" s="11">
        <f t="shared" si="71"/>
        <v>0</v>
      </c>
      <c r="AO122" s="11">
        <f t="shared" si="72"/>
        <v>0</v>
      </c>
      <c r="AP122" s="11">
        <f t="shared" si="73"/>
        <v>0</v>
      </c>
      <c r="AQ122" s="11">
        <f t="shared" si="88"/>
        <v>0</v>
      </c>
      <c r="AR122" s="11">
        <f t="shared" si="74"/>
        <v>0</v>
      </c>
      <c r="AS122" s="11">
        <f t="shared" si="75"/>
        <v>0</v>
      </c>
      <c r="AT122" s="11">
        <f t="shared" si="76"/>
        <v>0</v>
      </c>
      <c r="AU122" s="11">
        <f t="shared" si="77"/>
        <v>0</v>
      </c>
      <c r="AV122" s="11">
        <f t="shared" si="78"/>
        <v>0</v>
      </c>
      <c r="AW122" s="11">
        <f t="shared" si="79"/>
        <v>0</v>
      </c>
      <c r="AX122" s="11">
        <f t="shared" si="80"/>
        <v>0</v>
      </c>
      <c r="AY122" s="11">
        <f t="shared" si="81"/>
        <v>0</v>
      </c>
      <c r="AZ122" s="11">
        <f t="shared" si="82"/>
        <v>0</v>
      </c>
      <c r="BA122" s="11">
        <f t="shared" si="83"/>
        <v>0</v>
      </c>
    </row>
    <row r="123" spans="1:57" x14ac:dyDescent="0.2">
      <c r="A123" s="30"/>
      <c r="B123" s="22"/>
      <c r="C123" s="23"/>
      <c r="D123" s="23"/>
      <c r="E123" s="112"/>
      <c r="F123" s="113"/>
      <c r="G123" s="114"/>
      <c r="H123" s="23"/>
      <c r="I123" s="23"/>
      <c r="J123" s="23"/>
      <c r="K123" s="23"/>
      <c r="L123" s="23"/>
      <c r="M123" s="23"/>
      <c r="N123" s="23"/>
      <c r="O123" s="23"/>
      <c r="P123" s="33"/>
      <c r="Q123" s="30"/>
      <c r="R123" s="56"/>
      <c r="S123" s="57"/>
      <c r="T123" s="48">
        <f t="shared" si="94"/>
        <v>92</v>
      </c>
      <c r="U123" s="11">
        <f t="shared" si="92"/>
        <v>7</v>
      </c>
      <c r="V123" s="19">
        <f t="shared" si="84"/>
        <v>0</v>
      </c>
      <c r="W123" s="19">
        <f t="shared" si="85"/>
        <v>0</v>
      </c>
      <c r="X123" s="11" t="b">
        <f t="shared" si="93"/>
        <v>1</v>
      </c>
      <c r="Y123" s="11">
        <f t="shared" si="86"/>
        <v>0</v>
      </c>
      <c r="Z123" s="11">
        <f t="shared" si="87"/>
        <v>0</v>
      </c>
      <c r="AA123" s="11">
        <f t="shared" si="59"/>
        <v>0</v>
      </c>
      <c r="AB123" s="19">
        <f t="shared" si="90"/>
        <v>91</v>
      </c>
      <c r="AC123" s="11">
        <f t="shared" si="60"/>
        <v>6</v>
      </c>
      <c r="AD123" s="11">
        <f t="shared" si="61"/>
        <v>0</v>
      </c>
      <c r="AE123" s="19">
        <f t="shared" si="62"/>
        <v>0</v>
      </c>
      <c r="AF123" s="19">
        <f t="shared" si="63"/>
        <v>0</v>
      </c>
      <c r="AG123" s="11" t="b">
        <f t="shared" si="64"/>
        <v>0</v>
      </c>
      <c r="AH123" s="11">
        <f t="shared" si="65"/>
        <v>0</v>
      </c>
      <c r="AI123" s="11">
        <f t="shared" si="66"/>
        <v>0</v>
      </c>
      <c r="AJ123" s="11">
        <f t="shared" si="67"/>
        <v>0</v>
      </c>
      <c r="AK123" s="11">
        <f t="shared" si="68"/>
        <v>0</v>
      </c>
      <c r="AL123" s="11">
        <f t="shared" si="69"/>
        <v>0</v>
      </c>
      <c r="AM123" s="11">
        <f t="shared" si="70"/>
        <v>0</v>
      </c>
      <c r="AN123" s="11">
        <f t="shared" si="71"/>
        <v>0</v>
      </c>
      <c r="AO123" s="11">
        <f t="shared" si="72"/>
        <v>0</v>
      </c>
      <c r="AP123" s="11">
        <f t="shared" si="73"/>
        <v>0</v>
      </c>
      <c r="AQ123" s="11">
        <f t="shared" si="88"/>
        <v>0</v>
      </c>
      <c r="AR123" s="11">
        <f t="shared" si="74"/>
        <v>0</v>
      </c>
      <c r="AS123" s="11">
        <f t="shared" si="75"/>
        <v>0</v>
      </c>
      <c r="AT123" s="11">
        <f t="shared" si="76"/>
        <v>0</v>
      </c>
      <c r="AU123" s="11">
        <f t="shared" si="77"/>
        <v>0</v>
      </c>
      <c r="AV123" s="11">
        <f t="shared" si="78"/>
        <v>0</v>
      </c>
      <c r="AW123" s="11">
        <f t="shared" si="79"/>
        <v>0</v>
      </c>
      <c r="AX123" s="11">
        <f t="shared" si="80"/>
        <v>0</v>
      </c>
      <c r="AY123" s="11">
        <f t="shared" si="81"/>
        <v>0</v>
      </c>
      <c r="AZ123" s="11">
        <f t="shared" si="82"/>
        <v>0</v>
      </c>
      <c r="BA123" s="11">
        <f t="shared" si="83"/>
        <v>0</v>
      </c>
    </row>
    <row r="124" spans="1:57" x14ac:dyDescent="0.2">
      <c r="A124" s="30"/>
      <c r="B124" s="22"/>
      <c r="C124" s="23"/>
      <c r="D124" s="23"/>
      <c r="E124" s="115"/>
      <c r="F124" s="116"/>
      <c r="G124" s="117"/>
      <c r="H124" s="23"/>
      <c r="I124" s="23"/>
      <c r="J124" s="23"/>
      <c r="K124" s="23"/>
      <c r="L124" s="23"/>
      <c r="M124" s="23"/>
      <c r="N124" s="23"/>
      <c r="O124" s="23"/>
      <c r="P124" s="33"/>
      <c r="Q124" s="30"/>
      <c r="R124" s="56"/>
      <c r="S124" s="57"/>
      <c r="T124" s="48">
        <f t="shared" si="94"/>
        <v>93</v>
      </c>
      <c r="U124" s="11">
        <f t="shared" si="92"/>
        <v>1</v>
      </c>
      <c r="V124" s="19">
        <f t="shared" si="84"/>
        <v>0</v>
      </c>
      <c r="W124" s="19">
        <f t="shared" si="85"/>
        <v>0</v>
      </c>
      <c r="X124" s="11" t="b">
        <f t="shared" si="93"/>
        <v>1</v>
      </c>
      <c r="Y124" s="11">
        <f t="shared" si="86"/>
        <v>0</v>
      </c>
      <c r="Z124" s="11">
        <f t="shared" si="87"/>
        <v>0</v>
      </c>
      <c r="AA124" s="11">
        <f t="shared" si="59"/>
        <v>0</v>
      </c>
      <c r="AB124" s="19">
        <f t="shared" si="90"/>
        <v>92</v>
      </c>
      <c r="AC124" s="11">
        <f t="shared" si="60"/>
        <v>7</v>
      </c>
      <c r="AD124" s="11">
        <f t="shared" si="61"/>
        <v>0</v>
      </c>
      <c r="AE124" s="19">
        <f t="shared" si="62"/>
        <v>0</v>
      </c>
      <c r="AF124" s="19">
        <f t="shared" si="63"/>
        <v>0</v>
      </c>
      <c r="AG124" s="11" t="b">
        <f t="shared" si="64"/>
        <v>0</v>
      </c>
      <c r="AH124" s="11">
        <f t="shared" si="65"/>
        <v>0</v>
      </c>
      <c r="AI124" s="11">
        <f t="shared" si="66"/>
        <v>0</v>
      </c>
      <c r="AJ124" s="11">
        <f t="shared" si="67"/>
        <v>0</v>
      </c>
      <c r="AK124" s="11">
        <f t="shared" si="68"/>
        <v>0</v>
      </c>
      <c r="AL124" s="11">
        <f t="shared" si="69"/>
        <v>0</v>
      </c>
      <c r="AM124" s="11">
        <f t="shared" si="70"/>
        <v>0</v>
      </c>
      <c r="AN124" s="11">
        <f t="shared" si="71"/>
        <v>0</v>
      </c>
      <c r="AO124" s="11">
        <f t="shared" si="72"/>
        <v>0</v>
      </c>
      <c r="AP124" s="11">
        <f t="shared" si="73"/>
        <v>0</v>
      </c>
      <c r="AQ124" s="11">
        <f t="shared" si="88"/>
        <v>0</v>
      </c>
      <c r="AR124" s="11">
        <f t="shared" si="74"/>
        <v>0</v>
      </c>
      <c r="AS124" s="11">
        <f t="shared" si="75"/>
        <v>0</v>
      </c>
      <c r="AT124" s="11">
        <f t="shared" si="76"/>
        <v>0</v>
      </c>
      <c r="AU124" s="11">
        <f t="shared" si="77"/>
        <v>0</v>
      </c>
      <c r="AV124" s="11">
        <f t="shared" si="78"/>
        <v>0</v>
      </c>
      <c r="AW124" s="11">
        <f t="shared" si="79"/>
        <v>0</v>
      </c>
      <c r="AX124" s="11">
        <f t="shared" si="80"/>
        <v>0</v>
      </c>
      <c r="AY124" s="11">
        <f t="shared" si="81"/>
        <v>0</v>
      </c>
      <c r="AZ124" s="11">
        <f t="shared" si="82"/>
        <v>0</v>
      </c>
      <c r="BA124" s="11">
        <f t="shared" si="83"/>
        <v>0</v>
      </c>
    </row>
    <row r="125" spans="1:57" x14ac:dyDescent="0.2">
      <c r="A125" s="30"/>
      <c r="B125" s="22"/>
      <c r="C125" s="23"/>
      <c r="D125" s="23"/>
      <c r="E125" s="23"/>
      <c r="F125" s="23"/>
      <c r="G125" s="23"/>
      <c r="H125" s="23"/>
      <c r="I125" s="23"/>
      <c r="J125" s="23"/>
      <c r="K125" s="23"/>
      <c r="L125" s="23"/>
      <c r="M125" s="23"/>
      <c r="N125" s="23"/>
      <c r="O125" s="23"/>
      <c r="P125" s="33"/>
      <c r="Q125" s="30"/>
      <c r="R125" s="56"/>
      <c r="S125" s="57"/>
      <c r="T125" s="48">
        <f t="shared" si="94"/>
        <v>94</v>
      </c>
      <c r="U125" s="11">
        <f t="shared" si="92"/>
        <v>2</v>
      </c>
      <c r="V125" s="19">
        <f t="shared" si="84"/>
        <v>0</v>
      </c>
      <c r="W125" s="19">
        <f t="shared" si="85"/>
        <v>0</v>
      </c>
      <c r="X125" s="11" t="b">
        <f t="shared" si="93"/>
        <v>1</v>
      </c>
      <c r="Y125" s="11">
        <f t="shared" si="86"/>
        <v>0</v>
      </c>
      <c r="Z125" s="11">
        <f t="shared" si="87"/>
        <v>0</v>
      </c>
      <c r="AA125" s="11">
        <f t="shared" si="59"/>
        <v>0</v>
      </c>
      <c r="AB125" s="19">
        <f t="shared" si="90"/>
        <v>93</v>
      </c>
      <c r="AC125" s="11">
        <f t="shared" si="60"/>
        <v>1</v>
      </c>
      <c r="AD125" s="11">
        <f t="shared" si="61"/>
        <v>0</v>
      </c>
      <c r="AE125" s="19">
        <f t="shared" si="62"/>
        <v>0</v>
      </c>
      <c r="AF125" s="19">
        <f t="shared" si="63"/>
        <v>0</v>
      </c>
      <c r="AG125" s="11" t="b">
        <f t="shared" si="64"/>
        <v>0</v>
      </c>
      <c r="AH125" s="11">
        <f t="shared" si="65"/>
        <v>0</v>
      </c>
      <c r="AI125" s="11">
        <f t="shared" si="66"/>
        <v>0</v>
      </c>
      <c r="AJ125" s="11">
        <f t="shared" si="67"/>
        <v>0</v>
      </c>
      <c r="AK125" s="11">
        <f t="shared" si="68"/>
        <v>0</v>
      </c>
      <c r="AL125" s="11">
        <f t="shared" si="69"/>
        <v>0</v>
      </c>
      <c r="AM125" s="11">
        <f t="shared" si="70"/>
        <v>0</v>
      </c>
      <c r="AN125" s="11">
        <f t="shared" si="71"/>
        <v>0</v>
      </c>
      <c r="AO125" s="11">
        <f t="shared" si="72"/>
        <v>0</v>
      </c>
      <c r="AP125" s="11">
        <f t="shared" si="73"/>
        <v>0</v>
      </c>
      <c r="AQ125" s="11">
        <f t="shared" si="88"/>
        <v>0</v>
      </c>
      <c r="AR125" s="11">
        <f t="shared" si="74"/>
        <v>0</v>
      </c>
      <c r="AS125" s="11">
        <f t="shared" si="75"/>
        <v>0</v>
      </c>
      <c r="AT125" s="11">
        <f t="shared" si="76"/>
        <v>0</v>
      </c>
      <c r="AU125" s="11">
        <f t="shared" si="77"/>
        <v>0</v>
      </c>
      <c r="AV125" s="11">
        <f t="shared" si="78"/>
        <v>0</v>
      </c>
      <c r="AW125" s="11">
        <f t="shared" si="79"/>
        <v>0</v>
      </c>
      <c r="AX125" s="11">
        <f t="shared" si="80"/>
        <v>0</v>
      </c>
      <c r="AY125" s="11">
        <f t="shared" si="81"/>
        <v>0</v>
      </c>
      <c r="AZ125" s="11">
        <f t="shared" si="82"/>
        <v>0</v>
      </c>
      <c r="BA125" s="11">
        <f t="shared" si="83"/>
        <v>0</v>
      </c>
    </row>
    <row r="126" spans="1:57" x14ac:dyDescent="0.2">
      <c r="A126" s="30"/>
      <c r="B126" s="22"/>
      <c r="C126" s="23" t="s">
        <v>143</v>
      </c>
      <c r="D126" s="23"/>
      <c r="E126" s="118"/>
      <c r="F126" s="119"/>
      <c r="G126" s="120"/>
      <c r="H126" s="23"/>
      <c r="I126" s="23"/>
      <c r="J126" s="23"/>
      <c r="K126" s="23"/>
      <c r="L126" s="23"/>
      <c r="M126" s="23"/>
      <c r="N126" s="23"/>
      <c r="O126" s="23"/>
      <c r="P126" s="33"/>
      <c r="Q126" s="30"/>
      <c r="R126" s="56"/>
      <c r="S126" s="57"/>
      <c r="T126" s="48">
        <f t="shared" si="94"/>
        <v>95</v>
      </c>
      <c r="U126" s="11">
        <f t="shared" si="92"/>
        <v>3</v>
      </c>
      <c r="V126" s="19">
        <f t="shared" si="84"/>
        <v>0</v>
      </c>
      <c r="W126" s="19">
        <f t="shared" si="85"/>
        <v>0</v>
      </c>
      <c r="X126" s="11" t="b">
        <f t="shared" si="93"/>
        <v>1</v>
      </c>
      <c r="Y126" s="11">
        <f t="shared" si="86"/>
        <v>0</v>
      </c>
      <c r="Z126" s="11">
        <f t="shared" si="87"/>
        <v>0</v>
      </c>
      <c r="AA126" s="11">
        <f t="shared" si="59"/>
        <v>0</v>
      </c>
      <c r="AB126" s="19">
        <f t="shared" si="90"/>
        <v>94</v>
      </c>
      <c r="AC126" s="11">
        <f t="shared" si="60"/>
        <v>2</v>
      </c>
      <c r="AD126" s="11">
        <f t="shared" si="61"/>
        <v>0</v>
      </c>
      <c r="AE126" s="19">
        <f t="shared" si="62"/>
        <v>0</v>
      </c>
      <c r="AF126" s="19">
        <f t="shared" si="63"/>
        <v>0</v>
      </c>
      <c r="AG126" s="11" t="b">
        <f t="shared" si="64"/>
        <v>0</v>
      </c>
      <c r="AH126" s="11">
        <f t="shared" si="65"/>
        <v>0</v>
      </c>
      <c r="AI126" s="11">
        <f t="shared" si="66"/>
        <v>0</v>
      </c>
      <c r="AJ126" s="11">
        <f t="shared" si="67"/>
        <v>0</v>
      </c>
      <c r="AK126" s="11">
        <f t="shared" si="68"/>
        <v>0</v>
      </c>
      <c r="AL126" s="11">
        <f t="shared" si="69"/>
        <v>0</v>
      </c>
      <c r="AM126" s="11">
        <f t="shared" si="70"/>
        <v>0</v>
      </c>
      <c r="AN126" s="11">
        <f t="shared" si="71"/>
        <v>0</v>
      </c>
      <c r="AO126" s="11">
        <f t="shared" si="72"/>
        <v>0</v>
      </c>
      <c r="AP126" s="11">
        <f t="shared" si="73"/>
        <v>0</v>
      </c>
      <c r="AQ126" s="11">
        <f t="shared" si="88"/>
        <v>0</v>
      </c>
      <c r="AR126" s="11">
        <f t="shared" si="74"/>
        <v>0</v>
      </c>
      <c r="AS126" s="11">
        <f t="shared" si="75"/>
        <v>0</v>
      </c>
      <c r="AT126" s="11">
        <f t="shared" si="76"/>
        <v>0</v>
      </c>
      <c r="AU126" s="11">
        <f t="shared" si="77"/>
        <v>0</v>
      </c>
      <c r="AV126" s="11">
        <f t="shared" si="78"/>
        <v>0</v>
      </c>
      <c r="AW126" s="11">
        <f t="shared" si="79"/>
        <v>0</v>
      </c>
      <c r="AX126" s="11">
        <f t="shared" si="80"/>
        <v>0</v>
      </c>
      <c r="AY126" s="11">
        <f t="shared" si="81"/>
        <v>0</v>
      </c>
      <c r="AZ126" s="11">
        <f t="shared" si="82"/>
        <v>0</v>
      </c>
      <c r="BA126" s="11">
        <f t="shared" si="83"/>
        <v>0</v>
      </c>
    </row>
    <row r="127" spans="1:57" ht="10.5" customHeight="1" x14ac:dyDescent="0.2">
      <c r="A127" s="30"/>
      <c r="B127" s="22"/>
      <c r="C127" s="23"/>
      <c r="D127" s="23"/>
      <c r="E127" s="23"/>
      <c r="F127" s="23"/>
      <c r="G127" s="23"/>
      <c r="H127" s="23"/>
      <c r="I127" s="23"/>
      <c r="J127" s="23"/>
      <c r="K127" s="23"/>
      <c r="L127" s="23"/>
      <c r="M127" s="23"/>
      <c r="N127" s="23"/>
      <c r="O127" s="23"/>
      <c r="P127" s="33"/>
      <c r="Q127" s="30"/>
      <c r="R127" s="56"/>
      <c r="S127" s="57"/>
      <c r="T127" s="48">
        <f t="shared" si="94"/>
        <v>96</v>
      </c>
      <c r="U127" s="11">
        <f t="shared" si="92"/>
        <v>4</v>
      </c>
      <c r="V127" s="19">
        <f t="shared" si="84"/>
        <v>0</v>
      </c>
      <c r="W127" s="19">
        <f t="shared" si="85"/>
        <v>0</v>
      </c>
      <c r="X127" s="11" t="b">
        <f t="shared" si="93"/>
        <v>1</v>
      </c>
      <c r="Y127" s="11">
        <f t="shared" si="86"/>
        <v>0</v>
      </c>
      <c r="Z127" s="11">
        <f t="shared" si="87"/>
        <v>0</v>
      </c>
      <c r="AA127" s="11">
        <f t="shared" si="59"/>
        <v>0</v>
      </c>
      <c r="AB127" s="19">
        <f t="shared" si="90"/>
        <v>95</v>
      </c>
      <c r="AC127" s="11">
        <f t="shared" si="60"/>
        <v>3</v>
      </c>
      <c r="AD127" s="11">
        <f t="shared" si="61"/>
        <v>0</v>
      </c>
      <c r="AE127" s="19">
        <f t="shared" si="62"/>
        <v>0</v>
      </c>
      <c r="AF127" s="19">
        <f t="shared" si="63"/>
        <v>0</v>
      </c>
      <c r="AG127" s="11" t="b">
        <f t="shared" si="64"/>
        <v>0</v>
      </c>
      <c r="AH127" s="11">
        <f t="shared" si="65"/>
        <v>0</v>
      </c>
      <c r="AI127" s="11">
        <f t="shared" si="66"/>
        <v>0</v>
      </c>
      <c r="AJ127" s="11">
        <f t="shared" si="67"/>
        <v>0</v>
      </c>
      <c r="AK127" s="11">
        <f t="shared" si="68"/>
        <v>0</v>
      </c>
      <c r="AL127" s="11">
        <f t="shared" si="69"/>
        <v>0</v>
      </c>
      <c r="AM127" s="11">
        <f t="shared" si="70"/>
        <v>0</v>
      </c>
      <c r="AN127" s="11">
        <f t="shared" si="71"/>
        <v>0</v>
      </c>
      <c r="AO127" s="11">
        <f t="shared" si="72"/>
        <v>0</v>
      </c>
      <c r="AP127" s="11">
        <f t="shared" si="73"/>
        <v>0</v>
      </c>
      <c r="AQ127" s="11">
        <f t="shared" si="88"/>
        <v>0</v>
      </c>
      <c r="AR127" s="11">
        <f t="shared" si="74"/>
        <v>0</v>
      </c>
      <c r="AS127" s="11">
        <f t="shared" si="75"/>
        <v>0</v>
      </c>
      <c r="AT127" s="11">
        <f t="shared" si="76"/>
        <v>0</v>
      </c>
      <c r="AU127" s="11">
        <f t="shared" si="77"/>
        <v>0</v>
      </c>
      <c r="AV127" s="11">
        <f t="shared" si="78"/>
        <v>0</v>
      </c>
      <c r="AW127" s="11">
        <f t="shared" si="79"/>
        <v>0</v>
      </c>
      <c r="AX127" s="11">
        <f t="shared" si="80"/>
        <v>0</v>
      </c>
      <c r="AY127" s="11">
        <f t="shared" si="81"/>
        <v>0</v>
      </c>
      <c r="AZ127" s="11">
        <f t="shared" si="82"/>
        <v>0</v>
      </c>
      <c r="BA127" s="11">
        <f t="shared" si="83"/>
        <v>0</v>
      </c>
    </row>
    <row r="128" spans="1:57" ht="6" customHeight="1" thickBot="1" x14ac:dyDescent="0.25">
      <c r="A128" s="30"/>
      <c r="B128" s="69"/>
      <c r="C128" s="52"/>
      <c r="D128" s="52"/>
      <c r="E128" s="52"/>
      <c r="F128" s="52"/>
      <c r="G128" s="52"/>
      <c r="H128" s="52"/>
      <c r="I128" s="52"/>
      <c r="J128" s="52"/>
      <c r="K128" s="52"/>
      <c r="L128" s="52"/>
      <c r="M128" s="52"/>
      <c r="N128" s="52"/>
      <c r="O128" s="52"/>
      <c r="P128" s="53"/>
      <c r="Q128" s="30"/>
      <c r="R128" s="56"/>
      <c r="S128" s="57"/>
      <c r="T128" s="48">
        <f t="shared" si="94"/>
        <v>97</v>
      </c>
      <c r="U128" s="11">
        <f t="shared" si="92"/>
        <v>5</v>
      </c>
      <c r="V128" s="19">
        <f t="shared" si="84"/>
        <v>0</v>
      </c>
      <c r="W128" s="19">
        <f t="shared" si="85"/>
        <v>0</v>
      </c>
      <c r="X128" s="11" t="b">
        <f t="shared" si="93"/>
        <v>1</v>
      </c>
      <c r="Y128" s="11">
        <f t="shared" si="86"/>
        <v>0</v>
      </c>
      <c r="Z128" s="11">
        <f t="shared" si="87"/>
        <v>0</v>
      </c>
      <c r="AA128" s="11">
        <f t="shared" si="59"/>
        <v>0</v>
      </c>
      <c r="AB128" s="19">
        <f t="shared" si="90"/>
        <v>96</v>
      </c>
      <c r="AC128" s="11">
        <f t="shared" si="60"/>
        <v>4</v>
      </c>
      <c r="AD128" s="11">
        <f t="shared" si="61"/>
        <v>0</v>
      </c>
      <c r="AE128" s="19">
        <f t="shared" si="62"/>
        <v>0</v>
      </c>
      <c r="AF128" s="19">
        <f t="shared" si="63"/>
        <v>0</v>
      </c>
      <c r="AG128" s="11" t="b">
        <f t="shared" si="64"/>
        <v>0</v>
      </c>
      <c r="AH128" s="11">
        <f t="shared" si="65"/>
        <v>0</v>
      </c>
      <c r="AI128" s="11">
        <f t="shared" si="66"/>
        <v>0</v>
      </c>
      <c r="AJ128" s="11">
        <f t="shared" si="67"/>
        <v>0</v>
      </c>
      <c r="AK128" s="11">
        <f t="shared" si="68"/>
        <v>0</v>
      </c>
      <c r="AL128" s="11">
        <f t="shared" si="69"/>
        <v>0</v>
      </c>
      <c r="AM128" s="11">
        <f t="shared" si="70"/>
        <v>0</v>
      </c>
      <c r="AN128" s="11">
        <f t="shared" si="71"/>
        <v>0</v>
      </c>
      <c r="AO128" s="11">
        <f t="shared" si="72"/>
        <v>0</v>
      </c>
      <c r="AP128" s="11">
        <f t="shared" si="73"/>
        <v>0</v>
      </c>
      <c r="AQ128" s="11">
        <f t="shared" si="88"/>
        <v>0</v>
      </c>
      <c r="AR128" s="11">
        <f t="shared" si="74"/>
        <v>0</v>
      </c>
      <c r="AS128" s="11">
        <f t="shared" si="75"/>
        <v>0</v>
      </c>
      <c r="AT128" s="11">
        <f t="shared" si="76"/>
        <v>0</v>
      </c>
      <c r="AU128" s="11">
        <f t="shared" si="77"/>
        <v>0</v>
      </c>
      <c r="AV128" s="11">
        <f t="shared" si="78"/>
        <v>0</v>
      </c>
      <c r="AW128" s="11">
        <f t="shared" si="79"/>
        <v>0</v>
      </c>
      <c r="AX128" s="11">
        <f t="shared" si="80"/>
        <v>0</v>
      </c>
      <c r="AY128" s="11">
        <f t="shared" si="81"/>
        <v>0</v>
      </c>
      <c r="AZ128" s="11">
        <f t="shared" si="82"/>
        <v>0</v>
      </c>
      <c r="BA128" s="11">
        <f t="shared" si="83"/>
        <v>0</v>
      </c>
    </row>
    <row r="129" spans="1:53" hidden="1" x14ac:dyDescent="0.2">
      <c r="A129" s="30"/>
      <c r="B129" s="30"/>
      <c r="C129" s="30"/>
      <c r="D129" s="30"/>
      <c r="E129" s="30"/>
      <c r="F129" s="30"/>
      <c r="G129" s="30"/>
      <c r="H129" s="30"/>
      <c r="I129" s="30"/>
      <c r="J129" s="30"/>
      <c r="K129" s="30"/>
      <c r="L129" s="30"/>
      <c r="M129" s="30"/>
      <c r="N129" s="30"/>
      <c r="O129" s="30"/>
      <c r="P129" s="30"/>
      <c r="Q129" s="30"/>
      <c r="R129" s="56"/>
      <c r="S129" s="57"/>
      <c r="T129" s="48">
        <f t="shared" si="94"/>
        <v>98</v>
      </c>
      <c r="U129" s="11">
        <f t="shared" si="92"/>
        <v>6</v>
      </c>
      <c r="V129" s="19">
        <f t="shared" si="84"/>
        <v>0</v>
      </c>
      <c r="W129" s="19">
        <f t="shared" si="85"/>
        <v>0</v>
      </c>
      <c r="X129" s="11" t="b">
        <f t="shared" si="93"/>
        <v>1</v>
      </c>
      <c r="Y129" s="11">
        <f t="shared" si="86"/>
        <v>0</v>
      </c>
      <c r="Z129" s="11">
        <f t="shared" si="87"/>
        <v>0</v>
      </c>
      <c r="AA129" s="11">
        <f t="shared" si="59"/>
        <v>0</v>
      </c>
      <c r="AB129" s="19">
        <f t="shared" si="90"/>
        <v>97</v>
      </c>
      <c r="AC129" s="11">
        <f t="shared" si="60"/>
        <v>5</v>
      </c>
      <c r="AD129" s="11">
        <f t="shared" si="61"/>
        <v>0</v>
      </c>
      <c r="AE129" s="19">
        <f t="shared" si="62"/>
        <v>0</v>
      </c>
      <c r="AF129" s="19">
        <f t="shared" si="63"/>
        <v>0</v>
      </c>
      <c r="AG129" s="11" t="b">
        <f t="shared" si="64"/>
        <v>0</v>
      </c>
      <c r="AH129" s="11">
        <f t="shared" si="65"/>
        <v>0</v>
      </c>
      <c r="AI129" s="11">
        <f t="shared" si="66"/>
        <v>0</v>
      </c>
      <c r="AJ129" s="11">
        <f t="shared" si="67"/>
        <v>0</v>
      </c>
      <c r="AK129" s="11">
        <f t="shared" si="68"/>
        <v>0</v>
      </c>
      <c r="AL129" s="11">
        <f t="shared" si="69"/>
        <v>0</v>
      </c>
      <c r="AM129" s="11">
        <f t="shared" si="70"/>
        <v>0</v>
      </c>
      <c r="AN129" s="11">
        <f t="shared" si="71"/>
        <v>0</v>
      </c>
      <c r="AO129" s="11">
        <f t="shared" si="72"/>
        <v>0</v>
      </c>
      <c r="AP129" s="11">
        <f t="shared" si="73"/>
        <v>0</v>
      </c>
      <c r="AQ129" s="11">
        <f t="shared" si="88"/>
        <v>0</v>
      </c>
      <c r="AR129" s="11">
        <f t="shared" si="74"/>
        <v>0</v>
      </c>
      <c r="AS129" s="11">
        <f t="shared" si="75"/>
        <v>0</v>
      </c>
      <c r="AT129" s="11">
        <f t="shared" si="76"/>
        <v>0</v>
      </c>
      <c r="AU129" s="11">
        <f t="shared" si="77"/>
        <v>0</v>
      </c>
      <c r="AV129" s="11">
        <f t="shared" si="78"/>
        <v>0</v>
      </c>
      <c r="AW129" s="11">
        <f t="shared" si="79"/>
        <v>0</v>
      </c>
      <c r="AX129" s="11">
        <f t="shared" si="80"/>
        <v>0</v>
      </c>
      <c r="AY129" s="11">
        <f t="shared" si="81"/>
        <v>0</v>
      </c>
      <c r="AZ129" s="11">
        <f t="shared" si="82"/>
        <v>0</v>
      </c>
      <c r="BA129" s="11">
        <f t="shared" si="83"/>
        <v>0</v>
      </c>
    </row>
    <row r="130" spans="1:53" hidden="1" x14ac:dyDescent="0.2">
      <c r="A130" s="30"/>
      <c r="B130" s="30"/>
      <c r="C130" s="30"/>
      <c r="D130" s="30"/>
      <c r="E130" s="30"/>
      <c r="F130" s="30"/>
      <c r="G130" s="30"/>
      <c r="H130" s="30"/>
      <c r="I130" s="30"/>
      <c r="J130" s="30"/>
      <c r="K130" s="30"/>
      <c r="L130" s="30"/>
      <c r="M130" s="30"/>
      <c r="N130" s="30"/>
      <c r="O130" s="30"/>
      <c r="P130" s="30"/>
      <c r="Q130" s="30"/>
      <c r="R130" s="56"/>
      <c r="S130" s="57"/>
      <c r="T130" s="48">
        <f t="shared" ref="T130:T145" si="95">T129+1</f>
        <v>99</v>
      </c>
      <c r="U130" s="11">
        <f t="shared" si="92"/>
        <v>7</v>
      </c>
      <c r="V130" s="19">
        <f t="shared" si="84"/>
        <v>0</v>
      </c>
      <c r="W130" s="19">
        <f t="shared" si="85"/>
        <v>0</v>
      </c>
      <c r="X130" s="11" t="b">
        <f t="shared" si="93"/>
        <v>1</v>
      </c>
      <c r="Y130" s="11">
        <f t="shared" si="86"/>
        <v>0</v>
      </c>
      <c r="Z130" s="11">
        <f t="shared" si="87"/>
        <v>0</v>
      </c>
      <c r="AA130" s="11">
        <f t="shared" si="59"/>
        <v>0</v>
      </c>
      <c r="AB130" s="19">
        <f t="shared" si="90"/>
        <v>98</v>
      </c>
      <c r="AC130" s="11">
        <f t="shared" si="60"/>
        <v>6</v>
      </c>
      <c r="AD130" s="11">
        <f t="shared" si="61"/>
        <v>0</v>
      </c>
      <c r="AE130" s="19">
        <f t="shared" si="62"/>
        <v>0</v>
      </c>
      <c r="AF130" s="19">
        <f t="shared" si="63"/>
        <v>0</v>
      </c>
      <c r="AG130" s="11" t="b">
        <f t="shared" si="64"/>
        <v>0</v>
      </c>
      <c r="AH130" s="11">
        <f t="shared" si="65"/>
        <v>0</v>
      </c>
      <c r="AI130" s="11">
        <f t="shared" si="66"/>
        <v>0</v>
      </c>
      <c r="AJ130" s="11">
        <f t="shared" si="67"/>
        <v>0</v>
      </c>
      <c r="AK130" s="11">
        <f t="shared" si="68"/>
        <v>0</v>
      </c>
      <c r="AL130" s="11">
        <f t="shared" si="69"/>
        <v>0</v>
      </c>
      <c r="AM130" s="11">
        <f t="shared" si="70"/>
        <v>0</v>
      </c>
      <c r="AN130" s="11">
        <f t="shared" si="71"/>
        <v>0</v>
      </c>
      <c r="AO130" s="11">
        <f t="shared" si="72"/>
        <v>0</v>
      </c>
      <c r="AP130" s="11">
        <f t="shared" si="73"/>
        <v>0</v>
      </c>
      <c r="AQ130" s="11">
        <f t="shared" si="88"/>
        <v>0</v>
      </c>
      <c r="AR130" s="11">
        <f t="shared" si="74"/>
        <v>0</v>
      </c>
      <c r="AS130" s="11">
        <f t="shared" si="75"/>
        <v>0</v>
      </c>
      <c r="AT130" s="11">
        <f t="shared" si="76"/>
        <v>0</v>
      </c>
      <c r="AU130" s="11">
        <f t="shared" si="77"/>
        <v>0</v>
      </c>
      <c r="AV130" s="11">
        <f t="shared" si="78"/>
        <v>0</v>
      </c>
      <c r="AW130" s="11">
        <f t="shared" si="79"/>
        <v>0</v>
      </c>
      <c r="AX130" s="11">
        <f t="shared" si="80"/>
        <v>0</v>
      </c>
      <c r="AY130" s="11">
        <f t="shared" si="81"/>
        <v>0</v>
      </c>
      <c r="AZ130" s="11">
        <f t="shared" si="82"/>
        <v>0</v>
      </c>
      <c r="BA130" s="11">
        <f t="shared" si="83"/>
        <v>0</v>
      </c>
    </row>
    <row r="131" spans="1:53" hidden="1" x14ac:dyDescent="0.2">
      <c r="A131" s="30"/>
      <c r="B131" s="30"/>
      <c r="C131" s="30"/>
      <c r="D131" s="30"/>
      <c r="E131" s="30"/>
      <c r="F131" s="30"/>
      <c r="G131" s="30"/>
      <c r="H131" s="30"/>
      <c r="I131" s="30"/>
      <c r="J131" s="30"/>
      <c r="K131" s="30"/>
      <c r="L131" s="30"/>
      <c r="M131" s="30"/>
      <c r="N131" s="30"/>
      <c r="O131" s="30"/>
      <c r="P131" s="30"/>
      <c r="Q131" s="30"/>
      <c r="R131" s="56"/>
      <c r="S131" s="57"/>
      <c r="T131" s="48">
        <f t="shared" si="95"/>
        <v>100</v>
      </c>
      <c r="U131" s="11">
        <f t="shared" si="92"/>
        <v>1</v>
      </c>
      <c r="V131" s="19">
        <f t="shared" si="84"/>
        <v>0</v>
      </c>
      <c r="W131" s="19">
        <f t="shared" si="85"/>
        <v>0</v>
      </c>
      <c r="X131" s="11" t="b">
        <f t="shared" si="93"/>
        <v>1</v>
      </c>
      <c r="Y131" s="11">
        <f t="shared" si="86"/>
        <v>0</v>
      </c>
      <c r="Z131" s="11">
        <f t="shared" si="87"/>
        <v>0</v>
      </c>
      <c r="AA131" s="11">
        <f t="shared" si="59"/>
        <v>0</v>
      </c>
      <c r="AB131" s="19">
        <f t="shared" si="90"/>
        <v>99</v>
      </c>
      <c r="AC131" s="11">
        <f t="shared" si="60"/>
        <v>7</v>
      </c>
      <c r="AD131" s="11">
        <f t="shared" si="61"/>
        <v>0</v>
      </c>
      <c r="AE131" s="19">
        <f t="shared" si="62"/>
        <v>0</v>
      </c>
      <c r="AF131" s="19">
        <f t="shared" si="63"/>
        <v>0</v>
      </c>
      <c r="AG131" s="11" t="b">
        <f t="shared" si="64"/>
        <v>0</v>
      </c>
      <c r="AH131" s="11">
        <f t="shared" si="65"/>
        <v>0</v>
      </c>
      <c r="AI131" s="11">
        <f t="shared" si="66"/>
        <v>0</v>
      </c>
      <c r="AJ131" s="11">
        <f t="shared" si="67"/>
        <v>0</v>
      </c>
      <c r="AK131" s="11">
        <f t="shared" si="68"/>
        <v>0</v>
      </c>
      <c r="AL131" s="11">
        <f t="shared" si="69"/>
        <v>0</v>
      </c>
      <c r="AM131" s="11">
        <f t="shared" si="70"/>
        <v>0</v>
      </c>
      <c r="AN131" s="11">
        <f t="shared" si="71"/>
        <v>0</v>
      </c>
      <c r="AO131" s="11">
        <f t="shared" si="72"/>
        <v>0</v>
      </c>
      <c r="AP131" s="11">
        <f t="shared" si="73"/>
        <v>0</v>
      </c>
      <c r="AQ131" s="11">
        <f t="shared" si="88"/>
        <v>0</v>
      </c>
      <c r="AR131" s="11">
        <f t="shared" si="74"/>
        <v>0</v>
      </c>
      <c r="AS131" s="11">
        <f t="shared" si="75"/>
        <v>0</v>
      </c>
      <c r="AT131" s="11">
        <f t="shared" si="76"/>
        <v>0</v>
      </c>
      <c r="AU131" s="11">
        <f t="shared" si="77"/>
        <v>0</v>
      </c>
      <c r="AV131" s="11">
        <f t="shared" si="78"/>
        <v>0</v>
      </c>
      <c r="AW131" s="11">
        <f t="shared" si="79"/>
        <v>0</v>
      </c>
      <c r="AX131" s="11">
        <f t="shared" si="80"/>
        <v>0</v>
      </c>
      <c r="AY131" s="11">
        <f t="shared" si="81"/>
        <v>0</v>
      </c>
      <c r="AZ131" s="11">
        <f t="shared" si="82"/>
        <v>0</v>
      </c>
      <c r="BA131" s="11">
        <f t="shared" si="83"/>
        <v>0</v>
      </c>
    </row>
    <row r="132" spans="1:53" hidden="1" x14ac:dyDescent="0.2">
      <c r="A132" s="30"/>
      <c r="B132" s="30"/>
      <c r="C132" s="30"/>
      <c r="D132" s="30"/>
      <c r="E132" s="30"/>
      <c r="F132" s="30"/>
      <c r="G132" s="30"/>
      <c r="H132" s="30"/>
      <c r="I132" s="30"/>
      <c r="J132" s="30"/>
      <c r="K132" s="30"/>
      <c r="L132" s="30"/>
      <c r="M132" s="30"/>
      <c r="N132" s="30"/>
      <c r="O132" s="30"/>
      <c r="P132" s="30"/>
      <c r="Q132" s="30"/>
      <c r="R132" s="56"/>
      <c r="S132" s="57"/>
      <c r="T132" s="48">
        <f t="shared" si="95"/>
        <v>101</v>
      </c>
      <c r="U132" s="11">
        <f t="shared" si="92"/>
        <v>2</v>
      </c>
      <c r="V132" s="19">
        <f t="shared" si="84"/>
        <v>0</v>
      </c>
      <c r="W132" s="19">
        <f t="shared" si="85"/>
        <v>0</v>
      </c>
      <c r="X132" s="11" t="b">
        <f t="shared" si="93"/>
        <v>1</v>
      </c>
      <c r="Y132" s="11">
        <f t="shared" si="86"/>
        <v>0</v>
      </c>
      <c r="Z132" s="11">
        <f t="shared" si="87"/>
        <v>0</v>
      </c>
      <c r="AA132" s="11">
        <f t="shared" si="59"/>
        <v>0</v>
      </c>
      <c r="AB132" s="19">
        <f t="shared" si="90"/>
        <v>100</v>
      </c>
      <c r="AC132" s="11">
        <f t="shared" si="60"/>
        <v>1</v>
      </c>
      <c r="AD132" s="11">
        <f t="shared" si="61"/>
        <v>0</v>
      </c>
      <c r="AE132" s="19">
        <f t="shared" si="62"/>
        <v>0</v>
      </c>
      <c r="AF132" s="19">
        <f t="shared" si="63"/>
        <v>0</v>
      </c>
      <c r="AG132" s="11" t="b">
        <f t="shared" si="64"/>
        <v>0</v>
      </c>
      <c r="AH132" s="11">
        <f t="shared" si="65"/>
        <v>0</v>
      </c>
      <c r="AI132" s="11">
        <f t="shared" si="66"/>
        <v>0</v>
      </c>
      <c r="AJ132" s="11">
        <f t="shared" si="67"/>
        <v>0</v>
      </c>
      <c r="AK132" s="11">
        <f t="shared" si="68"/>
        <v>0</v>
      </c>
      <c r="AL132" s="11">
        <f t="shared" si="69"/>
        <v>0</v>
      </c>
      <c r="AM132" s="11">
        <f t="shared" si="70"/>
        <v>0</v>
      </c>
      <c r="AN132" s="11">
        <f t="shared" si="71"/>
        <v>0</v>
      </c>
      <c r="AO132" s="11">
        <f t="shared" si="72"/>
        <v>0</v>
      </c>
      <c r="AP132" s="11">
        <f t="shared" si="73"/>
        <v>0</v>
      </c>
      <c r="AQ132" s="11">
        <f t="shared" si="88"/>
        <v>0</v>
      </c>
      <c r="AR132" s="11">
        <f t="shared" si="74"/>
        <v>0</v>
      </c>
      <c r="AS132" s="11">
        <f t="shared" si="75"/>
        <v>0</v>
      </c>
      <c r="AT132" s="11">
        <f t="shared" si="76"/>
        <v>0</v>
      </c>
      <c r="AU132" s="11">
        <f t="shared" si="77"/>
        <v>0</v>
      </c>
      <c r="AV132" s="11">
        <f t="shared" si="78"/>
        <v>0</v>
      </c>
      <c r="AW132" s="11">
        <f t="shared" si="79"/>
        <v>0</v>
      </c>
      <c r="AX132" s="11">
        <f t="shared" si="80"/>
        <v>0</v>
      </c>
      <c r="AY132" s="11">
        <f t="shared" si="81"/>
        <v>0</v>
      </c>
      <c r="AZ132" s="11">
        <f t="shared" si="82"/>
        <v>0</v>
      </c>
      <c r="BA132" s="11">
        <f t="shared" si="83"/>
        <v>0</v>
      </c>
    </row>
    <row r="133" spans="1:53" hidden="1" x14ac:dyDescent="0.2">
      <c r="A133" s="30"/>
      <c r="B133" s="30"/>
      <c r="C133" s="30"/>
      <c r="D133" s="30"/>
      <c r="E133" s="30"/>
      <c r="F133" s="30"/>
      <c r="G133" s="30"/>
      <c r="H133" s="30"/>
      <c r="I133" s="30"/>
      <c r="J133" s="30"/>
      <c r="K133" s="30"/>
      <c r="L133" s="30"/>
      <c r="M133" s="30"/>
      <c r="N133" s="30"/>
      <c r="O133" s="30"/>
      <c r="P133" s="30"/>
      <c r="Q133" s="30"/>
      <c r="R133" s="56"/>
      <c r="S133" s="57"/>
      <c r="T133" s="48">
        <f t="shared" si="95"/>
        <v>102</v>
      </c>
      <c r="U133" s="11">
        <f t="shared" si="92"/>
        <v>3</v>
      </c>
      <c r="V133" s="19">
        <f t="shared" si="84"/>
        <v>0</v>
      </c>
      <c r="W133" s="19">
        <f t="shared" si="85"/>
        <v>0</v>
      </c>
      <c r="X133" s="11" t="b">
        <f t="shared" si="93"/>
        <v>1</v>
      </c>
      <c r="Y133" s="11">
        <f t="shared" si="86"/>
        <v>0</v>
      </c>
      <c r="Z133" s="11">
        <f t="shared" si="87"/>
        <v>0</v>
      </c>
      <c r="AA133" s="11">
        <f t="shared" si="59"/>
        <v>0</v>
      </c>
      <c r="AB133" s="19">
        <f t="shared" si="90"/>
        <v>101</v>
      </c>
      <c r="AC133" s="11">
        <f t="shared" si="60"/>
        <v>2</v>
      </c>
      <c r="AD133" s="11">
        <f t="shared" si="61"/>
        <v>0</v>
      </c>
      <c r="AE133" s="19">
        <f t="shared" si="62"/>
        <v>0</v>
      </c>
      <c r="AF133" s="19">
        <f t="shared" si="63"/>
        <v>0</v>
      </c>
      <c r="AG133" s="11" t="b">
        <f t="shared" si="64"/>
        <v>0</v>
      </c>
      <c r="AH133" s="11">
        <f t="shared" si="65"/>
        <v>0</v>
      </c>
      <c r="AI133" s="11">
        <f t="shared" si="66"/>
        <v>0</v>
      </c>
      <c r="AJ133" s="11">
        <f t="shared" si="67"/>
        <v>0</v>
      </c>
      <c r="AK133" s="11">
        <f t="shared" si="68"/>
        <v>0</v>
      </c>
      <c r="AL133" s="11">
        <f t="shared" si="69"/>
        <v>0</v>
      </c>
      <c r="AM133" s="11">
        <f t="shared" si="70"/>
        <v>0</v>
      </c>
      <c r="AN133" s="11">
        <f t="shared" si="71"/>
        <v>0</v>
      </c>
      <c r="AO133" s="11">
        <f t="shared" si="72"/>
        <v>0</v>
      </c>
      <c r="AP133" s="11">
        <f t="shared" si="73"/>
        <v>0</v>
      </c>
      <c r="AQ133" s="11">
        <f t="shared" si="88"/>
        <v>0</v>
      </c>
      <c r="AR133" s="11">
        <f t="shared" si="74"/>
        <v>0</v>
      </c>
      <c r="AS133" s="11">
        <f t="shared" si="75"/>
        <v>0</v>
      </c>
      <c r="AT133" s="11">
        <f t="shared" si="76"/>
        <v>0</v>
      </c>
      <c r="AU133" s="11">
        <f t="shared" si="77"/>
        <v>0</v>
      </c>
      <c r="AV133" s="11">
        <f t="shared" si="78"/>
        <v>0</v>
      </c>
      <c r="AW133" s="11">
        <f t="shared" si="79"/>
        <v>0</v>
      </c>
      <c r="AX133" s="11">
        <f t="shared" si="80"/>
        <v>0</v>
      </c>
      <c r="AY133" s="11">
        <f t="shared" si="81"/>
        <v>0</v>
      </c>
      <c r="AZ133" s="11">
        <f t="shared" si="82"/>
        <v>0</v>
      </c>
      <c r="BA133" s="11">
        <f t="shared" si="83"/>
        <v>0</v>
      </c>
    </row>
    <row r="134" spans="1:53" hidden="1" x14ac:dyDescent="0.2">
      <c r="A134" s="30"/>
      <c r="B134" s="30"/>
      <c r="C134" s="30"/>
      <c r="D134" s="30"/>
      <c r="E134" s="30"/>
      <c r="F134" s="30"/>
      <c r="G134" s="30"/>
      <c r="H134" s="30"/>
      <c r="I134" s="30"/>
      <c r="J134" s="30"/>
      <c r="K134" s="30"/>
      <c r="L134" s="30"/>
      <c r="M134" s="30"/>
      <c r="N134" s="30"/>
      <c r="O134" s="30"/>
      <c r="P134" s="30"/>
      <c r="Q134" s="30"/>
      <c r="R134" s="56"/>
      <c r="S134" s="57"/>
      <c r="T134" s="48">
        <f t="shared" si="95"/>
        <v>103</v>
      </c>
      <c r="U134" s="11">
        <f t="shared" si="92"/>
        <v>4</v>
      </c>
      <c r="V134" s="19">
        <f t="shared" si="84"/>
        <v>0</v>
      </c>
      <c r="W134" s="19">
        <f t="shared" si="85"/>
        <v>0</v>
      </c>
      <c r="X134" s="11" t="b">
        <f t="shared" si="93"/>
        <v>1</v>
      </c>
      <c r="Y134" s="11">
        <f t="shared" si="86"/>
        <v>0</v>
      </c>
      <c r="Z134" s="11">
        <f t="shared" si="87"/>
        <v>0</v>
      </c>
      <c r="AA134" s="11">
        <f t="shared" si="59"/>
        <v>0</v>
      </c>
      <c r="AB134" s="19">
        <f t="shared" si="90"/>
        <v>102</v>
      </c>
      <c r="AC134" s="11">
        <f t="shared" si="60"/>
        <v>3</v>
      </c>
      <c r="AD134" s="11">
        <f t="shared" si="61"/>
        <v>0</v>
      </c>
      <c r="AE134" s="19">
        <f t="shared" si="62"/>
        <v>0</v>
      </c>
      <c r="AF134" s="19">
        <f t="shared" si="63"/>
        <v>0</v>
      </c>
      <c r="AG134" s="11" t="b">
        <f t="shared" si="64"/>
        <v>0</v>
      </c>
      <c r="AH134" s="11">
        <f t="shared" si="65"/>
        <v>0</v>
      </c>
      <c r="AI134" s="11">
        <f t="shared" si="66"/>
        <v>0</v>
      </c>
      <c r="AJ134" s="11">
        <f t="shared" si="67"/>
        <v>0</v>
      </c>
      <c r="AK134" s="11">
        <f t="shared" si="68"/>
        <v>0</v>
      </c>
      <c r="AL134" s="11">
        <f t="shared" si="69"/>
        <v>0</v>
      </c>
      <c r="AM134" s="11">
        <f t="shared" si="70"/>
        <v>0</v>
      </c>
      <c r="AN134" s="11">
        <f t="shared" si="71"/>
        <v>0</v>
      </c>
      <c r="AO134" s="11">
        <f t="shared" si="72"/>
        <v>0</v>
      </c>
      <c r="AP134" s="11">
        <f t="shared" si="73"/>
        <v>0</v>
      </c>
      <c r="AQ134" s="11">
        <f t="shared" si="88"/>
        <v>0</v>
      </c>
      <c r="AR134" s="11">
        <f t="shared" si="74"/>
        <v>0</v>
      </c>
      <c r="AS134" s="11">
        <f t="shared" si="75"/>
        <v>0</v>
      </c>
      <c r="AT134" s="11">
        <f t="shared" si="76"/>
        <v>0</v>
      </c>
      <c r="AU134" s="11">
        <f t="shared" si="77"/>
        <v>0</v>
      </c>
      <c r="AV134" s="11">
        <f t="shared" si="78"/>
        <v>0</v>
      </c>
      <c r="AW134" s="11">
        <f t="shared" si="79"/>
        <v>0</v>
      </c>
      <c r="AX134" s="11">
        <f t="shared" si="80"/>
        <v>0</v>
      </c>
      <c r="AY134" s="11">
        <f t="shared" si="81"/>
        <v>0</v>
      </c>
      <c r="AZ134" s="11">
        <f t="shared" si="82"/>
        <v>0</v>
      </c>
      <c r="BA134" s="11">
        <f t="shared" si="83"/>
        <v>0</v>
      </c>
    </row>
    <row r="135" spans="1:53" hidden="1" x14ac:dyDescent="0.2">
      <c r="A135" s="30"/>
      <c r="B135" s="30"/>
      <c r="C135" s="30"/>
      <c r="D135" s="30"/>
      <c r="E135" s="30"/>
      <c r="F135" s="30"/>
      <c r="G135" s="30"/>
      <c r="H135" s="30"/>
      <c r="I135" s="30"/>
      <c r="J135" s="30"/>
      <c r="K135" s="30"/>
      <c r="L135" s="30"/>
      <c r="M135" s="30"/>
      <c r="N135" s="30"/>
      <c r="O135" s="30"/>
      <c r="P135" s="30"/>
      <c r="Q135" s="30"/>
      <c r="R135" s="56"/>
      <c r="S135" s="57"/>
      <c r="T135" s="48">
        <f t="shared" si="95"/>
        <v>104</v>
      </c>
      <c r="U135" s="11">
        <f t="shared" si="92"/>
        <v>5</v>
      </c>
      <c r="V135" s="19">
        <f t="shared" si="84"/>
        <v>0</v>
      </c>
      <c r="W135" s="19">
        <f t="shared" si="85"/>
        <v>0</v>
      </c>
      <c r="X135" s="11" t="b">
        <f t="shared" si="93"/>
        <v>1</v>
      </c>
      <c r="Y135" s="11">
        <f t="shared" si="86"/>
        <v>0</v>
      </c>
      <c r="Z135" s="11">
        <f t="shared" si="87"/>
        <v>0</v>
      </c>
      <c r="AA135" s="11">
        <f t="shared" si="59"/>
        <v>0</v>
      </c>
      <c r="AB135" s="19">
        <f t="shared" si="90"/>
        <v>103</v>
      </c>
      <c r="AC135" s="11">
        <f t="shared" si="60"/>
        <v>4</v>
      </c>
      <c r="AD135" s="11">
        <f t="shared" si="61"/>
        <v>0</v>
      </c>
      <c r="AE135" s="19">
        <f t="shared" si="62"/>
        <v>0</v>
      </c>
      <c r="AF135" s="19">
        <f t="shared" si="63"/>
        <v>0</v>
      </c>
      <c r="AG135" s="11" t="b">
        <f t="shared" si="64"/>
        <v>0</v>
      </c>
      <c r="AH135" s="11">
        <f t="shared" si="65"/>
        <v>0</v>
      </c>
      <c r="AI135" s="11">
        <f t="shared" si="66"/>
        <v>0</v>
      </c>
      <c r="AJ135" s="11">
        <f t="shared" si="67"/>
        <v>0</v>
      </c>
      <c r="AK135" s="11">
        <f t="shared" si="68"/>
        <v>0</v>
      </c>
      <c r="AL135" s="11">
        <f t="shared" si="69"/>
        <v>0</v>
      </c>
      <c r="AM135" s="11">
        <f t="shared" si="70"/>
        <v>0</v>
      </c>
      <c r="AN135" s="11">
        <f t="shared" si="71"/>
        <v>0</v>
      </c>
      <c r="AO135" s="11">
        <f t="shared" si="72"/>
        <v>0</v>
      </c>
      <c r="AP135" s="11">
        <f t="shared" si="73"/>
        <v>0</v>
      </c>
      <c r="AQ135" s="11">
        <f t="shared" si="88"/>
        <v>0</v>
      </c>
      <c r="AR135" s="11">
        <f t="shared" si="74"/>
        <v>0</v>
      </c>
      <c r="AS135" s="11">
        <f t="shared" si="75"/>
        <v>0</v>
      </c>
      <c r="AT135" s="11">
        <f t="shared" si="76"/>
        <v>0</v>
      </c>
      <c r="AU135" s="11">
        <f t="shared" si="77"/>
        <v>0</v>
      </c>
      <c r="AV135" s="11">
        <f t="shared" si="78"/>
        <v>0</v>
      </c>
      <c r="AW135" s="11">
        <f t="shared" si="79"/>
        <v>0</v>
      </c>
      <c r="AX135" s="11">
        <f t="shared" si="80"/>
        <v>0</v>
      </c>
      <c r="AY135" s="11">
        <f t="shared" si="81"/>
        <v>0</v>
      </c>
      <c r="AZ135" s="11">
        <f t="shared" si="82"/>
        <v>0</v>
      </c>
      <c r="BA135" s="11">
        <f t="shared" si="83"/>
        <v>0</v>
      </c>
    </row>
    <row r="136" spans="1:53" hidden="1" x14ac:dyDescent="0.2">
      <c r="A136" s="30"/>
      <c r="B136" s="30"/>
      <c r="C136" s="30"/>
      <c r="D136" s="30"/>
      <c r="E136" s="30"/>
      <c r="F136" s="30"/>
      <c r="G136" s="30"/>
      <c r="H136" s="30"/>
      <c r="I136" s="30"/>
      <c r="J136" s="30"/>
      <c r="K136" s="30"/>
      <c r="L136" s="30"/>
      <c r="M136" s="30"/>
      <c r="N136" s="30"/>
      <c r="O136" s="30"/>
      <c r="P136" s="30"/>
      <c r="Q136" s="30"/>
      <c r="R136" s="56"/>
      <c r="S136" s="57"/>
      <c r="T136" s="48">
        <f t="shared" si="95"/>
        <v>105</v>
      </c>
      <c r="U136" s="11">
        <f t="shared" si="92"/>
        <v>6</v>
      </c>
      <c r="V136" s="19">
        <f t="shared" si="84"/>
        <v>0</v>
      </c>
      <c r="W136" s="19">
        <f t="shared" si="85"/>
        <v>0</v>
      </c>
      <c r="X136" s="11" t="b">
        <f t="shared" si="93"/>
        <v>1</v>
      </c>
      <c r="Y136" s="11">
        <f t="shared" si="86"/>
        <v>0</v>
      </c>
      <c r="Z136" s="11">
        <f t="shared" si="87"/>
        <v>0</v>
      </c>
      <c r="AA136" s="11">
        <f t="shared" si="59"/>
        <v>0</v>
      </c>
      <c r="AB136" s="19">
        <f t="shared" si="90"/>
        <v>104</v>
      </c>
      <c r="AC136" s="11">
        <f t="shared" si="60"/>
        <v>5</v>
      </c>
      <c r="AD136" s="11">
        <f t="shared" si="61"/>
        <v>0</v>
      </c>
      <c r="AE136" s="19">
        <f t="shared" si="62"/>
        <v>0</v>
      </c>
      <c r="AF136" s="19">
        <f t="shared" si="63"/>
        <v>0</v>
      </c>
      <c r="AG136" s="11" t="b">
        <f t="shared" si="64"/>
        <v>0</v>
      </c>
      <c r="AH136" s="11">
        <f t="shared" si="65"/>
        <v>0</v>
      </c>
      <c r="AI136" s="11">
        <f t="shared" si="66"/>
        <v>0</v>
      </c>
      <c r="AJ136" s="11">
        <f t="shared" si="67"/>
        <v>0</v>
      </c>
      <c r="AK136" s="11">
        <f t="shared" si="68"/>
        <v>0</v>
      </c>
      <c r="AL136" s="11">
        <f t="shared" si="69"/>
        <v>0</v>
      </c>
      <c r="AM136" s="11">
        <f t="shared" si="70"/>
        <v>0</v>
      </c>
      <c r="AN136" s="11">
        <f t="shared" si="71"/>
        <v>0</v>
      </c>
      <c r="AO136" s="11">
        <f t="shared" si="72"/>
        <v>0</v>
      </c>
      <c r="AP136" s="11">
        <f t="shared" si="73"/>
        <v>0</v>
      </c>
      <c r="AQ136" s="11">
        <f t="shared" si="88"/>
        <v>0</v>
      </c>
      <c r="AR136" s="11">
        <f t="shared" si="74"/>
        <v>0</v>
      </c>
      <c r="AS136" s="11">
        <f t="shared" si="75"/>
        <v>0</v>
      </c>
      <c r="AT136" s="11">
        <f t="shared" si="76"/>
        <v>0</v>
      </c>
      <c r="AU136" s="11">
        <f t="shared" si="77"/>
        <v>0</v>
      </c>
      <c r="AV136" s="11">
        <f t="shared" si="78"/>
        <v>0</v>
      </c>
      <c r="AW136" s="11">
        <f t="shared" si="79"/>
        <v>0</v>
      </c>
      <c r="AX136" s="11">
        <f t="shared" si="80"/>
        <v>0</v>
      </c>
      <c r="AY136" s="11">
        <f t="shared" si="81"/>
        <v>0</v>
      </c>
      <c r="AZ136" s="11">
        <f t="shared" si="82"/>
        <v>0</v>
      </c>
      <c r="BA136" s="11">
        <f t="shared" si="83"/>
        <v>0</v>
      </c>
    </row>
    <row r="137" spans="1:53" hidden="1" x14ac:dyDescent="0.2">
      <c r="A137" s="30"/>
      <c r="B137" s="30"/>
      <c r="C137" s="30"/>
      <c r="D137" s="30"/>
      <c r="E137" s="30"/>
      <c r="F137" s="30"/>
      <c r="G137" s="30"/>
      <c r="H137" s="30"/>
      <c r="I137" s="30"/>
      <c r="J137" s="30"/>
      <c r="K137" s="30"/>
      <c r="L137" s="30"/>
      <c r="M137" s="30"/>
      <c r="N137" s="30"/>
      <c r="O137" s="30"/>
      <c r="P137" s="30"/>
      <c r="Q137" s="30"/>
      <c r="R137" s="56"/>
      <c r="S137" s="57"/>
      <c r="T137" s="48">
        <f t="shared" si="95"/>
        <v>106</v>
      </c>
      <c r="U137" s="11">
        <f t="shared" si="92"/>
        <v>7</v>
      </c>
      <c r="V137" s="19">
        <f t="shared" si="84"/>
        <v>0</v>
      </c>
      <c r="W137" s="19">
        <f t="shared" si="85"/>
        <v>0</v>
      </c>
      <c r="X137" s="11" t="b">
        <f t="shared" si="93"/>
        <v>1</v>
      </c>
      <c r="Y137" s="11">
        <f t="shared" si="86"/>
        <v>0</v>
      </c>
      <c r="Z137" s="11">
        <f t="shared" si="87"/>
        <v>0</v>
      </c>
      <c r="AA137" s="11">
        <f t="shared" si="59"/>
        <v>0</v>
      </c>
      <c r="AB137" s="19">
        <f t="shared" si="90"/>
        <v>105</v>
      </c>
      <c r="AC137" s="11">
        <f t="shared" si="60"/>
        <v>6</v>
      </c>
      <c r="AD137" s="11">
        <f t="shared" si="61"/>
        <v>0</v>
      </c>
      <c r="AE137" s="19">
        <f t="shared" si="62"/>
        <v>0</v>
      </c>
      <c r="AF137" s="19">
        <f t="shared" si="63"/>
        <v>0</v>
      </c>
      <c r="AG137" s="11" t="b">
        <f t="shared" si="64"/>
        <v>0</v>
      </c>
      <c r="AH137" s="11">
        <f t="shared" si="65"/>
        <v>0</v>
      </c>
      <c r="AI137" s="11">
        <f t="shared" si="66"/>
        <v>0</v>
      </c>
      <c r="AJ137" s="11">
        <f t="shared" si="67"/>
        <v>0</v>
      </c>
      <c r="AK137" s="11">
        <f t="shared" si="68"/>
        <v>0</v>
      </c>
      <c r="AL137" s="11">
        <f t="shared" si="69"/>
        <v>0</v>
      </c>
      <c r="AM137" s="11">
        <f t="shared" si="70"/>
        <v>0</v>
      </c>
      <c r="AN137" s="11">
        <f t="shared" si="71"/>
        <v>0</v>
      </c>
      <c r="AO137" s="11">
        <f t="shared" si="72"/>
        <v>0</v>
      </c>
      <c r="AP137" s="11">
        <f t="shared" si="73"/>
        <v>0</v>
      </c>
      <c r="AQ137" s="11">
        <f t="shared" si="88"/>
        <v>0</v>
      </c>
      <c r="AR137" s="11">
        <f t="shared" si="74"/>
        <v>0</v>
      </c>
      <c r="AS137" s="11">
        <f t="shared" si="75"/>
        <v>0</v>
      </c>
      <c r="AT137" s="11">
        <f t="shared" si="76"/>
        <v>0</v>
      </c>
      <c r="AU137" s="11">
        <f t="shared" si="77"/>
        <v>0</v>
      </c>
      <c r="AV137" s="11">
        <f t="shared" si="78"/>
        <v>0</v>
      </c>
      <c r="AW137" s="11">
        <f t="shared" si="79"/>
        <v>0</v>
      </c>
      <c r="AX137" s="11">
        <f t="shared" si="80"/>
        <v>0</v>
      </c>
      <c r="AY137" s="11">
        <f t="shared" si="81"/>
        <v>0</v>
      </c>
      <c r="AZ137" s="11">
        <f t="shared" si="82"/>
        <v>0</v>
      </c>
      <c r="BA137" s="11">
        <f t="shared" si="83"/>
        <v>0</v>
      </c>
    </row>
    <row r="138" spans="1:53" hidden="1" x14ac:dyDescent="0.2">
      <c r="A138" s="30"/>
      <c r="B138" s="30"/>
      <c r="C138" s="30"/>
      <c r="D138" s="30"/>
      <c r="E138" s="30"/>
      <c r="F138" s="30"/>
      <c r="G138" s="30"/>
      <c r="H138" s="30"/>
      <c r="I138" s="30"/>
      <c r="J138" s="30"/>
      <c r="K138" s="30"/>
      <c r="L138" s="30"/>
      <c r="M138" s="30"/>
      <c r="N138" s="30"/>
      <c r="O138" s="30"/>
      <c r="P138" s="30"/>
      <c r="Q138" s="30"/>
      <c r="R138" s="56"/>
      <c r="S138" s="57"/>
      <c r="T138" s="48">
        <f t="shared" si="95"/>
        <v>107</v>
      </c>
      <c r="U138" s="11">
        <f t="shared" si="92"/>
        <v>1</v>
      </c>
      <c r="V138" s="19">
        <f t="shared" si="84"/>
        <v>0</v>
      </c>
      <c r="W138" s="19">
        <f t="shared" si="85"/>
        <v>0</v>
      </c>
      <c r="X138" s="11" t="b">
        <f t="shared" si="93"/>
        <v>1</v>
      </c>
      <c r="Y138" s="11">
        <f t="shared" si="86"/>
        <v>0</v>
      </c>
      <c r="Z138" s="11">
        <f t="shared" si="87"/>
        <v>0</v>
      </c>
      <c r="AA138" s="11">
        <f t="shared" si="59"/>
        <v>0</v>
      </c>
      <c r="AB138" s="19">
        <f t="shared" si="90"/>
        <v>106</v>
      </c>
      <c r="AC138" s="11">
        <f t="shared" si="60"/>
        <v>7</v>
      </c>
      <c r="AD138" s="11">
        <f t="shared" si="61"/>
        <v>0</v>
      </c>
      <c r="AE138" s="19">
        <f t="shared" si="62"/>
        <v>0</v>
      </c>
      <c r="AF138" s="19">
        <f t="shared" si="63"/>
        <v>0</v>
      </c>
      <c r="AG138" s="11" t="b">
        <f t="shared" si="64"/>
        <v>0</v>
      </c>
      <c r="AH138" s="11">
        <f t="shared" si="65"/>
        <v>0</v>
      </c>
      <c r="AI138" s="11">
        <f t="shared" si="66"/>
        <v>0</v>
      </c>
      <c r="AJ138" s="11">
        <f t="shared" si="67"/>
        <v>0</v>
      </c>
      <c r="AK138" s="11">
        <f t="shared" si="68"/>
        <v>0</v>
      </c>
      <c r="AL138" s="11">
        <f t="shared" si="69"/>
        <v>0</v>
      </c>
      <c r="AM138" s="11">
        <f t="shared" si="70"/>
        <v>0</v>
      </c>
      <c r="AN138" s="11">
        <f t="shared" si="71"/>
        <v>0</v>
      </c>
      <c r="AO138" s="11">
        <f t="shared" si="72"/>
        <v>0</v>
      </c>
      <c r="AP138" s="11">
        <f t="shared" si="73"/>
        <v>0</v>
      </c>
      <c r="AQ138" s="11">
        <f t="shared" si="88"/>
        <v>0</v>
      </c>
      <c r="AR138" s="11">
        <f t="shared" si="74"/>
        <v>0</v>
      </c>
      <c r="AS138" s="11">
        <f t="shared" si="75"/>
        <v>0</v>
      </c>
      <c r="AT138" s="11">
        <f t="shared" si="76"/>
        <v>0</v>
      </c>
      <c r="AU138" s="11">
        <f t="shared" si="77"/>
        <v>0</v>
      </c>
      <c r="AV138" s="11">
        <f t="shared" si="78"/>
        <v>0</v>
      </c>
      <c r="AW138" s="11">
        <f t="shared" si="79"/>
        <v>0</v>
      </c>
      <c r="AX138" s="11">
        <f t="shared" si="80"/>
        <v>0</v>
      </c>
      <c r="AY138" s="11">
        <f t="shared" si="81"/>
        <v>0</v>
      </c>
      <c r="AZ138" s="11">
        <f t="shared" si="82"/>
        <v>0</v>
      </c>
      <c r="BA138" s="11">
        <f t="shared" si="83"/>
        <v>0</v>
      </c>
    </row>
    <row r="139" spans="1:53" hidden="1" x14ac:dyDescent="0.2">
      <c r="A139" s="30"/>
      <c r="B139" s="30"/>
      <c r="C139" s="30"/>
      <c r="D139" s="30"/>
      <c r="E139" s="30"/>
      <c r="F139" s="30"/>
      <c r="G139" s="30"/>
      <c r="H139" s="30"/>
      <c r="I139" s="30"/>
      <c r="J139" s="30"/>
      <c r="K139" s="30"/>
      <c r="L139" s="30"/>
      <c r="M139" s="30"/>
      <c r="N139" s="30"/>
      <c r="O139" s="30"/>
      <c r="P139" s="30"/>
      <c r="Q139" s="30"/>
      <c r="R139" s="56"/>
      <c r="S139" s="57"/>
      <c r="T139" s="48">
        <f t="shared" si="95"/>
        <v>108</v>
      </c>
      <c r="U139" s="11">
        <f t="shared" si="92"/>
        <v>2</v>
      </c>
      <c r="V139" s="19">
        <f t="shared" si="84"/>
        <v>0</v>
      </c>
      <c r="W139" s="19">
        <f t="shared" si="85"/>
        <v>0</v>
      </c>
      <c r="X139" s="11" t="b">
        <f t="shared" si="93"/>
        <v>1</v>
      </c>
      <c r="Y139" s="11">
        <f t="shared" si="86"/>
        <v>0</v>
      </c>
      <c r="Z139" s="11">
        <f t="shared" si="87"/>
        <v>0</v>
      </c>
      <c r="AA139" s="11">
        <f t="shared" si="59"/>
        <v>0</v>
      </c>
      <c r="AB139" s="19">
        <f t="shared" si="90"/>
        <v>107</v>
      </c>
      <c r="AC139" s="11">
        <f t="shared" si="60"/>
        <v>1</v>
      </c>
      <c r="AD139" s="11">
        <f t="shared" si="61"/>
        <v>0</v>
      </c>
      <c r="AE139" s="19">
        <f t="shared" si="62"/>
        <v>0</v>
      </c>
      <c r="AF139" s="19">
        <f t="shared" si="63"/>
        <v>0</v>
      </c>
      <c r="AG139" s="11" t="b">
        <f t="shared" si="64"/>
        <v>0</v>
      </c>
      <c r="AH139" s="11">
        <f t="shared" si="65"/>
        <v>0</v>
      </c>
      <c r="AI139" s="11">
        <f t="shared" si="66"/>
        <v>0</v>
      </c>
      <c r="AJ139" s="11">
        <f t="shared" si="67"/>
        <v>0</v>
      </c>
      <c r="AK139" s="11">
        <f t="shared" si="68"/>
        <v>0</v>
      </c>
      <c r="AL139" s="11">
        <f t="shared" si="69"/>
        <v>0</v>
      </c>
      <c r="AM139" s="11">
        <f t="shared" si="70"/>
        <v>0</v>
      </c>
      <c r="AN139" s="11">
        <f t="shared" si="71"/>
        <v>0</v>
      </c>
      <c r="AO139" s="11">
        <f t="shared" si="72"/>
        <v>0</v>
      </c>
      <c r="AP139" s="11">
        <f t="shared" si="73"/>
        <v>0</v>
      </c>
      <c r="AQ139" s="11">
        <f t="shared" si="88"/>
        <v>0</v>
      </c>
      <c r="AR139" s="11">
        <f t="shared" si="74"/>
        <v>0</v>
      </c>
      <c r="AS139" s="11">
        <f t="shared" si="75"/>
        <v>0</v>
      </c>
      <c r="AT139" s="11">
        <f t="shared" si="76"/>
        <v>0</v>
      </c>
      <c r="AU139" s="11">
        <f t="shared" si="77"/>
        <v>0</v>
      </c>
      <c r="AV139" s="11">
        <f t="shared" si="78"/>
        <v>0</v>
      </c>
      <c r="AW139" s="11">
        <f t="shared" si="79"/>
        <v>0</v>
      </c>
      <c r="AX139" s="11">
        <f t="shared" si="80"/>
        <v>0</v>
      </c>
      <c r="AY139" s="11">
        <f t="shared" si="81"/>
        <v>0</v>
      </c>
      <c r="AZ139" s="11">
        <f t="shared" si="82"/>
        <v>0</v>
      </c>
      <c r="BA139" s="11">
        <f t="shared" si="83"/>
        <v>0</v>
      </c>
    </row>
    <row r="140" spans="1:53" hidden="1" x14ac:dyDescent="0.2">
      <c r="A140" s="30"/>
      <c r="B140" s="30"/>
      <c r="C140" s="30"/>
      <c r="D140" s="30"/>
      <c r="E140" s="30"/>
      <c r="F140" s="30"/>
      <c r="G140" s="30"/>
      <c r="H140" s="30"/>
      <c r="I140" s="30"/>
      <c r="J140" s="30"/>
      <c r="K140" s="30"/>
      <c r="L140" s="30"/>
      <c r="M140" s="30"/>
      <c r="N140" s="30"/>
      <c r="O140" s="30"/>
      <c r="P140" s="30"/>
      <c r="Q140" s="30"/>
      <c r="R140" s="56"/>
      <c r="S140" s="57"/>
      <c r="T140" s="48">
        <f t="shared" si="95"/>
        <v>109</v>
      </c>
      <c r="U140" s="11">
        <f t="shared" si="92"/>
        <v>3</v>
      </c>
      <c r="V140" s="19">
        <f t="shared" si="84"/>
        <v>0</v>
      </c>
      <c r="W140" s="19">
        <f t="shared" si="85"/>
        <v>0</v>
      </c>
      <c r="X140" s="11" t="b">
        <f t="shared" si="93"/>
        <v>1</v>
      </c>
      <c r="Y140" s="11">
        <f t="shared" si="86"/>
        <v>0</v>
      </c>
      <c r="Z140" s="11">
        <f t="shared" si="87"/>
        <v>0</v>
      </c>
      <c r="AA140" s="11">
        <f t="shared" si="59"/>
        <v>0</v>
      </c>
      <c r="AB140" s="19">
        <f t="shared" si="90"/>
        <v>108</v>
      </c>
      <c r="AC140" s="11">
        <f t="shared" si="60"/>
        <v>2</v>
      </c>
      <c r="AD140" s="11">
        <f t="shared" si="61"/>
        <v>0</v>
      </c>
      <c r="AE140" s="19">
        <f t="shared" si="62"/>
        <v>0</v>
      </c>
      <c r="AF140" s="19">
        <f t="shared" si="63"/>
        <v>0</v>
      </c>
      <c r="AG140" s="11" t="b">
        <f t="shared" si="64"/>
        <v>0</v>
      </c>
      <c r="AH140" s="11">
        <f t="shared" si="65"/>
        <v>0</v>
      </c>
      <c r="AI140" s="11">
        <f t="shared" si="66"/>
        <v>0</v>
      </c>
      <c r="AJ140" s="11">
        <f t="shared" si="67"/>
        <v>0</v>
      </c>
      <c r="AK140" s="11">
        <f t="shared" si="68"/>
        <v>0</v>
      </c>
      <c r="AL140" s="11">
        <f t="shared" si="69"/>
        <v>0</v>
      </c>
      <c r="AM140" s="11">
        <f t="shared" si="70"/>
        <v>0</v>
      </c>
      <c r="AN140" s="11">
        <f t="shared" si="71"/>
        <v>0</v>
      </c>
      <c r="AO140" s="11">
        <f t="shared" si="72"/>
        <v>0</v>
      </c>
      <c r="AP140" s="11">
        <f t="shared" si="73"/>
        <v>0</v>
      </c>
      <c r="AQ140" s="11">
        <f t="shared" si="88"/>
        <v>0</v>
      </c>
      <c r="AR140" s="11">
        <f t="shared" si="74"/>
        <v>0</v>
      </c>
      <c r="AS140" s="11">
        <f t="shared" si="75"/>
        <v>0</v>
      </c>
      <c r="AT140" s="11">
        <f t="shared" si="76"/>
        <v>0</v>
      </c>
      <c r="AU140" s="11">
        <f t="shared" si="77"/>
        <v>0</v>
      </c>
      <c r="AV140" s="11">
        <f t="shared" si="78"/>
        <v>0</v>
      </c>
      <c r="AW140" s="11">
        <f t="shared" si="79"/>
        <v>0</v>
      </c>
      <c r="AX140" s="11">
        <f t="shared" si="80"/>
        <v>0</v>
      </c>
      <c r="AY140" s="11">
        <f t="shared" si="81"/>
        <v>0</v>
      </c>
      <c r="AZ140" s="11">
        <f t="shared" si="82"/>
        <v>0</v>
      </c>
      <c r="BA140" s="11">
        <f t="shared" si="83"/>
        <v>0</v>
      </c>
    </row>
    <row r="141" spans="1:53" hidden="1" x14ac:dyDescent="0.2">
      <c r="A141" s="30"/>
      <c r="B141" s="30"/>
      <c r="C141" s="30"/>
      <c r="D141" s="30"/>
      <c r="E141" s="30"/>
      <c r="F141" s="30"/>
      <c r="G141" s="30"/>
      <c r="H141" s="30"/>
      <c r="I141" s="30"/>
      <c r="J141" s="30"/>
      <c r="K141" s="30"/>
      <c r="L141" s="30"/>
      <c r="M141" s="30"/>
      <c r="N141" s="30"/>
      <c r="O141" s="30"/>
      <c r="P141" s="30"/>
      <c r="Q141" s="30"/>
      <c r="R141" s="56"/>
      <c r="S141" s="57"/>
      <c r="T141" s="48">
        <f t="shared" si="95"/>
        <v>110</v>
      </c>
      <c r="U141" s="11">
        <f t="shared" si="92"/>
        <v>4</v>
      </c>
      <c r="V141" s="19">
        <f t="shared" si="84"/>
        <v>0</v>
      </c>
      <c r="W141" s="19">
        <f t="shared" si="85"/>
        <v>0</v>
      </c>
      <c r="X141" s="11" t="b">
        <f t="shared" si="93"/>
        <v>1</v>
      </c>
      <c r="Y141" s="11">
        <f t="shared" si="86"/>
        <v>0</v>
      </c>
      <c r="Z141" s="11">
        <f t="shared" si="87"/>
        <v>0</v>
      </c>
      <c r="AA141" s="11">
        <f t="shared" si="59"/>
        <v>0</v>
      </c>
      <c r="AB141" s="19">
        <f t="shared" si="90"/>
        <v>109</v>
      </c>
      <c r="AC141" s="11">
        <f t="shared" si="60"/>
        <v>3</v>
      </c>
      <c r="AD141" s="11">
        <f t="shared" si="61"/>
        <v>0</v>
      </c>
      <c r="AE141" s="19">
        <f t="shared" si="62"/>
        <v>0</v>
      </c>
      <c r="AF141" s="19">
        <f t="shared" si="63"/>
        <v>0</v>
      </c>
      <c r="AG141" s="11" t="b">
        <f t="shared" si="64"/>
        <v>0</v>
      </c>
      <c r="AH141" s="11">
        <f t="shared" si="65"/>
        <v>0</v>
      </c>
      <c r="AI141" s="11">
        <f t="shared" si="66"/>
        <v>0</v>
      </c>
      <c r="AJ141" s="11">
        <f t="shared" si="67"/>
        <v>0</v>
      </c>
      <c r="AK141" s="11">
        <f t="shared" si="68"/>
        <v>0</v>
      </c>
      <c r="AL141" s="11">
        <f t="shared" si="69"/>
        <v>0</v>
      </c>
      <c r="AM141" s="11">
        <f t="shared" si="70"/>
        <v>0</v>
      </c>
      <c r="AN141" s="11">
        <f t="shared" si="71"/>
        <v>0</v>
      </c>
      <c r="AO141" s="11">
        <f t="shared" si="72"/>
        <v>0</v>
      </c>
      <c r="AP141" s="11">
        <f t="shared" si="73"/>
        <v>0</v>
      </c>
      <c r="AQ141" s="11">
        <f t="shared" si="88"/>
        <v>0</v>
      </c>
      <c r="AR141" s="11">
        <f t="shared" si="74"/>
        <v>0</v>
      </c>
      <c r="AS141" s="11">
        <f t="shared" si="75"/>
        <v>0</v>
      </c>
      <c r="AT141" s="11">
        <f t="shared" si="76"/>
        <v>0</v>
      </c>
      <c r="AU141" s="11">
        <f t="shared" si="77"/>
        <v>0</v>
      </c>
      <c r="AV141" s="11">
        <f t="shared" si="78"/>
        <v>0</v>
      </c>
      <c r="AW141" s="11">
        <f t="shared" si="79"/>
        <v>0</v>
      </c>
      <c r="AX141" s="11">
        <f t="shared" si="80"/>
        <v>0</v>
      </c>
      <c r="AY141" s="11">
        <f t="shared" si="81"/>
        <v>0</v>
      </c>
      <c r="AZ141" s="11">
        <f t="shared" si="82"/>
        <v>0</v>
      </c>
      <c r="BA141" s="11">
        <f t="shared" si="83"/>
        <v>0</v>
      </c>
    </row>
    <row r="142" spans="1:53" hidden="1" x14ac:dyDescent="0.2">
      <c r="A142" s="30"/>
      <c r="B142" s="30"/>
      <c r="C142" s="30"/>
      <c r="D142" s="30"/>
      <c r="E142" s="30"/>
      <c r="F142" s="30"/>
      <c r="G142" s="30"/>
      <c r="H142" s="30"/>
      <c r="I142" s="30"/>
      <c r="J142" s="30"/>
      <c r="K142" s="30"/>
      <c r="L142" s="30"/>
      <c r="M142" s="30"/>
      <c r="N142" s="30"/>
      <c r="O142" s="30"/>
      <c r="P142" s="30"/>
      <c r="Q142" s="30"/>
      <c r="R142" s="56"/>
      <c r="S142" s="57"/>
      <c r="T142" s="48">
        <f t="shared" si="95"/>
        <v>111</v>
      </c>
      <c r="U142" s="11">
        <f t="shared" si="92"/>
        <v>5</v>
      </c>
      <c r="V142" s="19">
        <f t="shared" si="84"/>
        <v>0</v>
      </c>
      <c r="W142" s="19">
        <f t="shared" si="85"/>
        <v>0</v>
      </c>
      <c r="X142" s="11" t="b">
        <f t="shared" si="93"/>
        <v>1</v>
      </c>
      <c r="Y142" s="11">
        <f t="shared" si="86"/>
        <v>0</v>
      </c>
      <c r="Z142" s="11">
        <f t="shared" si="87"/>
        <v>0</v>
      </c>
      <c r="AA142" s="11">
        <f t="shared" si="59"/>
        <v>0</v>
      </c>
      <c r="AB142" s="19">
        <f t="shared" si="90"/>
        <v>110</v>
      </c>
      <c r="AC142" s="11">
        <f t="shared" si="60"/>
        <v>4</v>
      </c>
      <c r="AD142" s="11">
        <f t="shared" si="61"/>
        <v>0</v>
      </c>
      <c r="AE142" s="19">
        <f t="shared" si="62"/>
        <v>0</v>
      </c>
      <c r="AF142" s="19">
        <f t="shared" si="63"/>
        <v>0</v>
      </c>
      <c r="AG142" s="11" t="b">
        <f t="shared" si="64"/>
        <v>0</v>
      </c>
      <c r="AH142" s="11">
        <f t="shared" si="65"/>
        <v>0</v>
      </c>
      <c r="AI142" s="11">
        <f t="shared" si="66"/>
        <v>0</v>
      </c>
      <c r="AJ142" s="11">
        <f t="shared" si="67"/>
        <v>0</v>
      </c>
      <c r="AK142" s="11">
        <f t="shared" si="68"/>
        <v>0</v>
      </c>
      <c r="AL142" s="11">
        <f t="shared" si="69"/>
        <v>0</v>
      </c>
      <c r="AM142" s="11">
        <f t="shared" si="70"/>
        <v>0</v>
      </c>
      <c r="AN142" s="11">
        <f t="shared" si="71"/>
        <v>0</v>
      </c>
      <c r="AO142" s="11">
        <f t="shared" si="72"/>
        <v>0</v>
      </c>
      <c r="AP142" s="11">
        <f t="shared" si="73"/>
        <v>0</v>
      </c>
      <c r="AQ142" s="11">
        <f t="shared" si="88"/>
        <v>0</v>
      </c>
      <c r="AR142" s="11">
        <f t="shared" si="74"/>
        <v>0</v>
      </c>
      <c r="AS142" s="11">
        <f t="shared" si="75"/>
        <v>0</v>
      </c>
      <c r="AT142" s="11">
        <f t="shared" si="76"/>
        <v>0</v>
      </c>
      <c r="AU142" s="11">
        <f t="shared" si="77"/>
        <v>0</v>
      </c>
      <c r="AV142" s="11">
        <f t="shared" si="78"/>
        <v>0</v>
      </c>
      <c r="AW142" s="11">
        <f t="shared" si="79"/>
        <v>0</v>
      </c>
      <c r="AX142" s="11">
        <f t="shared" si="80"/>
        <v>0</v>
      </c>
      <c r="AY142" s="11">
        <f t="shared" si="81"/>
        <v>0</v>
      </c>
      <c r="AZ142" s="11">
        <f t="shared" si="82"/>
        <v>0</v>
      </c>
      <c r="BA142" s="11">
        <f t="shared" si="83"/>
        <v>0</v>
      </c>
    </row>
    <row r="143" spans="1:53" hidden="1" x14ac:dyDescent="0.2">
      <c r="A143" s="30"/>
      <c r="B143" s="30"/>
      <c r="C143" s="30"/>
      <c r="D143" s="30"/>
      <c r="E143" s="30"/>
      <c r="F143" s="30"/>
      <c r="G143" s="30"/>
      <c r="H143" s="30"/>
      <c r="I143" s="30"/>
      <c r="J143" s="30"/>
      <c r="K143" s="30"/>
      <c r="L143" s="30"/>
      <c r="M143" s="30"/>
      <c r="N143" s="30"/>
      <c r="O143" s="30"/>
      <c r="P143" s="30"/>
      <c r="Q143" s="30"/>
      <c r="R143" s="56"/>
      <c r="S143" s="57"/>
      <c r="T143" s="48">
        <f t="shared" si="95"/>
        <v>112</v>
      </c>
      <c r="U143" s="11">
        <f t="shared" si="92"/>
        <v>6</v>
      </c>
      <c r="V143" s="19">
        <f t="shared" si="84"/>
        <v>0</v>
      </c>
      <c r="W143" s="19">
        <f t="shared" si="85"/>
        <v>0</v>
      </c>
      <c r="X143" s="11" t="b">
        <f t="shared" si="93"/>
        <v>1</v>
      </c>
      <c r="Y143" s="11">
        <f t="shared" si="86"/>
        <v>0</v>
      </c>
      <c r="Z143" s="11">
        <f t="shared" si="87"/>
        <v>0</v>
      </c>
      <c r="AA143" s="11">
        <f t="shared" si="59"/>
        <v>0</v>
      </c>
      <c r="AB143" s="19">
        <f t="shared" si="90"/>
        <v>111</v>
      </c>
      <c r="AC143" s="11">
        <f t="shared" si="60"/>
        <v>5</v>
      </c>
      <c r="AD143" s="11">
        <f t="shared" si="61"/>
        <v>0</v>
      </c>
      <c r="AE143" s="19">
        <f t="shared" si="62"/>
        <v>0</v>
      </c>
      <c r="AF143" s="19">
        <f t="shared" si="63"/>
        <v>0</v>
      </c>
      <c r="AG143" s="11" t="b">
        <f t="shared" si="64"/>
        <v>0</v>
      </c>
      <c r="AH143" s="11">
        <f t="shared" si="65"/>
        <v>0</v>
      </c>
      <c r="AI143" s="11">
        <f t="shared" si="66"/>
        <v>0</v>
      </c>
      <c r="AJ143" s="11">
        <f t="shared" si="67"/>
        <v>0</v>
      </c>
      <c r="AK143" s="11">
        <f t="shared" si="68"/>
        <v>0</v>
      </c>
      <c r="AL143" s="11">
        <f t="shared" si="69"/>
        <v>0</v>
      </c>
      <c r="AM143" s="11">
        <f t="shared" si="70"/>
        <v>0</v>
      </c>
      <c r="AN143" s="11">
        <f t="shared" si="71"/>
        <v>0</v>
      </c>
      <c r="AO143" s="11">
        <f t="shared" si="72"/>
        <v>0</v>
      </c>
      <c r="AP143" s="11">
        <f t="shared" si="73"/>
        <v>0</v>
      </c>
      <c r="AQ143" s="11">
        <f t="shared" si="88"/>
        <v>0</v>
      </c>
      <c r="AR143" s="11">
        <f t="shared" si="74"/>
        <v>0</v>
      </c>
      <c r="AS143" s="11">
        <f t="shared" si="75"/>
        <v>0</v>
      </c>
      <c r="AT143" s="11">
        <f t="shared" si="76"/>
        <v>0</v>
      </c>
      <c r="AU143" s="11">
        <f t="shared" si="77"/>
        <v>0</v>
      </c>
      <c r="AV143" s="11">
        <f t="shared" si="78"/>
        <v>0</v>
      </c>
      <c r="AW143" s="11">
        <f t="shared" si="79"/>
        <v>0</v>
      </c>
      <c r="AX143" s="11">
        <f t="shared" si="80"/>
        <v>0</v>
      </c>
      <c r="AY143" s="11">
        <f t="shared" si="81"/>
        <v>0</v>
      </c>
      <c r="AZ143" s="11">
        <f t="shared" si="82"/>
        <v>0</v>
      </c>
      <c r="BA143" s="11">
        <f t="shared" si="83"/>
        <v>0</v>
      </c>
    </row>
    <row r="144" spans="1:53" hidden="1" x14ac:dyDescent="0.2">
      <c r="A144" s="30"/>
      <c r="B144" s="30"/>
      <c r="C144" s="30"/>
      <c r="D144" s="30"/>
      <c r="E144" s="30"/>
      <c r="F144" s="30"/>
      <c r="G144" s="30"/>
      <c r="H144" s="30"/>
      <c r="I144" s="30"/>
      <c r="J144" s="30"/>
      <c r="K144" s="30"/>
      <c r="L144" s="30"/>
      <c r="M144" s="30"/>
      <c r="N144" s="30"/>
      <c r="O144" s="30"/>
      <c r="P144" s="30"/>
      <c r="Q144" s="30"/>
      <c r="R144" s="56"/>
      <c r="S144" s="57"/>
      <c r="T144" s="48">
        <f t="shared" si="95"/>
        <v>113</v>
      </c>
      <c r="U144" s="11">
        <f t="shared" si="92"/>
        <v>7</v>
      </c>
      <c r="V144" s="19">
        <f t="shared" si="84"/>
        <v>0</v>
      </c>
      <c r="W144" s="19">
        <f t="shared" si="85"/>
        <v>0</v>
      </c>
      <c r="X144" s="11" t="b">
        <f t="shared" si="93"/>
        <v>1</v>
      </c>
      <c r="Y144" s="11">
        <f t="shared" si="86"/>
        <v>0</v>
      </c>
      <c r="Z144" s="11">
        <f t="shared" si="87"/>
        <v>0</v>
      </c>
      <c r="AA144" s="11">
        <f t="shared" si="59"/>
        <v>0</v>
      </c>
      <c r="AB144" s="19">
        <f t="shared" si="90"/>
        <v>112</v>
      </c>
      <c r="AC144" s="11">
        <f t="shared" si="60"/>
        <v>6</v>
      </c>
      <c r="AD144" s="11">
        <f t="shared" si="61"/>
        <v>0</v>
      </c>
      <c r="AE144" s="19">
        <f t="shared" si="62"/>
        <v>0</v>
      </c>
      <c r="AF144" s="19">
        <f t="shared" si="63"/>
        <v>0</v>
      </c>
      <c r="AG144" s="11" t="b">
        <f t="shared" si="64"/>
        <v>0</v>
      </c>
      <c r="AH144" s="11">
        <f t="shared" si="65"/>
        <v>0</v>
      </c>
      <c r="AI144" s="11">
        <f t="shared" si="66"/>
        <v>0</v>
      </c>
      <c r="AJ144" s="11">
        <f t="shared" si="67"/>
        <v>0</v>
      </c>
      <c r="AK144" s="11">
        <f t="shared" si="68"/>
        <v>0</v>
      </c>
      <c r="AL144" s="11">
        <f t="shared" si="69"/>
        <v>0</v>
      </c>
      <c r="AM144" s="11">
        <f t="shared" si="70"/>
        <v>0</v>
      </c>
      <c r="AN144" s="11">
        <f t="shared" si="71"/>
        <v>0</v>
      </c>
      <c r="AO144" s="11">
        <f t="shared" si="72"/>
        <v>0</v>
      </c>
      <c r="AP144" s="11">
        <f t="shared" si="73"/>
        <v>0</v>
      </c>
      <c r="AQ144" s="11">
        <f t="shared" si="88"/>
        <v>0</v>
      </c>
      <c r="AR144" s="11">
        <f t="shared" si="74"/>
        <v>0</v>
      </c>
      <c r="AS144" s="11">
        <f t="shared" si="75"/>
        <v>0</v>
      </c>
      <c r="AT144" s="11">
        <f t="shared" si="76"/>
        <v>0</v>
      </c>
      <c r="AU144" s="11">
        <f t="shared" si="77"/>
        <v>0</v>
      </c>
      <c r="AV144" s="11">
        <f t="shared" si="78"/>
        <v>0</v>
      </c>
      <c r="AW144" s="11">
        <f t="shared" si="79"/>
        <v>0</v>
      </c>
      <c r="AX144" s="11">
        <f t="shared" si="80"/>
        <v>0</v>
      </c>
      <c r="AY144" s="11">
        <f t="shared" si="81"/>
        <v>0</v>
      </c>
      <c r="AZ144" s="11">
        <f t="shared" si="82"/>
        <v>0</v>
      </c>
      <c r="BA144" s="11">
        <f t="shared" si="83"/>
        <v>0</v>
      </c>
    </row>
    <row r="145" spans="1:53" hidden="1" x14ac:dyDescent="0.2">
      <c r="A145" s="30"/>
      <c r="B145" s="30"/>
      <c r="C145" s="30"/>
      <c r="D145" s="30"/>
      <c r="E145" s="30"/>
      <c r="F145" s="30"/>
      <c r="G145" s="30"/>
      <c r="H145" s="30"/>
      <c r="I145" s="30"/>
      <c r="J145" s="30"/>
      <c r="K145" s="30"/>
      <c r="L145" s="30"/>
      <c r="M145" s="30"/>
      <c r="N145" s="30"/>
      <c r="O145" s="30"/>
      <c r="P145" s="30"/>
      <c r="Q145" s="30"/>
      <c r="R145" s="56"/>
      <c r="S145" s="57"/>
      <c r="T145" s="48">
        <f t="shared" si="95"/>
        <v>114</v>
      </c>
      <c r="U145" s="11">
        <f t="shared" si="92"/>
        <v>1</v>
      </c>
      <c r="V145" s="19">
        <f t="shared" si="84"/>
        <v>0</v>
      </c>
      <c r="W145" s="19">
        <f t="shared" si="85"/>
        <v>0</v>
      </c>
      <c r="X145" s="11" t="b">
        <f t="shared" si="93"/>
        <v>1</v>
      </c>
      <c r="Y145" s="11">
        <f t="shared" si="86"/>
        <v>0</v>
      </c>
      <c r="Z145" s="11">
        <f t="shared" si="87"/>
        <v>0</v>
      </c>
      <c r="AA145" s="11">
        <f t="shared" si="59"/>
        <v>0</v>
      </c>
      <c r="AB145" s="19">
        <f t="shared" si="90"/>
        <v>113</v>
      </c>
      <c r="AC145" s="11">
        <f t="shared" si="60"/>
        <v>7</v>
      </c>
      <c r="AD145" s="11">
        <f t="shared" si="61"/>
        <v>0</v>
      </c>
      <c r="AE145" s="19">
        <f t="shared" si="62"/>
        <v>0</v>
      </c>
      <c r="AF145" s="19">
        <f t="shared" si="63"/>
        <v>0</v>
      </c>
      <c r="AG145" s="11" t="b">
        <f t="shared" si="64"/>
        <v>0</v>
      </c>
      <c r="AH145" s="11">
        <f t="shared" si="65"/>
        <v>0</v>
      </c>
      <c r="AI145" s="11">
        <f t="shared" si="66"/>
        <v>0</v>
      </c>
      <c r="AJ145" s="11">
        <f t="shared" si="67"/>
        <v>0</v>
      </c>
      <c r="AK145" s="11">
        <f t="shared" si="68"/>
        <v>0</v>
      </c>
      <c r="AL145" s="11">
        <f t="shared" si="69"/>
        <v>0</v>
      </c>
      <c r="AM145" s="11">
        <f t="shared" si="70"/>
        <v>0</v>
      </c>
      <c r="AN145" s="11">
        <f t="shared" si="71"/>
        <v>0</v>
      </c>
      <c r="AO145" s="11">
        <f t="shared" si="72"/>
        <v>0</v>
      </c>
      <c r="AP145" s="11">
        <f t="shared" si="73"/>
        <v>0</v>
      </c>
      <c r="AQ145" s="11">
        <f t="shared" si="88"/>
        <v>0</v>
      </c>
      <c r="AR145" s="11">
        <f t="shared" si="74"/>
        <v>0</v>
      </c>
      <c r="AS145" s="11">
        <f t="shared" si="75"/>
        <v>0</v>
      </c>
      <c r="AT145" s="11">
        <f t="shared" si="76"/>
        <v>0</v>
      </c>
      <c r="AU145" s="11">
        <f t="shared" si="77"/>
        <v>0</v>
      </c>
      <c r="AV145" s="11">
        <f t="shared" si="78"/>
        <v>0</v>
      </c>
      <c r="AW145" s="11">
        <f t="shared" si="79"/>
        <v>0</v>
      </c>
      <c r="AX145" s="11">
        <f t="shared" si="80"/>
        <v>0</v>
      </c>
      <c r="AY145" s="11">
        <f t="shared" si="81"/>
        <v>0</v>
      </c>
      <c r="AZ145" s="11">
        <f t="shared" si="82"/>
        <v>0</v>
      </c>
      <c r="BA145" s="11">
        <f t="shared" si="83"/>
        <v>0</v>
      </c>
    </row>
    <row r="146" spans="1:53" hidden="1" x14ac:dyDescent="0.2">
      <c r="A146" s="30"/>
      <c r="B146" s="30"/>
      <c r="C146" s="30"/>
      <c r="D146" s="30"/>
      <c r="E146" s="30"/>
      <c r="F146" s="30"/>
      <c r="G146" s="30"/>
      <c r="H146" s="30"/>
      <c r="I146" s="30"/>
      <c r="J146" s="30"/>
      <c r="K146" s="30"/>
      <c r="L146" s="30"/>
      <c r="M146" s="30"/>
      <c r="N146" s="30"/>
      <c r="O146" s="30"/>
      <c r="P146" s="30"/>
      <c r="Q146" s="30"/>
      <c r="R146" s="56"/>
      <c r="S146" s="57"/>
      <c r="T146" s="48">
        <f t="shared" ref="T146:T161" si="96">T145+1</f>
        <v>115</v>
      </c>
      <c r="U146" s="11">
        <f t="shared" si="92"/>
        <v>2</v>
      </c>
      <c r="V146" s="19">
        <f t="shared" si="84"/>
        <v>0</v>
      </c>
      <c r="W146" s="19">
        <f t="shared" si="85"/>
        <v>0</v>
      </c>
      <c r="X146" s="11" t="b">
        <f t="shared" si="93"/>
        <v>1</v>
      </c>
      <c r="Y146" s="11">
        <f t="shared" si="86"/>
        <v>0</v>
      </c>
      <c r="Z146" s="11">
        <f t="shared" si="87"/>
        <v>0</v>
      </c>
      <c r="AA146" s="11">
        <f t="shared" si="59"/>
        <v>0</v>
      </c>
      <c r="AB146" s="19">
        <f t="shared" si="90"/>
        <v>114</v>
      </c>
      <c r="AC146" s="11">
        <f t="shared" si="60"/>
        <v>1</v>
      </c>
      <c r="AD146" s="11">
        <f t="shared" si="61"/>
        <v>0</v>
      </c>
      <c r="AE146" s="19">
        <f t="shared" si="62"/>
        <v>0</v>
      </c>
      <c r="AF146" s="19">
        <f t="shared" si="63"/>
        <v>0</v>
      </c>
      <c r="AG146" s="11" t="b">
        <f t="shared" si="64"/>
        <v>0</v>
      </c>
      <c r="AH146" s="11">
        <f t="shared" si="65"/>
        <v>0</v>
      </c>
      <c r="AI146" s="11">
        <f t="shared" si="66"/>
        <v>0</v>
      </c>
      <c r="AJ146" s="11">
        <f t="shared" si="67"/>
        <v>0</v>
      </c>
      <c r="AK146" s="11">
        <f t="shared" si="68"/>
        <v>0</v>
      </c>
      <c r="AL146" s="11">
        <f t="shared" si="69"/>
        <v>0</v>
      </c>
      <c r="AM146" s="11">
        <f t="shared" si="70"/>
        <v>0</v>
      </c>
      <c r="AN146" s="11">
        <f t="shared" si="71"/>
        <v>0</v>
      </c>
      <c r="AO146" s="11">
        <f t="shared" si="72"/>
        <v>0</v>
      </c>
      <c r="AP146" s="11">
        <f t="shared" si="73"/>
        <v>0</v>
      </c>
      <c r="AQ146" s="11">
        <f t="shared" si="88"/>
        <v>0</v>
      </c>
      <c r="AR146" s="11">
        <f t="shared" si="74"/>
        <v>0</v>
      </c>
      <c r="AS146" s="11">
        <f t="shared" si="75"/>
        <v>0</v>
      </c>
      <c r="AT146" s="11">
        <f t="shared" si="76"/>
        <v>0</v>
      </c>
      <c r="AU146" s="11">
        <f t="shared" si="77"/>
        <v>0</v>
      </c>
      <c r="AV146" s="11">
        <f t="shared" si="78"/>
        <v>0</v>
      </c>
      <c r="AW146" s="11">
        <f t="shared" si="79"/>
        <v>0</v>
      </c>
      <c r="AX146" s="11">
        <f t="shared" si="80"/>
        <v>0</v>
      </c>
      <c r="AY146" s="11">
        <f t="shared" si="81"/>
        <v>0</v>
      </c>
      <c r="AZ146" s="11">
        <f t="shared" si="82"/>
        <v>0</v>
      </c>
      <c r="BA146" s="11">
        <f t="shared" si="83"/>
        <v>0</v>
      </c>
    </row>
    <row r="147" spans="1:53" hidden="1" x14ac:dyDescent="0.2">
      <c r="A147" s="30"/>
      <c r="B147" s="30"/>
      <c r="C147" s="30"/>
      <c r="D147" s="30"/>
      <c r="E147" s="30"/>
      <c r="F147" s="30"/>
      <c r="G147" s="30"/>
      <c r="H147" s="30"/>
      <c r="I147" s="30"/>
      <c r="J147" s="30"/>
      <c r="K147" s="30"/>
      <c r="L147" s="30"/>
      <c r="M147" s="30"/>
      <c r="N147" s="30"/>
      <c r="O147" s="30"/>
      <c r="P147" s="30"/>
      <c r="Q147" s="30"/>
      <c r="R147" s="56"/>
      <c r="S147" s="57"/>
      <c r="T147" s="48">
        <f t="shared" si="96"/>
        <v>116</v>
      </c>
      <c r="U147" s="11">
        <f t="shared" si="92"/>
        <v>3</v>
      </c>
      <c r="V147" s="19">
        <f t="shared" si="84"/>
        <v>0</v>
      </c>
      <c r="W147" s="19">
        <f t="shared" si="85"/>
        <v>0</v>
      </c>
      <c r="X147" s="11" t="b">
        <f t="shared" si="93"/>
        <v>1</v>
      </c>
      <c r="Y147" s="11">
        <f t="shared" si="86"/>
        <v>0</v>
      </c>
      <c r="Z147" s="11">
        <f t="shared" si="87"/>
        <v>0</v>
      </c>
      <c r="AA147" s="11">
        <f t="shared" si="59"/>
        <v>0</v>
      </c>
      <c r="AB147" s="19">
        <f t="shared" si="90"/>
        <v>115</v>
      </c>
      <c r="AC147" s="11">
        <f t="shared" si="60"/>
        <v>2</v>
      </c>
      <c r="AD147" s="11">
        <f t="shared" si="61"/>
        <v>0</v>
      </c>
      <c r="AE147" s="19">
        <f t="shared" si="62"/>
        <v>0</v>
      </c>
      <c r="AF147" s="19">
        <f t="shared" si="63"/>
        <v>0</v>
      </c>
      <c r="AG147" s="11" t="b">
        <f t="shared" si="64"/>
        <v>0</v>
      </c>
      <c r="AH147" s="11">
        <f t="shared" si="65"/>
        <v>0</v>
      </c>
      <c r="AI147" s="11">
        <f t="shared" si="66"/>
        <v>0</v>
      </c>
      <c r="AJ147" s="11">
        <f t="shared" si="67"/>
        <v>0</v>
      </c>
      <c r="AK147" s="11">
        <f t="shared" si="68"/>
        <v>0</v>
      </c>
      <c r="AL147" s="11">
        <f t="shared" si="69"/>
        <v>0</v>
      </c>
      <c r="AM147" s="11">
        <f t="shared" si="70"/>
        <v>0</v>
      </c>
      <c r="AN147" s="11">
        <f t="shared" si="71"/>
        <v>0</v>
      </c>
      <c r="AO147" s="11">
        <f t="shared" si="72"/>
        <v>0</v>
      </c>
      <c r="AP147" s="11">
        <f t="shared" si="73"/>
        <v>0</v>
      </c>
      <c r="AQ147" s="11">
        <f t="shared" si="88"/>
        <v>0</v>
      </c>
      <c r="AR147" s="11">
        <f t="shared" si="74"/>
        <v>0</v>
      </c>
      <c r="AS147" s="11">
        <f t="shared" si="75"/>
        <v>0</v>
      </c>
      <c r="AT147" s="11">
        <f t="shared" si="76"/>
        <v>0</v>
      </c>
      <c r="AU147" s="11">
        <f t="shared" si="77"/>
        <v>0</v>
      </c>
      <c r="AV147" s="11">
        <f t="shared" si="78"/>
        <v>0</v>
      </c>
      <c r="AW147" s="11">
        <f t="shared" si="79"/>
        <v>0</v>
      </c>
      <c r="AX147" s="11">
        <f t="shared" si="80"/>
        <v>0</v>
      </c>
      <c r="AY147" s="11">
        <f t="shared" si="81"/>
        <v>0</v>
      </c>
      <c r="AZ147" s="11">
        <f t="shared" si="82"/>
        <v>0</v>
      </c>
      <c r="BA147" s="11">
        <f t="shared" si="83"/>
        <v>0</v>
      </c>
    </row>
    <row r="148" spans="1:53" hidden="1" x14ac:dyDescent="0.2">
      <c r="A148" s="30"/>
      <c r="B148" s="30"/>
      <c r="C148" s="30"/>
      <c r="D148" s="30"/>
      <c r="E148" s="30"/>
      <c r="F148" s="30"/>
      <c r="G148" s="30"/>
      <c r="H148" s="30"/>
      <c r="I148" s="30"/>
      <c r="J148" s="30"/>
      <c r="K148" s="30"/>
      <c r="L148" s="30"/>
      <c r="M148" s="30"/>
      <c r="N148" s="30"/>
      <c r="O148" s="30"/>
      <c r="P148" s="30"/>
      <c r="Q148" s="30"/>
      <c r="R148" s="56"/>
      <c r="S148" s="57"/>
      <c r="T148" s="48">
        <f t="shared" si="96"/>
        <v>117</v>
      </c>
      <c r="U148" s="11">
        <f t="shared" si="92"/>
        <v>4</v>
      </c>
      <c r="V148" s="19">
        <f t="shared" si="84"/>
        <v>0</v>
      </c>
      <c r="W148" s="19">
        <f t="shared" si="85"/>
        <v>0</v>
      </c>
      <c r="X148" s="11" t="b">
        <f t="shared" si="93"/>
        <v>1</v>
      </c>
      <c r="Y148" s="11">
        <f t="shared" si="86"/>
        <v>0</v>
      </c>
      <c r="Z148" s="11">
        <f t="shared" si="87"/>
        <v>0</v>
      </c>
      <c r="AA148" s="11">
        <f t="shared" si="59"/>
        <v>0</v>
      </c>
      <c r="AB148" s="19">
        <f t="shared" si="90"/>
        <v>116</v>
      </c>
      <c r="AC148" s="11">
        <f t="shared" si="60"/>
        <v>3</v>
      </c>
      <c r="AD148" s="11">
        <f t="shared" si="61"/>
        <v>0</v>
      </c>
      <c r="AE148" s="19">
        <f t="shared" si="62"/>
        <v>0</v>
      </c>
      <c r="AF148" s="19">
        <f t="shared" si="63"/>
        <v>0</v>
      </c>
      <c r="AG148" s="11" t="b">
        <f t="shared" si="64"/>
        <v>0</v>
      </c>
      <c r="AH148" s="11">
        <f t="shared" si="65"/>
        <v>0</v>
      </c>
      <c r="AI148" s="11">
        <f t="shared" si="66"/>
        <v>0</v>
      </c>
      <c r="AJ148" s="11">
        <f t="shared" si="67"/>
        <v>0</v>
      </c>
      <c r="AK148" s="11">
        <f t="shared" si="68"/>
        <v>0</v>
      </c>
      <c r="AL148" s="11">
        <f t="shared" si="69"/>
        <v>0</v>
      </c>
      <c r="AM148" s="11">
        <f t="shared" si="70"/>
        <v>0</v>
      </c>
      <c r="AN148" s="11">
        <f t="shared" si="71"/>
        <v>0</v>
      </c>
      <c r="AO148" s="11">
        <f t="shared" si="72"/>
        <v>0</v>
      </c>
      <c r="AP148" s="11">
        <f t="shared" si="73"/>
        <v>0</v>
      </c>
      <c r="AQ148" s="11">
        <f t="shared" si="88"/>
        <v>0</v>
      </c>
      <c r="AR148" s="11">
        <f t="shared" si="74"/>
        <v>0</v>
      </c>
      <c r="AS148" s="11">
        <f t="shared" si="75"/>
        <v>0</v>
      </c>
      <c r="AT148" s="11">
        <f t="shared" si="76"/>
        <v>0</v>
      </c>
      <c r="AU148" s="11">
        <f t="shared" si="77"/>
        <v>0</v>
      </c>
      <c r="AV148" s="11">
        <f t="shared" si="78"/>
        <v>0</v>
      </c>
      <c r="AW148" s="11">
        <f t="shared" si="79"/>
        <v>0</v>
      </c>
      <c r="AX148" s="11">
        <f t="shared" si="80"/>
        <v>0</v>
      </c>
      <c r="AY148" s="11">
        <f t="shared" si="81"/>
        <v>0</v>
      </c>
      <c r="AZ148" s="11">
        <f t="shared" si="82"/>
        <v>0</v>
      </c>
      <c r="BA148" s="11">
        <f t="shared" si="83"/>
        <v>0</v>
      </c>
    </row>
    <row r="149" spans="1:53" hidden="1" x14ac:dyDescent="0.2">
      <c r="A149" s="30"/>
      <c r="B149" s="30"/>
      <c r="C149" s="30"/>
      <c r="D149" s="30"/>
      <c r="E149" s="30"/>
      <c r="F149" s="30"/>
      <c r="G149" s="30"/>
      <c r="H149" s="30"/>
      <c r="I149" s="30"/>
      <c r="J149" s="30"/>
      <c r="K149" s="30"/>
      <c r="L149" s="30"/>
      <c r="M149" s="30"/>
      <c r="N149" s="30"/>
      <c r="O149" s="30"/>
      <c r="P149" s="30"/>
      <c r="Q149" s="30"/>
      <c r="R149" s="56"/>
      <c r="S149" s="57"/>
      <c r="T149" s="48">
        <f t="shared" si="96"/>
        <v>118</v>
      </c>
      <c r="U149" s="11">
        <f t="shared" si="92"/>
        <v>5</v>
      </c>
      <c r="V149" s="19">
        <f t="shared" si="84"/>
        <v>0</v>
      </c>
      <c r="W149" s="19">
        <f t="shared" si="85"/>
        <v>0</v>
      </c>
      <c r="X149" s="11" t="b">
        <f t="shared" si="93"/>
        <v>1</v>
      </c>
      <c r="Y149" s="11">
        <f t="shared" si="86"/>
        <v>0</v>
      </c>
      <c r="Z149" s="11">
        <f t="shared" si="87"/>
        <v>0</v>
      </c>
      <c r="AA149" s="11">
        <f t="shared" si="59"/>
        <v>0</v>
      </c>
      <c r="AB149" s="19">
        <f t="shared" si="90"/>
        <v>117</v>
      </c>
      <c r="AC149" s="11">
        <f t="shared" si="60"/>
        <v>4</v>
      </c>
      <c r="AD149" s="11">
        <f t="shared" si="61"/>
        <v>0</v>
      </c>
      <c r="AE149" s="19">
        <f t="shared" si="62"/>
        <v>0</v>
      </c>
      <c r="AF149" s="19">
        <f t="shared" si="63"/>
        <v>0</v>
      </c>
      <c r="AG149" s="11" t="b">
        <f t="shared" si="64"/>
        <v>0</v>
      </c>
      <c r="AH149" s="11">
        <f t="shared" si="65"/>
        <v>0</v>
      </c>
      <c r="AI149" s="11">
        <f t="shared" si="66"/>
        <v>0</v>
      </c>
      <c r="AJ149" s="11">
        <f t="shared" si="67"/>
        <v>0</v>
      </c>
      <c r="AK149" s="11">
        <f t="shared" si="68"/>
        <v>0</v>
      </c>
      <c r="AL149" s="11">
        <f t="shared" si="69"/>
        <v>0</v>
      </c>
      <c r="AM149" s="11">
        <f t="shared" si="70"/>
        <v>0</v>
      </c>
      <c r="AN149" s="11">
        <f t="shared" si="71"/>
        <v>0</v>
      </c>
      <c r="AO149" s="11">
        <f t="shared" si="72"/>
        <v>0</v>
      </c>
      <c r="AP149" s="11">
        <f t="shared" si="73"/>
        <v>0</v>
      </c>
      <c r="AQ149" s="11">
        <f t="shared" si="88"/>
        <v>0</v>
      </c>
      <c r="AR149" s="11">
        <f t="shared" si="74"/>
        <v>0</v>
      </c>
      <c r="AS149" s="11">
        <f t="shared" si="75"/>
        <v>0</v>
      </c>
      <c r="AT149" s="11">
        <f t="shared" si="76"/>
        <v>0</v>
      </c>
      <c r="AU149" s="11">
        <f t="shared" si="77"/>
        <v>0</v>
      </c>
      <c r="AV149" s="11">
        <f t="shared" si="78"/>
        <v>0</v>
      </c>
      <c r="AW149" s="11">
        <f t="shared" si="79"/>
        <v>0</v>
      </c>
      <c r="AX149" s="11">
        <f t="shared" si="80"/>
        <v>0</v>
      </c>
      <c r="AY149" s="11">
        <f t="shared" si="81"/>
        <v>0</v>
      </c>
      <c r="AZ149" s="11">
        <f t="shared" si="82"/>
        <v>0</v>
      </c>
      <c r="BA149" s="11">
        <f t="shared" si="83"/>
        <v>0</v>
      </c>
    </row>
    <row r="150" spans="1:53" hidden="1" x14ac:dyDescent="0.2">
      <c r="A150" s="30"/>
      <c r="B150" s="30"/>
      <c r="C150" s="30"/>
      <c r="D150" s="30"/>
      <c r="E150" s="30"/>
      <c r="F150" s="30"/>
      <c r="G150" s="30"/>
      <c r="H150" s="30"/>
      <c r="I150" s="30"/>
      <c r="J150" s="30"/>
      <c r="K150" s="30"/>
      <c r="L150" s="30"/>
      <c r="M150" s="30"/>
      <c r="N150" s="30"/>
      <c r="O150" s="30"/>
      <c r="P150" s="30"/>
      <c r="Q150" s="30"/>
      <c r="R150" s="56"/>
      <c r="S150" s="57"/>
      <c r="T150" s="48">
        <f t="shared" si="96"/>
        <v>119</v>
      </c>
      <c r="U150" s="11">
        <f t="shared" si="92"/>
        <v>6</v>
      </c>
      <c r="V150" s="19">
        <f t="shared" si="84"/>
        <v>0</v>
      </c>
      <c r="W150" s="19">
        <f t="shared" si="85"/>
        <v>0</v>
      </c>
      <c r="X150" s="11" t="b">
        <f t="shared" si="93"/>
        <v>1</v>
      </c>
      <c r="Y150" s="11">
        <f t="shared" si="86"/>
        <v>0</v>
      </c>
      <c r="Z150" s="11">
        <f t="shared" si="87"/>
        <v>0</v>
      </c>
      <c r="AA150" s="11">
        <f t="shared" si="59"/>
        <v>0</v>
      </c>
      <c r="AB150" s="19">
        <f t="shared" si="90"/>
        <v>118</v>
      </c>
      <c r="AC150" s="11">
        <f t="shared" si="60"/>
        <v>5</v>
      </c>
      <c r="AD150" s="11">
        <f t="shared" si="61"/>
        <v>0</v>
      </c>
      <c r="AE150" s="19">
        <f t="shared" si="62"/>
        <v>0</v>
      </c>
      <c r="AF150" s="19">
        <f t="shared" si="63"/>
        <v>0</v>
      </c>
      <c r="AG150" s="11" t="b">
        <f t="shared" si="64"/>
        <v>0</v>
      </c>
      <c r="AH150" s="11">
        <f t="shared" si="65"/>
        <v>0</v>
      </c>
      <c r="AI150" s="11">
        <f t="shared" si="66"/>
        <v>0</v>
      </c>
      <c r="AJ150" s="11">
        <f t="shared" si="67"/>
        <v>0</v>
      </c>
      <c r="AK150" s="11">
        <f t="shared" si="68"/>
        <v>0</v>
      </c>
      <c r="AL150" s="11">
        <f t="shared" si="69"/>
        <v>0</v>
      </c>
      <c r="AM150" s="11">
        <f t="shared" si="70"/>
        <v>0</v>
      </c>
      <c r="AN150" s="11">
        <f t="shared" si="71"/>
        <v>0</v>
      </c>
      <c r="AO150" s="11">
        <f t="shared" si="72"/>
        <v>0</v>
      </c>
      <c r="AP150" s="11">
        <f t="shared" si="73"/>
        <v>0</v>
      </c>
      <c r="AQ150" s="11">
        <f t="shared" si="88"/>
        <v>0</v>
      </c>
      <c r="AR150" s="11">
        <f t="shared" si="74"/>
        <v>0</v>
      </c>
      <c r="AS150" s="11">
        <f t="shared" si="75"/>
        <v>0</v>
      </c>
      <c r="AT150" s="11">
        <f t="shared" si="76"/>
        <v>0</v>
      </c>
      <c r="AU150" s="11">
        <f t="shared" si="77"/>
        <v>0</v>
      </c>
      <c r="AV150" s="11">
        <f t="shared" si="78"/>
        <v>0</v>
      </c>
      <c r="AW150" s="11">
        <f t="shared" si="79"/>
        <v>0</v>
      </c>
      <c r="AX150" s="11">
        <f t="shared" si="80"/>
        <v>0</v>
      </c>
      <c r="AY150" s="11">
        <f t="shared" si="81"/>
        <v>0</v>
      </c>
      <c r="AZ150" s="11">
        <f t="shared" si="82"/>
        <v>0</v>
      </c>
      <c r="BA150" s="11">
        <f t="shared" si="83"/>
        <v>0</v>
      </c>
    </row>
    <row r="151" spans="1:53" hidden="1" x14ac:dyDescent="0.2">
      <c r="A151" s="30"/>
      <c r="B151" s="30"/>
      <c r="C151" s="30"/>
      <c r="D151" s="30"/>
      <c r="E151" s="30"/>
      <c r="F151" s="30"/>
      <c r="G151" s="30"/>
      <c r="H151" s="30"/>
      <c r="I151" s="30"/>
      <c r="J151" s="30"/>
      <c r="K151" s="30"/>
      <c r="L151" s="30"/>
      <c r="M151" s="30"/>
      <c r="N151" s="30"/>
      <c r="O151" s="30"/>
      <c r="P151" s="30"/>
      <c r="Q151" s="30"/>
      <c r="R151" s="56"/>
      <c r="S151" s="57"/>
      <c r="T151" s="48">
        <f t="shared" si="96"/>
        <v>120</v>
      </c>
      <c r="U151" s="11">
        <f t="shared" si="92"/>
        <v>7</v>
      </c>
      <c r="V151" s="19">
        <f t="shared" si="84"/>
        <v>0</v>
      </c>
      <c r="W151" s="19">
        <f t="shared" si="85"/>
        <v>0</v>
      </c>
      <c r="X151" s="11" t="b">
        <f t="shared" si="93"/>
        <v>1</v>
      </c>
      <c r="Y151" s="11">
        <f t="shared" si="86"/>
        <v>0</v>
      </c>
      <c r="Z151" s="11">
        <f t="shared" si="87"/>
        <v>0</v>
      </c>
      <c r="AA151" s="11">
        <f t="shared" si="59"/>
        <v>0</v>
      </c>
      <c r="AB151" s="19">
        <f t="shared" si="90"/>
        <v>119</v>
      </c>
      <c r="AC151" s="11">
        <f t="shared" si="60"/>
        <v>6</v>
      </c>
      <c r="AD151" s="11">
        <f t="shared" si="61"/>
        <v>0</v>
      </c>
      <c r="AE151" s="19">
        <f t="shared" si="62"/>
        <v>0</v>
      </c>
      <c r="AF151" s="19">
        <f t="shared" si="63"/>
        <v>0</v>
      </c>
      <c r="AG151" s="11" t="b">
        <f t="shared" si="64"/>
        <v>0</v>
      </c>
      <c r="AH151" s="11">
        <f t="shared" si="65"/>
        <v>0</v>
      </c>
      <c r="AI151" s="11">
        <f t="shared" si="66"/>
        <v>0</v>
      </c>
      <c r="AJ151" s="11">
        <f t="shared" si="67"/>
        <v>0</v>
      </c>
      <c r="AK151" s="11">
        <f t="shared" si="68"/>
        <v>0</v>
      </c>
      <c r="AL151" s="11">
        <f t="shared" si="69"/>
        <v>0</v>
      </c>
      <c r="AM151" s="11">
        <f t="shared" si="70"/>
        <v>0</v>
      </c>
      <c r="AN151" s="11">
        <f t="shared" si="71"/>
        <v>0</v>
      </c>
      <c r="AO151" s="11">
        <f t="shared" si="72"/>
        <v>0</v>
      </c>
      <c r="AP151" s="11">
        <f t="shared" si="73"/>
        <v>0</v>
      </c>
      <c r="AQ151" s="11">
        <f t="shared" si="88"/>
        <v>0</v>
      </c>
      <c r="AR151" s="11">
        <f t="shared" si="74"/>
        <v>0</v>
      </c>
      <c r="AS151" s="11">
        <f t="shared" si="75"/>
        <v>0</v>
      </c>
      <c r="AT151" s="11">
        <f t="shared" si="76"/>
        <v>0</v>
      </c>
      <c r="AU151" s="11">
        <f t="shared" si="77"/>
        <v>0</v>
      </c>
      <c r="AV151" s="11">
        <f t="shared" si="78"/>
        <v>0</v>
      </c>
      <c r="AW151" s="11">
        <f t="shared" si="79"/>
        <v>0</v>
      </c>
      <c r="AX151" s="11">
        <f t="shared" si="80"/>
        <v>0</v>
      </c>
      <c r="AY151" s="11">
        <f t="shared" si="81"/>
        <v>0</v>
      </c>
      <c r="AZ151" s="11">
        <f t="shared" si="82"/>
        <v>0</v>
      </c>
      <c r="BA151" s="11">
        <f t="shared" si="83"/>
        <v>0</v>
      </c>
    </row>
    <row r="152" spans="1:53" hidden="1" x14ac:dyDescent="0.2">
      <c r="A152" s="30"/>
      <c r="B152" s="30"/>
      <c r="C152" s="30"/>
      <c r="D152" s="30"/>
      <c r="E152" s="30"/>
      <c r="F152" s="30"/>
      <c r="G152" s="30"/>
      <c r="H152" s="30"/>
      <c r="I152" s="30"/>
      <c r="J152" s="30"/>
      <c r="K152" s="30"/>
      <c r="L152" s="30"/>
      <c r="M152" s="30"/>
      <c r="N152" s="30"/>
      <c r="O152" s="30"/>
      <c r="P152" s="30"/>
      <c r="Q152" s="30"/>
      <c r="R152" s="56"/>
      <c r="S152" s="57"/>
      <c r="T152" s="48">
        <f t="shared" si="96"/>
        <v>121</v>
      </c>
      <c r="U152" s="11">
        <f t="shared" si="92"/>
        <v>1</v>
      </c>
      <c r="V152" s="19">
        <f t="shared" si="84"/>
        <v>0</v>
      </c>
      <c r="W152" s="19">
        <f t="shared" si="85"/>
        <v>0</v>
      </c>
      <c r="X152" s="11" t="b">
        <f t="shared" si="93"/>
        <v>1</v>
      </c>
      <c r="Y152" s="11">
        <f t="shared" si="86"/>
        <v>0</v>
      </c>
      <c r="Z152" s="11">
        <f t="shared" si="87"/>
        <v>0</v>
      </c>
      <c r="AA152" s="11">
        <f t="shared" si="59"/>
        <v>0</v>
      </c>
      <c r="AB152" s="19">
        <f t="shared" si="90"/>
        <v>120</v>
      </c>
      <c r="AC152" s="11">
        <f t="shared" si="60"/>
        <v>7</v>
      </c>
      <c r="AD152" s="11">
        <f t="shared" si="61"/>
        <v>0</v>
      </c>
      <c r="AE152" s="19">
        <f t="shared" si="62"/>
        <v>0</v>
      </c>
      <c r="AF152" s="19">
        <f t="shared" si="63"/>
        <v>0</v>
      </c>
      <c r="AG152" s="11" t="b">
        <f t="shared" si="64"/>
        <v>0</v>
      </c>
      <c r="AH152" s="11">
        <f t="shared" si="65"/>
        <v>0</v>
      </c>
      <c r="AI152" s="11">
        <f t="shared" si="66"/>
        <v>0</v>
      </c>
      <c r="AJ152" s="11">
        <f t="shared" si="67"/>
        <v>0</v>
      </c>
      <c r="AK152" s="11">
        <f t="shared" si="68"/>
        <v>0</v>
      </c>
      <c r="AL152" s="11">
        <f t="shared" si="69"/>
        <v>0</v>
      </c>
      <c r="AM152" s="11">
        <f t="shared" si="70"/>
        <v>0</v>
      </c>
      <c r="AN152" s="11">
        <f t="shared" si="71"/>
        <v>0</v>
      </c>
      <c r="AO152" s="11">
        <f t="shared" si="72"/>
        <v>0</v>
      </c>
      <c r="AP152" s="11">
        <f t="shared" si="73"/>
        <v>0</v>
      </c>
      <c r="AQ152" s="11">
        <f t="shared" si="88"/>
        <v>0</v>
      </c>
      <c r="AR152" s="11">
        <f t="shared" si="74"/>
        <v>0</v>
      </c>
      <c r="AS152" s="11">
        <f t="shared" si="75"/>
        <v>0</v>
      </c>
      <c r="AT152" s="11">
        <f t="shared" si="76"/>
        <v>0</v>
      </c>
      <c r="AU152" s="11">
        <f t="shared" si="77"/>
        <v>0</v>
      </c>
      <c r="AV152" s="11">
        <f t="shared" si="78"/>
        <v>0</v>
      </c>
      <c r="AW152" s="11">
        <f t="shared" si="79"/>
        <v>0</v>
      </c>
      <c r="AX152" s="11">
        <f t="shared" si="80"/>
        <v>0</v>
      </c>
      <c r="AY152" s="11">
        <f t="shared" si="81"/>
        <v>0</v>
      </c>
      <c r="AZ152" s="11">
        <f t="shared" si="82"/>
        <v>0</v>
      </c>
      <c r="BA152" s="11">
        <f t="shared" si="83"/>
        <v>0</v>
      </c>
    </row>
    <row r="153" spans="1:53" hidden="1" x14ac:dyDescent="0.2">
      <c r="A153" s="30"/>
      <c r="B153" s="30"/>
      <c r="C153" s="30"/>
      <c r="D153" s="30"/>
      <c r="E153" s="30"/>
      <c r="F153" s="30"/>
      <c r="G153" s="30"/>
      <c r="H153" s="30"/>
      <c r="I153" s="30"/>
      <c r="J153" s="30"/>
      <c r="K153" s="30"/>
      <c r="L153" s="30"/>
      <c r="M153" s="30"/>
      <c r="N153" s="30"/>
      <c r="O153" s="30"/>
      <c r="P153" s="30"/>
      <c r="Q153" s="30"/>
      <c r="R153" s="56"/>
      <c r="S153" s="57"/>
      <c r="T153" s="48">
        <f t="shared" si="96"/>
        <v>122</v>
      </c>
      <c r="U153" s="11">
        <f t="shared" si="92"/>
        <v>2</v>
      </c>
      <c r="V153" s="19">
        <f t="shared" si="84"/>
        <v>0</v>
      </c>
      <c r="W153" s="19">
        <f t="shared" si="85"/>
        <v>0</v>
      </c>
      <c r="X153" s="11" t="b">
        <f t="shared" si="93"/>
        <v>1</v>
      </c>
      <c r="Y153" s="11">
        <f t="shared" si="86"/>
        <v>0</v>
      </c>
      <c r="Z153" s="11">
        <f t="shared" si="87"/>
        <v>0</v>
      </c>
      <c r="AA153" s="11">
        <f t="shared" si="59"/>
        <v>0</v>
      </c>
      <c r="AB153" s="19">
        <f t="shared" si="90"/>
        <v>121</v>
      </c>
      <c r="AC153" s="11">
        <f t="shared" si="60"/>
        <v>1</v>
      </c>
      <c r="AD153" s="11">
        <f t="shared" si="61"/>
        <v>0</v>
      </c>
      <c r="AE153" s="19">
        <f t="shared" si="62"/>
        <v>0</v>
      </c>
      <c r="AF153" s="19">
        <f t="shared" si="63"/>
        <v>0</v>
      </c>
      <c r="AG153" s="11" t="b">
        <f t="shared" si="64"/>
        <v>0</v>
      </c>
      <c r="AH153" s="11">
        <f t="shared" si="65"/>
        <v>0</v>
      </c>
      <c r="AI153" s="11">
        <f t="shared" si="66"/>
        <v>0</v>
      </c>
      <c r="AJ153" s="11">
        <f t="shared" si="67"/>
        <v>0</v>
      </c>
      <c r="AK153" s="11">
        <f t="shared" si="68"/>
        <v>0</v>
      </c>
      <c r="AL153" s="11">
        <f t="shared" si="69"/>
        <v>0</v>
      </c>
      <c r="AM153" s="11">
        <f t="shared" si="70"/>
        <v>0</v>
      </c>
      <c r="AN153" s="11">
        <f t="shared" si="71"/>
        <v>0</v>
      </c>
      <c r="AO153" s="11">
        <f t="shared" si="72"/>
        <v>0</v>
      </c>
      <c r="AP153" s="11">
        <f t="shared" si="73"/>
        <v>0</v>
      </c>
      <c r="AQ153" s="11">
        <f t="shared" si="88"/>
        <v>0</v>
      </c>
      <c r="AR153" s="11">
        <f t="shared" si="74"/>
        <v>0</v>
      </c>
      <c r="AS153" s="11">
        <f t="shared" si="75"/>
        <v>0</v>
      </c>
      <c r="AT153" s="11">
        <f t="shared" si="76"/>
        <v>0</v>
      </c>
      <c r="AU153" s="11">
        <f t="shared" si="77"/>
        <v>0</v>
      </c>
      <c r="AV153" s="11">
        <f t="shared" si="78"/>
        <v>0</v>
      </c>
      <c r="AW153" s="11">
        <f t="shared" si="79"/>
        <v>0</v>
      </c>
      <c r="AX153" s="11">
        <f t="shared" si="80"/>
        <v>0</v>
      </c>
      <c r="AY153" s="11">
        <f t="shared" si="81"/>
        <v>0</v>
      </c>
      <c r="AZ153" s="11">
        <f t="shared" si="82"/>
        <v>0</v>
      </c>
      <c r="BA153" s="11">
        <f t="shared" si="83"/>
        <v>0</v>
      </c>
    </row>
    <row r="154" spans="1:53" hidden="1" x14ac:dyDescent="0.2">
      <c r="A154" s="30"/>
      <c r="B154" s="30"/>
      <c r="C154" s="30"/>
      <c r="D154" s="30"/>
      <c r="E154" s="30"/>
      <c r="F154" s="30"/>
      <c r="G154" s="30"/>
      <c r="H154" s="30"/>
      <c r="I154" s="30"/>
      <c r="J154" s="30"/>
      <c r="K154" s="30"/>
      <c r="L154" s="30"/>
      <c r="M154" s="30"/>
      <c r="N154" s="30"/>
      <c r="O154" s="30"/>
      <c r="P154" s="30"/>
      <c r="Q154" s="30"/>
      <c r="R154" s="56"/>
      <c r="S154" s="57"/>
      <c r="T154" s="48">
        <f t="shared" si="96"/>
        <v>123</v>
      </c>
      <c r="U154" s="11">
        <f t="shared" si="92"/>
        <v>3</v>
      </c>
      <c r="V154" s="19">
        <f t="shared" si="84"/>
        <v>0</v>
      </c>
      <c r="W154" s="19">
        <f t="shared" si="85"/>
        <v>0</v>
      </c>
      <c r="X154" s="11" t="b">
        <f t="shared" si="93"/>
        <v>1</v>
      </c>
      <c r="Y154" s="11">
        <f t="shared" si="86"/>
        <v>0</v>
      </c>
      <c r="Z154" s="11">
        <f t="shared" si="87"/>
        <v>0</v>
      </c>
      <c r="AA154" s="11">
        <f t="shared" si="59"/>
        <v>0</v>
      </c>
      <c r="AB154" s="19">
        <f t="shared" si="90"/>
        <v>122</v>
      </c>
      <c r="AC154" s="11">
        <f t="shared" si="60"/>
        <v>2</v>
      </c>
      <c r="AD154" s="11">
        <f t="shared" si="61"/>
        <v>0</v>
      </c>
      <c r="AE154" s="19">
        <f t="shared" si="62"/>
        <v>0</v>
      </c>
      <c r="AF154" s="19">
        <f t="shared" si="63"/>
        <v>0</v>
      </c>
      <c r="AG154" s="11" t="b">
        <f t="shared" si="64"/>
        <v>0</v>
      </c>
      <c r="AH154" s="11">
        <f t="shared" si="65"/>
        <v>0</v>
      </c>
      <c r="AI154" s="11">
        <f t="shared" si="66"/>
        <v>0</v>
      </c>
      <c r="AJ154" s="11">
        <f t="shared" si="67"/>
        <v>0</v>
      </c>
      <c r="AK154" s="11">
        <f t="shared" si="68"/>
        <v>0</v>
      </c>
      <c r="AL154" s="11">
        <f t="shared" si="69"/>
        <v>0</v>
      </c>
      <c r="AM154" s="11">
        <f t="shared" si="70"/>
        <v>0</v>
      </c>
      <c r="AN154" s="11">
        <f t="shared" si="71"/>
        <v>0</v>
      </c>
      <c r="AO154" s="11">
        <f t="shared" si="72"/>
        <v>0</v>
      </c>
      <c r="AP154" s="11">
        <f t="shared" si="73"/>
        <v>0</v>
      </c>
      <c r="AQ154" s="11">
        <f t="shared" si="88"/>
        <v>0</v>
      </c>
      <c r="AR154" s="11">
        <f t="shared" si="74"/>
        <v>0</v>
      </c>
      <c r="AS154" s="11">
        <f t="shared" si="75"/>
        <v>0</v>
      </c>
      <c r="AT154" s="11">
        <f t="shared" si="76"/>
        <v>0</v>
      </c>
      <c r="AU154" s="11">
        <f t="shared" si="77"/>
        <v>0</v>
      </c>
      <c r="AV154" s="11">
        <f t="shared" si="78"/>
        <v>0</v>
      </c>
      <c r="AW154" s="11">
        <f t="shared" si="79"/>
        <v>0</v>
      </c>
      <c r="AX154" s="11">
        <f t="shared" si="80"/>
        <v>0</v>
      </c>
      <c r="AY154" s="11">
        <f t="shared" si="81"/>
        <v>0</v>
      </c>
      <c r="AZ154" s="11">
        <f t="shared" si="82"/>
        <v>0</v>
      </c>
      <c r="BA154" s="11">
        <f t="shared" si="83"/>
        <v>0</v>
      </c>
    </row>
    <row r="155" spans="1:53" hidden="1" x14ac:dyDescent="0.2">
      <c r="A155" s="30"/>
      <c r="B155" s="30"/>
      <c r="C155" s="30"/>
      <c r="D155" s="30"/>
      <c r="E155" s="30"/>
      <c r="F155" s="30"/>
      <c r="G155" s="30"/>
      <c r="H155" s="30"/>
      <c r="I155" s="30"/>
      <c r="J155" s="30"/>
      <c r="K155" s="30"/>
      <c r="L155" s="30"/>
      <c r="M155" s="30"/>
      <c r="N155" s="30"/>
      <c r="O155" s="30"/>
      <c r="P155" s="30"/>
      <c r="Q155" s="30"/>
      <c r="R155" s="56"/>
      <c r="S155" s="57"/>
      <c r="T155" s="48">
        <f t="shared" si="96"/>
        <v>124</v>
      </c>
      <c r="U155" s="11">
        <f t="shared" si="92"/>
        <v>4</v>
      </c>
      <c r="V155" s="19">
        <f t="shared" si="84"/>
        <v>0</v>
      </c>
      <c r="W155" s="19">
        <f t="shared" si="85"/>
        <v>0</v>
      </c>
      <c r="X155" s="11" t="b">
        <f t="shared" si="93"/>
        <v>1</v>
      </c>
      <c r="Y155" s="11">
        <f t="shared" si="86"/>
        <v>0</v>
      </c>
      <c r="Z155" s="11">
        <f t="shared" si="87"/>
        <v>0</v>
      </c>
      <c r="AA155" s="11">
        <f t="shared" si="59"/>
        <v>0</v>
      </c>
      <c r="AB155" s="19">
        <f t="shared" si="90"/>
        <v>123</v>
      </c>
      <c r="AC155" s="11">
        <f t="shared" si="60"/>
        <v>3</v>
      </c>
      <c r="AD155" s="11">
        <f t="shared" si="61"/>
        <v>0</v>
      </c>
      <c r="AE155" s="19">
        <f t="shared" si="62"/>
        <v>0</v>
      </c>
      <c r="AF155" s="19">
        <f t="shared" si="63"/>
        <v>0</v>
      </c>
      <c r="AG155" s="11" t="b">
        <f t="shared" si="64"/>
        <v>0</v>
      </c>
      <c r="AH155" s="11">
        <f t="shared" si="65"/>
        <v>0</v>
      </c>
      <c r="AI155" s="11">
        <f t="shared" si="66"/>
        <v>0</v>
      </c>
      <c r="AJ155" s="11">
        <f t="shared" si="67"/>
        <v>0</v>
      </c>
      <c r="AK155" s="11">
        <f t="shared" si="68"/>
        <v>0</v>
      </c>
      <c r="AL155" s="11">
        <f t="shared" si="69"/>
        <v>0</v>
      </c>
      <c r="AM155" s="11">
        <f t="shared" si="70"/>
        <v>0</v>
      </c>
      <c r="AN155" s="11">
        <f t="shared" si="71"/>
        <v>0</v>
      </c>
      <c r="AO155" s="11">
        <f t="shared" si="72"/>
        <v>0</v>
      </c>
      <c r="AP155" s="11">
        <f t="shared" si="73"/>
        <v>0</v>
      </c>
      <c r="AQ155" s="11">
        <f t="shared" si="88"/>
        <v>0</v>
      </c>
      <c r="AR155" s="11">
        <f t="shared" si="74"/>
        <v>0</v>
      </c>
      <c r="AS155" s="11">
        <f t="shared" si="75"/>
        <v>0</v>
      </c>
      <c r="AT155" s="11">
        <f t="shared" si="76"/>
        <v>0</v>
      </c>
      <c r="AU155" s="11">
        <f t="shared" si="77"/>
        <v>0</v>
      </c>
      <c r="AV155" s="11">
        <f t="shared" si="78"/>
        <v>0</v>
      </c>
      <c r="AW155" s="11">
        <f t="shared" si="79"/>
        <v>0</v>
      </c>
      <c r="AX155" s="11">
        <f t="shared" si="80"/>
        <v>0</v>
      </c>
      <c r="AY155" s="11">
        <f t="shared" si="81"/>
        <v>0</v>
      </c>
      <c r="AZ155" s="11">
        <f t="shared" si="82"/>
        <v>0</v>
      </c>
      <c r="BA155" s="11">
        <f t="shared" si="83"/>
        <v>0</v>
      </c>
    </row>
    <row r="156" spans="1:53" hidden="1" x14ac:dyDescent="0.2">
      <c r="A156" s="30"/>
      <c r="B156" s="30"/>
      <c r="C156" s="30"/>
      <c r="D156" s="30"/>
      <c r="E156" s="30"/>
      <c r="F156" s="30"/>
      <c r="G156" s="30"/>
      <c r="H156" s="30"/>
      <c r="I156" s="30"/>
      <c r="J156" s="30"/>
      <c r="K156" s="30"/>
      <c r="L156" s="30"/>
      <c r="M156" s="30"/>
      <c r="N156" s="30"/>
      <c r="O156" s="30"/>
      <c r="P156" s="30"/>
      <c r="Q156" s="30"/>
      <c r="R156" s="56"/>
      <c r="S156" s="57"/>
      <c r="T156" s="48">
        <f t="shared" si="96"/>
        <v>125</v>
      </c>
      <c r="U156" s="11">
        <f t="shared" si="92"/>
        <v>5</v>
      </c>
      <c r="V156" s="19">
        <f t="shared" si="84"/>
        <v>0</v>
      </c>
      <c r="W156" s="19">
        <f t="shared" si="85"/>
        <v>0</v>
      </c>
      <c r="X156" s="11" t="b">
        <f t="shared" si="93"/>
        <v>1</v>
      </c>
      <c r="Y156" s="11">
        <f t="shared" si="86"/>
        <v>0</v>
      </c>
      <c r="Z156" s="11">
        <f t="shared" si="87"/>
        <v>0</v>
      </c>
      <c r="AA156" s="11">
        <f t="shared" si="59"/>
        <v>0</v>
      </c>
      <c r="AB156" s="19">
        <f t="shared" si="90"/>
        <v>124</v>
      </c>
      <c r="AC156" s="11">
        <f t="shared" si="60"/>
        <v>4</v>
      </c>
      <c r="AD156" s="11">
        <f t="shared" si="61"/>
        <v>0</v>
      </c>
      <c r="AE156" s="19">
        <f t="shared" si="62"/>
        <v>0</v>
      </c>
      <c r="AF156" s="19">
        <f t="shared" si="63"/>
        <v>0</v>
      </c>
      <c r="AG156" s="11" t="b">
        <f t="shared" si="64"/>
        <v>0</v>
      </c>
      <c r="AH156" s="11">
        <f t="shared" si="65"/>
        <v>0</v>
      </c>
      <c r="AI156" s="11">
        <f t="shared" si="66"/>
        <v>0</v>
      </c>
      <c r="AJ156" s="11">
        <f t="shared" si="67"/>
        <v>0</v>
      </c>
      <c r="AK156" s="11">
        <f t="shared" si="68"/>
        <v>0</v>
      </c>
      <c r="AL156" s="11">
        <f t="shared" si="69"/>
        <v>0</v>
      </c>
      <c r="AM156" s="11">
        <f t="shared" si="70"/>
        <v>0</v>
      </c>
      <c r="AN156" s="11">
        <f t="shared" si="71"/>
        <v>0</v>
      </c>
      <c r="AO156" s="11">
        <f t="shared" si="72"/>
        <v>0</v>
      </c>
      <c r="AP156" s="11">
        <f t="shared" si="73"/>
        <v>0</v>
      </c>
      <c r="AQ156" s="11">
        <f t="shared" si="88"/>
        <v>0</v>
      </c>
      <c r="AR156" s="11">
        <f t="shared" si="74"/>
        <v>0</v>
      </c>
      <c r="AS156" s="11">
        <f t="shared" si="75"/>
        <v>0</v>
      </c>
      <c r="AT156" s="11">
        <f t="shared" si="76"/>
        <v>0</v>
      </c>
      <c r="AU156" s="11">
        <f t="shared" si="77"/>
        <v>0</v>
      </c>
      <c r="AV156" s="11">
        <f t="shared" si="78"/>
        <v>0</v>
      </c>
      <c r="AW156" s="11">
        <f t="shared" si="79"/>
        <v>0</v>
      </c>
      <c r="AX156" s="11">
        <f t="shared" si="80"/>
        <v>0</v>
      </c>
      <c r="AY156" s="11">
        <f t="shared" si="81"/>
        <v>0</v>
      </c>
      <c r="AZ156" s="11">
        <f t="shared" si="82"/>
        <v>0</v>
      </c>
      <c r="BA156" s="11">
        <f t="shared" si="83"/>
        <v>0</v>
      </c>
    </row>
    <row r="157" spans="1:53" hidden="1" x14ac:dyDescent="0.2">
      <c r="A157" s="30"/>
      <c r="B157" s="30"/>
      <c r="C157" s="30"/>
      <c r="D157" s="30"/>
      <c r="E157" s="30"/>
      <c r="F157" s="30"/>
      <c r="G157" s="30"/>
      <c r="H157" s="30"/>
      <c r="I157" s="30"/>
      <c r="J157" s="30"/>
      <c r="K157" s="30"/>
      <c r="L157" s="30"/>
      <c r="M157" s="30"/>
      <c r="N157" s="30"/>
      <c r="O157" s="30"/>
      <c r="P157" s="30"/>
      <c r="Q157" s="30"/>
      <c r="R157" s="56"/>
      <c r="S157" s="57"/>
      <c r="T157" s="48">
        <f t="shared" si="96"/>
        <v>126</v>
      </c>
      <c r="U157" s="11">
        <f t="shared" si="92"/>
        <v>6</v>
      </c>
      <c r="V157" s="19">
        <f t="shared" si="84"/>
        <v>0</v>
      </c>
      <c r="W157" s="19">
        <f t="shared" si="85"/>
        <v>0</v>
      </c>
      <c r="X157" s="11" t="b">
        <f t="shared" si="93"/>
        <v>1</v>
      </c>
      <c r="Y157" s="11">
        <f t="shared" si="86"/>
        <v>0</v>
      </c>
      <c r="Z157" s="11">
        <f t="shared" si="87"/>
        <v>0</v>
      </c>
      <c r="AA157" s="11">
        <f t="shared" si="59"/>
        <v>0</v>
      </c>
      <c r="AB157" s="19">
        <f t="shared" si="90"/>
        <v>125</v>
      </c>
      <c r="AC157" s="11">
        <f t="shared" si="60"/>
        <v>5</v>
      </c>
      <c r="AD157" s="11">
        <f t="shared" si="61"/>
        <v>0</v>
      </c>
      <c r="AE157" s="19">
        <f t="shared" si="62"/>
        <v>0</v>
      </c>
      <c r="AF157" s="19">
        <f t="shared" si="63"/>
        <v>0</v>
      </c>
      <c r="AG157" s="11" t="b">
        <f t="shared" si="64"/>
        <v>0</v>
      </c>
      <c r="AH157" s="11">
        <f t="shared" si="65"/>
        <v>0</v>
      </c>
      <c r="AI157" s="11">
        <f t="shared" si="66"/>
        <v>0</v>
      </c>
      <c r="AJ157" s="11">
        <f t="shared" si="67"/>
        <v>0</v>
      </c>
      <c r="AK157" s="11">
        <f t="shared" si="68"/>
        <v>0</v>
      </c>
      <c r="AL157" s="11">
        <f t="shared" si="69"/>
        <v>0</v>
      </c>
      <c r="AM157" s="11">
        <f t="shared" si="70"/>
        <v>0</v>
      </c>
      <c r="AN157" s="11">
        <f t="shared" si="71"/>
        <v>0</v>
      </c>
      <c r="AO157" s="11">
        <f t="shared" si="72"/>
        <v>0</v>
      </c>
      <c r="AP157" s="11">
        <f t="shared" si="73"/>
        <v>0</v>
      </c>
      <c r="AQ157" s="11">
        <f t="shared" si="88"/>
        <v>0</v>
      </c>
      <c r="AR157" s="11">
        <f t="shared" si="74"/>
        <v>0</v>
      </c>
      <c r="AS157" s="11">
        <f t="shared" si="75"/>
        <v>0</v>
      </c>
      <c r="AT157" s="11">
        <f t="shared" si="76"/>
        <v>0</v>
      </c>
      <c r="AU157" s="11">
        <f t="shared" si="77"/>
        <v>0</v>
      </c>
      <c r="AV157" s="11">
        <f t="shared" si="78"/>
        <v>0</v>
      </c>
      <c r="AW157" s="11">
        <f t="shared" si="79"/>
        <v>0</v>
      </c>
      <c r="AX157" s="11">
        <f t="shared" si="80"/>
        <v>0</v>
      </c>
      <c r="AY157" s="11">
        <f t="shared" si="81"/>
        <v>0</v>
      </c>
      <c r="AZ157" s="11">
        <f t="shared" si="82"/>
        <v>0</v>
      </c>
      <c r="BA157" s="11">
        <f t="shared" si="83"/>
        <v>0</v>
      </c>
    </row>
    <row r="158" spans="1:53" hidden="1" x14ac:dyDescent="0.2">
      <c r="A158" s="30"/>
      <c r="B158" s="30"/>
      <c r="C158" s="30"/>
      <c r="D158" s="30"/>
      <c r="E158" s="30"/>
      <c r="F158" s="30"/>
      <c r="G158" s="30"/>
      <c r="H158" s="30"/>
      <c r="I158" s="30"/>
      <c r="J158" s="30"/>
      <c r="K158" s="30"/>
      <c r="L158" s="30"/>
      <c r="M158" s="30"/>
      <c r="N158" s="30"/>
      <c r="O158" s="30"/>
      <c r="P158" s="30"/>
      <c r="Q158" s="30"/>
      <c r="R158" s="56"/>
      <c r="S158" s="57"/>
      <c r="T158" s="48">
        <f t="shared" si="96"/>
        <v>127</v>
      </c>
      <c r="U158" s="11">
        <f t="shared" si="92"/>
        <v>7</v>
      </c>
      <c r="V158" s="19">
        <f t="shared" si="84"/>
        <v>0</v>
      </c>
      <c r="W158" s="19">
        <f t="shared" si="85"/>
        <v>0</v>
      </c>
      <c r="X158" s="11" t="b">
        <f t="shared" si="93"/>
        <v>1</v>
      </c>
      <c r="Y158" s="11">
        <f t="shared" si="86"/>
        <v>0</v>
      </c>
      <c r="Z158" s="11">
        <f t="shared" si="87"/>
        <v>0</v>
      </c>
      <c r="AA158" s="11">
        <f t="shared" si="59"/>
        <v>0</v>
      </c>
      <c r="AB158" s="19">
        <f t="shared" si="90"/>
        <v>126</v>
      </c>
      <c r="AC158" s="11">
        <f t="shared" si="60"/>
        <v>6</v>
      </c>
      <c r="AD158" s="11">
        <f t="shared" si="61"/>
        <v>0</v>
      </c>
      <c r="AE158" s="19">
        <f t="shared" si="62"/>
        <v>0</v>
      </c>
      <c r="AF158" s="19">
        <f t="shared" si="63"/>
        <v>0</v>
      </c>
      <c r="AG158" s="11" t="b">
        <f t="shared" si="64"/>
        <v>0</v>
      </c>
      <c r="AH158" s="11">
        <f t="shared" si="65"/>
        <v>0</v>
      </c>
      <c r="AI158" s="11">
        <f t="shared" si="66"/>
        <v>0</v>
      </c>
      <c r="AJ158" s="11">
        <f t="shared" si="67"/>
        <v>0</v>
      </c>
      <c r="AK158" s="11">
        <f t="shared" si="68"/>
        <v>0</v>
      </c>
      <c r="AL158" s="11">
        <f t="shared" si="69"/>
        <v>0</v>
      </c>
      <c r="AM158" s="11">
        <f t="shared" si="70"/>
        <v>0</v>
      </c>
      <c r="AN158" s="11">
        <f t="shared" si="71"/>
        <v>0</v>
      </c>
      <c r="AO158" s="11">
        <f t="shared" si="72"/>
        <v>0</v>
      </c>
      <c r="AP158" s="11">
        <f t="shared" si="73"/>
        <v>0</v>
      </c>
      <c r="AQ158" s="11">
        <f t="shared" si="88"/>
        <v>0</v>
      </c>
      <c r="AR158" s="11">
        <f t="shared" si="74"/>
        <v>0</v>
      </c>
      <c r="AS158" s="11">
        <f t="shared" si="75"/>
        <v>0</v>
      </c>
      <c r="AT158" s="11">
        <f t="shared" si="76"/>
        <v>0</v>
      </c>
      <c r="AU158" s="11">
        <f t="shared" si="77"/>
        <v>0</v>
      </c>
      <c r="AV158" s="11">
        <f t="shared" si="78"/>
        <v>0</v>
      </c>
      <c r="AW158" s="11">
        <f t="shared" si="79"/>
        <v>0</v>
      </c>
      <c r="AX158" s="11">
        <f t="shared" si="80"/>
        <v>0</v>
      </c>
      <c r="AY158" s="11">
        <f t="shared" si="81"/>
        <v>0</v>
      </c>
      <c r="AZ158" s="11">
        <f t="shared" si="82"/>
        <v>0</v>
      </c>
      <c r="BA158" s="11">
        <f t="shared" si="83"/>
        <v>0</v>
      </c>
    </row>
    <row r="159" spans="1:53" hidden="1" x14ac:dyDescent="0.2">
      <c r="A159" s="30"/>
      <c r="B159" s="30"/>
      <c r="C159" s="30"/>
      <c r="D159" s="30"/>
      <c r="E159" s="30"/>
      <c r="F159" s="30"/>
      <c r="G159" s="30"/>
      <c r="H159" s="30"/>
      <c r="I159" s="30"/>
      <c r="J159" s="30"/>
      <c r="K159" s="30"/>
      <c r="L159" s="30"/>
      <c r="M159" s="30"/>
      <c r="N159" s="30"/>
      <c r="O159" s="30"/>
      <c r="P159" s="30"/>
      <c r="Q159" s="30"/>
      <c r="R159" s="56"/>
      <c r="S159" s="57"/>
      <c r="T159" s="48">
        <f t="shared" si="96"/>
        <v>128</v>
      </c>
      <c r="U159" s="11">
        <f t="shared" si="92"/>
        <v>1</v>
      </c>
      <c r="V159" s="19">
        <f t="shared" si="84"/>
        <v>0</v>
      </c>
      <c r="W159" s="19">
        <f t="shared" si="85"/>
        <v>0</v>
      </c>
      <c r="X159" s="11" t="b">
        <f t="shared" si="93"/>
        <v>1</v>
      </c>
      <c r="Y159" s="11">
        <f t="shared" si="86"/>
        <v>0</v>
      </c>
      <c r="Z159" s="11">
        <f t="shared" si="87"/>
        <v>0</v>
      </c>
      <c r="AA159" s="11">
        <f t="shared" si="59"/>
        <v>0</v>
      </c>
      <c r="AB159" s="19">
        <f t="shared" si="90"/>
        <v>127</v>
      </c>
      <c r="AC159" s="11">
        <f t="shared" si="60"/>
        <v>7</v>
      </c>
      <c r="AD159" s="11">
        <f t="shared" si="61"/>
        <v>0</v>
      </c>
      <c r="AE159" s="19">
        <f t="shared" si="62"/>
        <v>0</v>
      </c>
      <c r="AF159" s="19">
        <f t="shared" si="63"/>
        <v>0</v>
      </c>
      <c r="AG159" s="11" t="b">
        <f t="shared" si="64"/>
        <v>0</v>
      </c>
      <c r="AH159" s="11">
        <f t="shared" si="65"/>
        <v>0</v>
      </c>
      <c r="AI159" s="11">
        <f t="shared" si="66"/>
        <v>0</v>
      </c>
      <c r="AJ159" s="11">
        <f t="shared" si="67"/>
        <v>0</v>
      </c>
      <c r="AK159" s="11">
        <f t="shared" si="68"/>
        <v>0</v>
      </c>
      <c r="AL159" s="11">
        <f t="shared" si="69"/>
        <v>0</v>
      </c>
      <c r="AM159" s="11">
        <f t="shared" si="70"/>
        <v>0</v>
      </c>
      <c r="AN159" s="11">
        <f t="shared" si="71"/>
        <v>0</v>
      </c>
      <c r="AO159" s="11">
        <f t="shared" si="72"/>
        <v>0</v>
      </c>
      <c r="AP159" s="11">
        <f t="shared" si="73"/>
        <v>0</v>
      </c>
      <c r="AQ159" s="11">
        <f t="shared" si="88"/>
        <v>0</v>
      </c>
      <c r="AR159" s="11">
        <f t="shared" si="74"/>
        <v>0</v>
      </c>
      <c r="AS159" s="11">
        <f t="shared" si="75"/>
        <v>0</v>
      </c>
      <c r="AT159" s="11">
        <f t="shared" si="76"/>
        <v>0</v>
      </c>
      <c r="AU159" s="11">
        <f t="shared" si="77"/>
        <v>0</v>
      </c>
      <c r="AV159" s="11">
        <f t="shared" si="78"/>
        <v>0</v>
      </c>
      <c r="AW159" s="11">
        <f t="shared" si="79"/>
        <v>0</v>
      </c>
      <c r="AX159" s="11">
        <f t="shared" si="80"/>
        <v>0</v>
      </c>
      <c r="AY159" s="11">
        <f t="shared" si="81"/>
        <v>0</v>
      </c>
      <c r="AZ159" s="11">
        <f t="shared" si="82"/>
        <v>0</v>
      </c>
      <c r="BA159" s="11">
        <f t="shared" si="83"/>
        <v>0</v>
      </c>
    </row>
    <row r="160" spans="1:53" hidden="1" x14ac:dyDescent="0.2">
      <c r="A160" s="30"/>
      <c r="B160" s="30"/>
      <c r="C160" s="30"/>
      <c r="D160" s="30"/>
      <c r="E160" s="30"/>
      <c r="F160" s="30"/>
      <c r="G160" s="30"/>
      <c r="H160" s="30"/>
      <c r="I160" s="30"/>
      <c r="J160" s="30"/>
      <c r="K160" s="30"/>
      <c r="L160" s="30"/>
      <c r="M160" s="30"/>
      <c r="N160" s="30"/>
      <c r="O160" s="30"/>
      <c r="P160" s="30"/>
      <c r="Q160" s="30"/>
      <c r="R160" s="56"/>
      <c r="S160" s="57"/>
      <c r="T160" s="48">
        <f t="shared" si="96"/>
        <v>129</v>
      </c>
      <c r="U160" s="11">
        <f t="shared" si="92"/>
        <v>2</v>
      </c>
      <c r="V160" s="19">
        <f t="shared" si="84"/>
        <v>0</v>
      </c>
      <c r="W160" s="19">
        <f t="shared" si="85"/>
        <v>0</v>
      </c>
      <c r="X160" s="11" t="b">
        <f t="shared" si="93"/>
        <v>1</v>
      </c>
      <c r="Y160" s="11">
        <f t="shared" si="86"/>
        <v>0</v>
      </c>
      <c r="Z160" s="11">
        <f t="shared" si="87"/>
        <v>0</v>
      </c>
      <c r="AA160" s="11">
        <f t="shared" ref="AA160:AA223" si="97">IF(T160&lt;=$F$22,AA159+Z160,AA159)</f>
        <v>0</v>
      </c>
      <c r="AB160" s="19">
        <f t="shared" si="90"/>
        <v>128</v>
      </c>
      <c r="AC160" s="11">
        <f t="shared" ref="AC160:AC223" si="98">WEEKDAY(AB160,2)</f>
        <v>1</v>
      </c>
      <c r="AD160" s="11">
        <f t="shared" ref="AD160:AD223" si="99">IF(OR(AC160=6,AC160=7),0,IF((AG160),VLOOKUP(AC160,$AE$8:$AF$12,2,FALSE),0))</f>
        <v>0</v>
      </c>
      <c r="AE160" s="19">
        <f t="shared" ref="AE160:AE223" si="100">VLOOKUP(AB160,$AB$19:$AB$29,1)</f>
        <v>0</v>
      </c>
      <c r="AF160" s="19">
        <f t="shared" ref="AF160:AF223" si="101">VLOOKUP(AB160,$AB$19:$AC$29,2)</f>
        <v>0</v>
      </c>
      <c r="AG160" s="11" t="b">
        <f t="shared" ref="AG160:AG223" si="102">IF(AND(AB160&gt;=AE160,AB160&lt;=AF160),TRUE,FALSE)</f>
        <v>0</v>
      </c>
      <c r="AH160" s="11">
        <f t="shared" ref="AH160:AH223" si="103">IF(AND(AB160&gt;=E$64,AB160&lt;=F$64),AD160,)</f>
        <v>0</v>
      </c>
      <c r="AI160" s="11">
        <f t="shared" ref="AI160:AI223" si="104">IF(AND(AB160&gt;=E$65,AB160&lt;=F$65),AD160,)</f>
        <v>0</v>
      </c>
      <c r="AJ160" s="11">
        <f t="shared" ref="AJ160:AJ223" si="105">IF(AND(AB160&gt;=E$66,AB160&lt;=F$66),AD160,)</f>
        <v>0</v>
      </c>
      <c r="AK160" s="11">
        <f t="shared" ref="AK160:AK223" si="106">IF(AND(AB160&gt;=E$67,AB160&lt;=F$67),AD160,)</f>
        <v>0</v>
      </c>
      <c r="AL160" s="11">
        <f t="shared" ref="AL160:AL223" si="107">IF(AND(AB160&gt;=E$68,AB160&lt;=F$68),AD160,)</f>
        <v>0</v>
      </c>
      <c r="AM160" s="11">
        <f t="shared" ref="AM160:AM223" si="108">IF(AND(AB160&gt;=E$69,AB160&lt;=F$69),AD160,)</f>
        <v>0</v>
      </c>
      <c r="AN160" s="11">
        <f t="shared" ref="AN160:AN223" si="109">IF(AND(AB160&gt;=E$70,AB160&lt;=F$70),AD160,)</f>
        <v>0</v>
      </c>
      <c r="AO160" s="11">
        <f t="shared" ref="AO160:AO223" si="110">IF(AND(AB160&gt;=E$71,AB160&lt;=F$71),AD160,)</f>
        <v>0</v>
      </c>
      <c r="AP160" s="11">
        <f t="shared" ref="AP160:AP223" si="111">IF(AND(AB160&gt;=E$72,AB160&lt;=F$72),AD160,)</f>
        <v>0</v>
      </c>
      <c r="AQ160" s="11">
        <f t="shared" si="88"/>
        <v>0</v>
      </c>
      <c r="AR160" s="11">
        <f t="shared" ref="AR160:AR223" si="112">IF(AND(AB160&gt;=E$84,AB160&lt;=F$84),AD160,)</f>
        <v>0</v>
      </c>
      <c r="AS160" s="11">
        <f t="shared" ref="AS160:AS223" si="113">IF(AND(AB160&gt;=E$85,AB160&lt;=F$85),AD160,)</f>
        <v>0</v>
      </c>
      <c r="AT160" s="11">
        <f t="shared" ref="AT160:AT223" si="114">IF(AND(AB160&gt;=E$86,AB160&lt;=F$86),AD160,)</f>
        <v>0</v>
      </c>
      <c r="AU160" s="11">
        <f t="shared" ref="AU160:AU223" si="115">IF(AND(AB160&gt;=E$87,AB160&lt;=F$87),AD160,)</f>
        <v>0</v>
      </c>
      <c r="AV160" s="11">
        <f t="shared" ref="AV160:AV223" si="116">IF(AND(AB160&gt;=E$88,AB160&lt;=F$88),AD160,)</f>
        <v>0</v>
      </c>
      <c r="AW160" s="11">
        <f t="shared" ref="AW160:AW223" si="117">IF(AND(AB160&gt;=E$89,AB160&lt;=F$89),AD160,)</f>
        <v>0</v>
      </c>
      <c r="AX160" s="11">
        <f t="shared" ref="AX160:AX223" si="118">IF(AND(AB160&gt;=E$90,AB160&lt;=F$90),AD160,)</f>
        <v>0</v>
      </c>
      <c r="AY160" s="11">
        <f t="shared" ref="AY160:AY223" si="119">IF(AND(AB160&gt;=E$91,AB160&lt;=F$91),AD160,)</f>
        <v>0</v>
      </c>
      <c r="AZ160" s="11">
        <f t="shared" ref="AZ160:AZ223" si="120">IF(AND(AB160&gt;=E$92,AB160&lt;=F$92),AD160,)</f>
        <v>0</v>
      </c>
      <c r="BA160" s="11">
        <f t="shared" ref="BA160:BA223" si="121">IF(AND(AB160&gt;=E$93,AB160&lt;=F$93),AD160,)</f>
        <v>0</v>
      </c>
    </row>
    <row r="161" spans="1:53" hidden="1" x14ac:dyDescent="0.2">
      <c r="A161" s="30"/>
      <c r="B161" s="30"/>
      <c r="C161" s="30"/>
      <c r="D161" s="30"/>
      <c r="E161" s="30"/>
      <c r="F161" s="30"/>
      <c r="G161" s="30"/>
      <c r="H161" s="30"/>
      <c r="I161" s="30"/>
      <c r="J161" s="30"/>
      <c r="K161" s="30"/>
      <c r="L161" s="30"/>
      <c r="M161" s="30"/>
      <c r="N161" s="30"/>
      <c r="O161" s="30"/>
      <c r="P161" s="30"/>
      <c r="Q161" s="30"/>
      <c r="R161" s="56"/>
      <c r="S161" s="57"/>
      <c r="T161" s="48">
        <f t="shared" si="96"/>
        <v>130</v>
      </c>
      <c r="U161" s="11">
        <f t="shared" si="92"/>
        <v>3</v>
      </c>
      <c r="V161" s="19">
        <f t="shared" ref="V161:V224" si="122">VLOOKUP(T161,$V$19:$V$29,1)</f>
        <v>0</v>
      </c>
      <c r="W161" s="19">
        <f t="shared" ref="W161:W224" si="123">VLOOKUP(T161,$V$19:$W$29,2)</f>
        <v>0</v>
      </c>
      <c r="X161" s="11" t="b">
        <f t="shared" si="93"/>
        <v>1</v>
      </c>
      <c r="Y161" s="11">
        <f t="shared" ref="Y161:Y224" si="124">IF(OR(U161=6,U161=7),0,IF(NOT(X161),VLOOKUP(U161,$AE$8:$AF$12,2,FALSE),0))</f>
        <v>0</v>
      </c>
      <c r="Z161" s="11">
        <f t="shared" ref="Z161:Z224" si="125">IF(NOT(X161),1,0)</f>
        <v>0</v>
      </c>
      <c r="AA161" s="11">
        <f t="shared" si="97"/>
        <v>0</v>
      </c>
      <c r="AB161" s="19">
        <f t="shared" si="90"/>
        <v>129</v>
      </c>
      <c r="AC161" s="11">
        <f t="shared" si="98"/>
        <v>2</v>
      </c>
      <c r="AD161" s="11">
        <f t="shared" si="99"/>
        <v>0</v>
      </c>
      <c r="AE161" s="19">
        <f t="shared" si="100"/>
        <v>0</v>
      </c>
      <c r="AF161" s="19">
        <f t="shared" si="101"/>
        <v>0</v>
      </c>
      <c r="AG161" s="11" t="b">
        <f t="shared" si="102"/>
        <v>0</v>
      </c>
      <c r="AH161" s="11">
        <f t="shared" si="103"/>
        <v>0</v>
      </c>
      <c r="AI161" s="11">
        <f t="shared" si="104"/>
        <v>0</v>
      </c>
      <c r="AJ161" s="11">
        <f t="shared" si="105"/>
        <v>0</v>
      </c>
      <c r="AK161" s="11">
        <f t="shared" si="106"/>
        <v>0</v>
      </c>
      <c r="AL161" s="11">
        <f t="shared" si="107"/>
        <v>0</v>
      </c>
      <c r="AM161" s="11">
        <f t="shared" si="108"/>
        <v>0</v>
      </c>
      <c r="AN161" s="11">
        <f t="shared" si="109"/>
        <v>0</v>
      </c>
      <c r="AO161" s="11">
        <f t="shared" si="110"/>
        <v>0</v>
      </c>
      <c r="AP161" s="11">
        <f t="shared" si="111"/>
        <v>0</v>
      </c>
      <c r="AQ161" s="11">
        <f t="shared" ref="AQ161:AQ224" si="126">IF(AND($AB161&gt;=E$73,$AB161&lt;=F$73),$AD161,)</f>
        <v>0</v>
      </c>
      <c r="AR161" s="11">
        <f t="shared" si="112"/>
        <v>0</v>
      </c>
      <c r="AS161" s="11">
        <f t="shared" si="113"/>
        <v>0</v>
      </c>
      <c r="AT161" s="11">
        <f t="shared" si="114"/>
        <v>0</v>
      </c>
      <c r="AU161" s="11">
        <f t="shared" si="115"/>
        <v>0</v>
      </c>
      <c r="AV161" s="11">
        <f t="shared" si="116"/>
        <v>0</v>
      </c>
      <c r="AW161" s="11">
        <f t="shared" si="117"/>
        <v>0</v>
      </c>
      <c r="AX161" s="11">
        <f t="shared" si="118"/>
        <v>0</v>
      </c>
      <c r="AY161" s="11">
        <f t="shared" si="119"/>
        <v>0</v>
      </c>
      <c r="AZ161" s="11">
        <f t="shared" si="120"/>
        <v>0</v>
      </c>
      <c r="BA161" s="11">
        <f t="shared" si="121"/>
        <v>0</v>
      </c>
    </row>
    <row r="162" spans="1:53" hidden="1" x14ac:dyDescent="0.2">
      <c r="A162" s="30"/>
      <c r="B162" s="30"/>
      <c r="C162" s="30"/>
      <c r="D162" s="30"/>
      <c r="E162" s="30"/>
      <c r="F162" s="30"/>
      <c r="G162" s="30"/>
      <c r="H162" s="30"/>
      <c r="I162" s="30"/>
      <c r="J162" s="30"/>
      <c r="K162" s="30"/>
      <c r="L162" s="30"/>
      <c r="M162" s="30"/>
      <c r="N162" s="30"/>
      <c r="O162" s="30"/>
      <c r="P162" s="30"/>
      <c r="Q162" s="30"/>
      <c r="R162" s="56"/>
      <c r="S162" s="57"/>
      <c r="T162" s="48">
        <f t="shared" ref="T162:T177" si="127">T161+1</f>
        <v>131</v>
      </c>
      <c r="U162" s="11">
        <f t="shared" si="92"/>
        <v>4</v>
      </c>
      <c r="V162" s="19">
        <f t="shared" si="122"/>
        <v>0</v>
      </c>
      <c r="W162" s="19">
        <f t="shared" si="123"/>
        <v>0</v>
      </c>
      <c r="X162" s="11" t="b">
        <f t="shared" si="93"/>
        <v>1</v>
      </c>
      <c r="Y162" s="11">
        <f t="shared" si="124"/>
        <v>0</v>
      </c>
      <c r="Z162" s="11">
        <f t="shared" si="125"/>
        <v>0</v>
      </c>
      <c r="AA162" s="11">
        <f t="shared" si="97"/>
        <v>0</v>
      </c>
      <c r="AB162" s="19">
        <f t="shared" ref="AB162:AB225" si="128">AB161+1</f>
        <v>130</v>
      </c>
      <c r="AC162" s="11">
        <f t="shared" si="98"/>
        <v>3</v>
      </c>
      <c r="AD162" s="11">
        <f t="shared" si="99"/>
        <v>0</v>
      </c>
      <c r="AE162" s="19">
        <f t="shared" si="100"/>
        <v>0</v>
      </c>
      <c r="AF162" s="19">
        <f t="shared" si="101"/>
        <v>0</v>
      </c>
      <c r="AG162" s="11" t="b">
        <f t="shared" si="102"/>
        <v>0</v>
      </c>
      <c r="AH162" s="11">
        <f t="shared" si="103"/>
        <v>0</v>
      </c>
      <c r="AI162" s="11">
        <f t="shared" si="104"/>
        <v>0</v>
      </c>
      <c r="AJ162" s="11">
        <f t="shared" si="105"/>
        <v>0</v>
      </c>
      <c r="AK162" s="11">
        <f t="shared" si="106"/>
        <v>0</v>
      </c>
      <c r="AL162" s="11">
        <f t="shared" si="107"/>
        <v>0</v>
      </c>
      <c r="AM162" s="11">
        <f t="shared" si="108"/>
        <v>0</v>
      </c>
      <c r="AN162" s="11">
        <f t="shared" si="109"/>
        <v>0</v>
      </c>
      <c r="AO162" s="11">
        <f t="shared" si="110"/>
        <v>0</v>
      </c>
      <c r="AP162" s="11">
        <f t="shared" si="111"/>
        <v>0</v>
      </c>
      <c r="AQ162" s="11">
        <f t="shared" si="126"/>
        <v>0</v>
      </c>
      <c r="AR162" s="11">
        <f t="shared" si="112"/>
        <v>0</v>
      </c>
      <c r="AS162" s="11">
        <f t="shared" si="113"/>
        <v>0</v>
      </c>
      <c r="AT162" s="11">
        <f t="shared" si="114"/>
        <v>0</v>
      </c>
      <c r="AU162" s="11">
        <f t="shared" si="115"/>
        <v>0</v>
      </c>
      <c r="AV162" s="11">
        <f t="shared" si="116"/>
        <v>0</v>
      </c>
      <c r="AW162" s="11">
        <f t="shared" si="117"/>
        <v>0</v>
      </c>
      <c r="AX162" s="11">
        <f t="shared" si="118"/>
        <v>0</v>
      </c>
      <c r="AY162" s="11">
        <f t="shared" si="119"/>
        <v>0</v>
      </c>
      <c r="AZ162" s="11">
        <f t="shared" si="120"/>
        <v>0</v>
      </c>
      <c r="BA162" s="11">
        <f t="shared" si="121"/>
        <v>0</v>
      </c>
    </row>
    <row r="163" spans="1:53" hidden="1" x14ac:dyDescent="0.2">
      <c r="A163" s="30"/>
      <c r="B163" s="30"/>
      <c r="C163" s="30"/>
      <c r="D163" s="30"/>
      <c r="E163" s="30"/>
      <c r="F163" s="30"/>
      <c r="G163" s="30"/>
      <c r="H163" s="30"/>
      <c r="I163" s="30"/>
      <c r="J163" s="30"/>
      <c r="K163" s="30"/>
      <c r="L163" s="30"/>
      <c r="M163" s="30"/>
      <c r="N163" s="30"/>
      <c r="O163" s="30"/>
      <c r="P163" s="30"/>
      <c r="Q163" s="30"/>
      <c r="R163" s="56"/>
      <c r="S163" s="57"/>
      <c r="T163" s="48">
        <f t="shared" si="127"/>
        <v>132</v>
      </c>
      <c r="U163" s="11">
        <f t="shared" si="92"/>
        <v>5</v>
      </c>
      <c r="V163" s="19">
        <f t="shared" si="122"/>
        <v>0</v>
      </c>
      <c r="W163" s="19">
        <f t="shared" si="123"/>
        <v>0</v>
      </c>
      <c r="X163" s="11" t="b">
        <f t="shared" si="93"/>
        <v>1</v>
      </c>
      <c r="Y163" s="11">
        <f t="shared" si="124"/>
        <v>0</v>
      </c>
      <c r="Z163" s="11">
        <f t="shared" si="125"/>
        <v>0</v>
      </c>
      <c r="AA163" s="11">
        <f t="shared" si="97"/>
        <v>0</v>
      </c>
      <c r="AB163" s="19">
        <f t="shared" si="128"/>
        <v>131</v>
      </c>
      <c r="AC163" s="11">
        <f t="shared" si="98"/>
        <v>4</v>
      </c>
      <c r="AD163" s="11">
        <f t="shared" si="99"/>
        <v>0</v>
      </c>
      <c r="AE163" s="19">
        <f t="shared" si="100"/>
        <v>0</v>
      </c>
      <c r="AF163" s="19">
        <f t="shared" si="101"/>
        <v>0</v>
      </c>
      <c r="AG163" s="11" t="b">
        <f t="shared" si="102"/>
        <v>0</v>
      </c>
      <c r="AH163" s="11">
        <f t="shared" si="103"/>
        <v>0</v>
      </c>
      <c r="AI163" s="11">
        <f t="shared" si="104"/>
        <v>0</v>
      </c>
      <c r="AJ163" s="11">
        <f t="shared" si="105"/>
        <v>0</v>
      </c>
      <c r="AK163" s="11">
        <f t="shared" si="106"/>
        <v>0</v>
      </c>
      <c r="AL163" s="11">
        <f t="shared" si="107"/>
        <v>0</v>
      </c>
      <c r="AM163" s="11">
        <f t="shared" si="108"/>
        <v>0</v>
      </c>
      <c r="AN163" s="11">
        <f t="shared" si="109"/>
        <v>0</v>
      </c>
      <c r="AO163" s="11">
        <f t="shared" si="110"/>
        <v>0</v>
      </c>
      <c r="AP163" s="11">
        <f t="shared" si="111"/>
        <v>0</v>
      </c>
      <c r="AQ163" s="11">
        <f t="shared" si="126"/>
        <v>0</v>
      </c>
      <c r="AR163" s="11">
        <f t="shared" si="112"/>
        <v>0</v>
      </c>
      <c r="AS163" s="11">
        <f t="shared" si="113"/>
        <v>0</v>
      </c>
      <c r="AT163" s="11">
        <f t="shared" si="114"/>
        <v>0</v>
      </c>
      <c r="AU163" s="11">
        <f t="shared" si="115"/>
        <v>0</v>
      </c>
      <c r="AV163" s="11">
        <f t="shared" si="116"/>
        <v>0</v>
      </c>
      <c r="AW163" s="11">
        <f t="shared" si="117"/>
        <v>0</v>
      </c>
      <c r="AX163" s="11">
        <f t="shared" si="118"/>
        <v>0</v>
      </c>
      <c r="AY163" s="11">
        <f t="shared" si="119"/>
        <v>0</v>
      </c>
      <c r="AZ163" s="11">
        <f t="shared" si="120"/>
        <v>0</v>
      </c>
      <c r="BA163" s="11">
        <f t="shared" si="121"/>
        <v>0</v>
      </c>
    </row>
    <row r="164" spans="1:53" hidden="1" x14ac:dyDescent="0.2">
      <c r="A164" s="30"/>
      <c r="B164" s="30"/>
      <c r="C164" s="30"/>
      <c r="D164" s="30"/>
      <c r="E164" s="30"/>
      <c r="F164" s="30"/>
      <c r="G164" s="30"/>
      <c r="H164" s="30"/>
      <c r="I164" s="30"/>
      <c r="J164" s="30"/>
      <c r="K164" s="30"/>
      <c r="L164" s="30"/>
      <c r="M164" s="30"/>
      <c r="N164" s="30"/>
      <c r="O164" s="30"/>
      <c r="P164" s="30"/>
      <c r="Q164" s="30"/>
      <c r="R164" s="56"/>
      <c r="S164" s="57"/>
      <c r="T164" s="48">
        <f t="shared" si="127"/>
        <v>133</v>
      </c>
      <c r="U164" s="11">
        <f t="shared" si="92"/>
        <v>6</v>
      </c>
      <c r="V164" s="19">
        <f t="shared" si="122"/>
        <v>0</v>
      </c>
      <c r="W164" s="19">
        <f t="shared" si="123"/>
        <v>0</v>
      </c>
      <c r="X164" s="11" t="b">
        <f t="shared" si="93"/>
        <v>1</v>
      </c>
      <c r="Y164" s="11">
        <f t="shared" si="124"/>
        <v>0</v>
      </c>
      <c r="Z164" s="11">
        <f t="shared" si="125"/>
        <v>0</v>
      </c>
      <c r="AA164" s="11">
        <f t="shared" si="97"/>
        <v>0</v>
      </c>
      <c r="AB164" s="19">
        <f t="shared" si="128"/>
        <v>132</v>
      </c>
      <c r="AC164" s="11">
        <f t="shared" si="98"/>
        <v>5</v>
      </c>
      <c r="AD164" s="11">
        <f t="shared" si="99"/>
        <v>0</v>
      </c>
      <c r="AE164" s="19">
        <f t="shared" si="100"/>
        <v>0</v>
      </c>
      <c r="AF164" s="19">
        <f t="shared" si="101"/>
        <v>0</v>
      </c>
      <c r="AG164" s="11" t="b">
        <f t="shared" si="102"/>
        <v>0</v>
      </c>
      <c r="AH164" s="11">
        <f t="shared" si="103"/>
        <v>0</v>
      </c>
      <c r="AI164" s="11">
        <f t="shared" si="104"/>
        <v>0</v>
      </c>
      <c r="AJ164" s="11">
        <f t="shared" si="105"/>
        <v>0</v>
      </c>
      <c r="AK164" s="11">
        <f t="shared" si="106"/>
        <v>0</v>
      </c>
      <c r="AL164" s="11">
        <f t="shared" si="107"/>
        <v>0</v>
      </c>
      <c r="AM164" s="11">
        <f t="shared" si="108"/>
        <v>0</v>
      </c>
      <c r="AN164" s="11">
        <f t="shared" si="109"/>
        <v>0</v>
      </c>
      <c r="AO164" s="11">
        <f t="shared" si="110"/>
        <v>0</v>
      </c>
      <c r="AP164" s="11">
        <f t="shared" si="111"/>
        <v>0</v>
      </c>
      <c r="AQ164" s="11">
        <f t="shared" si="126"/>
        <v>0</v>
      </c>
      <c r="AR164" s="11">
        <f t="shared" si="112"/>
        <v>0</v>
      </c>
      <c r="AS164" s="11">
        <f t="shared" si="113"/>
        <v>0</v>
      </c>
      <c r="AT164" s="11">
        <f t="shared" si="114"/>
        <v>0</v>
      </c>
      <c r="AU164" s="11">
        <f t="shared" si="115"/>
        <v>0</v>
      </c>
      <c r="AV164" s="11">
        <f t="shared" si="116"/>
        <v>0</v>
      </c>
      <c r="AW164" s="11">
        <f t="shared" si="117"/>
        <v>0</v>
      </c>
      <c r="AX164" s="11">
        <f t="shared" si="118"/>
        <v>0</v>
      </c>
      <c r="AY164" s="11">
        <f t="shared" si="119"/>
        <v>0</v>
      </c>
      <c r="AZ164" s="11">
        <f t="shared" si="120"/>
        <v>0</v>
      </c>
      <c r="BA164" s="11">
        <f t="shared" si="121"/>
        <v>0</v>
      </c>
    </row>
    <row r="165" spans="1:53" hidden="1" x14ac:dyDescent="0.2">
      <c r="A165" s="30"/>
      <c r="B165" s="30"/>
      <c r="C165" s="30"/>
      <c r="D165" s="30"/>
      <c r="E165" s="30"/>
      <c r="F165" s="30"/>
      <c r="G165" s="30"/>
      <c r="H165" s="30"/>
      <c r="I165" s="30"/>
      <c r="J165" s="30"/>
      <c r="K165" s="30"/>
      <c r="L165" s="30"/>
      <c r="M165" s="30"/>
      <c r="N165" s="30"/>
      <c r="O165" s="30"/>
      <c r="P165" s="30"/>
      <c r="Q165" s="30"/>
      <c r="R165" s="56"/>
      <c r="S165" s="57"/>
      <c r="T165" s="48">
        <f t="shared" si="127"/>
        <v>134</v>
      </c>
      <c r="U165" s="11">
        <f t="shared" si="92"/>
        <v>7</v>
      </c>
      <c r="V165" s="19">
        <f t="shared" si="122"/>
        <v>0</v>
      </c>
      <c r="W165" s="19">
        <f t="shared" si="123"/>
        <v>0</v>
      </c>
      <c r="X165" s="11" t="b">
        <f t="shared" si="93"/>
        <v>1</v>
      </c>
      <c r="Y165" s="11">
        <f t="shared" si="124"/>
        <v>0</v>
      </c>
      <c r="Z165" s="11">
        <f t="shared" si="125"/>
        <v>0</v>
      </c>
      <c r="AA165" s="11">
        <f t="shared" si="97"/>
        <v>0</v>
      </c>
      <c r="AB165" s="19">
        <f t="shared" si="128"/>
        <v>133</v>
      </c>
      <c r="AC165" s="11">
        <f t="shared" si="98"/>
        <v>6</v>
      </c>
      <c r="AD165" s="11">
        <f t="shared" si="99"/>
        <v>0</v>
      </c>
      <c r="AE165" s="19">
        <f t="shared" si="100"/>
        <v>0</v>
      </c>
      <c r="AF165" s="19">
        <f t="shared" si="101"/>
        <v>0</v>
      </c>
      <c r="AG165" s="11" t="b">
        <f t="shared" si="102"/>
        <v>0</v>
      </c>
      <c r="AH165" s="11">
        <f t="shared" si="103"/>
        <v>0</v>
      </c>
      <c r="AI165" s="11">
        <f t="shared" si="104"/>
        <v>0</v>
      </c>
      <c r="AJ165" s="11">
        <f t="shared" si="105"/>
        <v>0</v>
      </c>
      <c r="AK165" s="11">
        <f t="shared" si="106"/>
        <v>0</v>
      </c>
      <c r="AL165" s="11">
        <f t="shared" si="107"/>
        <v>0</v>
      </c>
      <c r="AM165" s="11">
        <f t="shared" si="108"/>
        <v>0</v>
      </c>
      <c r="AN165" s="11">
        <f t="shared" si="109"/>
        <v>0</v>
      </c>
      <c r="AO165" s="11">
        <f t="shared" si="110"/>
        <v>0</v>
      </c>
      <c r="AP165" s="11">
        <f t="shared" si="111"/>
        <v>0</v>
      </c>
      <c r="AQ165" s="11">
        <f t="shared" si="126"/>
        <v>0</v>
      </c>
      <c r="AR165" s="11">
        <f t="shared" si="112"/>
        <v>0</v>
      </c>
      <c r="AS165" s="11">
        <f t="shared" si="113"/>
        <v>0</v>
      </c>
      <c r="AT165" s="11">
        <f t="shared" si="114"/>
        <v>0</v>
      </c>
      <c r="AU165" s="11">
        <f t="shared" si="115"/>
        <v>0</v>
      </c>
      <c r="AV165" s="11">
        <f t="shared" si="116"/>
        <v>0</v>
      </c>
      <c r="AW165" s="11">
        <f t="shared" si="117"/>
        <v>0</v>
      </c>
      <c r="AX165" s="11">
        <f t="shared" si="118"/>
        <v>0</v>
      </c>
      <c r="AY165" s="11">
        <f t="shared" si="119"/>
        <v>0</v>
      </c>
      <c r="AZ165" s="11">
        <f t="shared" si="120"/>
        <v>0</v>
      </c>
      <c r="BA165" s="11">
        <f t="shared" si="121"/>
        <v>0</v>
      </c>
    </row>
    <row r="166" spans="1:53" hidden="1" x14ac:dyDescent="0.2">
      <c r="A166" s="30"/>
      <c r="B166" s="30"/>
      <c r="C166" s="30"/>
      <c r="D166" s="30"/>
      <c r="E166" s="30"/>
      <c r="F166" s="30"/>
      <c r="G166" s="30"/>
      <c r="H166" s="30"/>
      <c r="I166" s="30"/>
      <c r="J166" s="30"/>
      <c r="K166" s="30"/>
      <c r="L166" s="30"/>
      <c r="M166" s="30"/>
      <c r="N166" s="30"/>
      <c r="O166" s="30"/>
      <c r="P166" s="30"/>
      <c r="Q166" s="30"/>
      <c r="R166" s="56"/>
      <c r="S166" s="57"/>
      <c r="T166" s="48">
        <f t="shared" si="127"/>
        <v>135</v>
      </c>
      <c r="U166" s="11">
        <f t="shared" si="92"/>
        <v>1</v>
      </c>
      <c r="V166" s="19">
        <f t="shared" si="122"/>
        <v>0</v>
      </c>
      <c r="W166" s="19">
        <f t="shared" si="123"/>
        <v>0</v>
      </c>
      <c r="X166" s="11" t="b">
        <f t="shared" si="93"/>
        <v>1</v>
      </c>
      <c r="Y166" s="11">
        <f t="shared" si="124"/>
        <v>0</v>
      </c>
      <c r="Z166" s="11">
        <f t="shared" si="125"/>
        <v>0</v>
      </c>
      <c r="AA166" s="11">
        <f t="shared" si="97"/>
        <v>0</v>
      </c>
      <c r="AB166" s="19">
        <f t="shared" si="128"/>
        <v>134</v>
      </c>
      <c r="AC166" s="11">
        <f t="shared" si="98"/>
        <v>7</v>
      </c>
      <c r="AD166" s="11">
        <f t="shared" si="99"/>
        <v>0</v>
      </c>
      <c r="AE166" s="19">
        <f t="shared" si="100"/>
        <v>0</v>
      </c>
      <c r="AF166" s="19">
        <f t="shared" si="101"/>
        <v>0</v>
      </c>
      <c r="AG166" s="11" t="b">
        <f t="shared" si="102"/>
        <v>0</v>
      </c>
      <c r="AH166" s="11">
        <f t="shared" si="103"/>
        <v>0</v>
      </c>
      <c r="AI166" s="11">
        <f t="shared" si="104"/>
        <v>0</v>
      </c>
      <c r="AJ166" s="11">
        <f t="shared" si="105"/>
        <v>0</v>
      </c>
      <c r="AK166" s="11">
        <f t="shared" si="106"/>
        <v>0</v>
      </c>
      <c r="AL166" s="11">
        <f t="shared" si="107"/>
        <v>0</v>
      </c>
      <c r="AM166" s="11">
        <f t="shared" si="108"/>
        <v>0</v>
      </c>
      <c r="AN166" s="11">
        <f t="shared" si="109"/>
        <v>0</v>
      </c>
      <c r="AO166" s="11">
        <f t="shared" si="110"/>
        <v>0</v>
      </c>
      <c r="AP166" s="11">
        <f t="shared" si="111"/>
        <v>0</v>
      </c>
      <c r="AQ166" s="11">
        <f t="shared" si="126"/>
        <v>0</v>
      </c>
      <c r="AR166" s="11">
        <f t="shared" si="112"/>
        <v>0</v>
      </c>
      <c r="AS166" s="11">
        <f t="shared" si="113"/>
        <v>0</v>
      </c>
      <c r="AT166" s="11">
        <f t="shared" si="114"/>
        <v>0</v>
      </c>
      <c r="AU166" s="11">
        <f t="shared" si="115"/>
        <v>0</v>
      </c>
      <c r="AV166" s="11">
        <f t="shared" si="116"/>
        <v>0</v>
      </c>
      <c r="AW166" s="11">
        <f t="shared" si="117"/>
        <v>0</v>
      </c>
      <c r="AX166" s="11">
        <f t="shared" si="118"/>
        <v>0</v>
      </c>
      <c r="AY166" s="11">
        <f t="shared" si="119"/>
        <v>0</v>
      </c>
      <c r="AZ166" s="11">
        <f t="shared" si="120"/>
        <v>0</v>
      </c>
      <c r="BA166" s="11">
        <f t="shared" si="121"/>
        <v>0</v>
      </c>
    </row>
    <row r="167" spans="1:53" hidden="1" x14ac:dyDescent="0.2">
      <c r="A167" s="30"/>
      <c r="B167" s="30"/>
      <c r="C167" s="30"/>
      <c r="D167" s="30"/>
      <c r="E167" s="30"/>
      <c r="F167" s="30"/>
      <c r="G167" s="30"/>
      <c r="H167" s="30"/>
      <c r="I167" s="30"/>
      <c r="J167" s="30"/>
      <c r="K167" s="30"/>
      <c r="L167" s="30"/>
      <c r="M167" s="30"/>
      <c r="N167" s="30"/>
      <c r="O167" s="30"/>
      <c r="P167" s="30"/>
      <c r="Q167" s="30"/>
      <c r="R167" s="56"/>
      <c r="S167" s="57"/>
      <c r="T167" s="48">
        <f t="shared" si="127"/>
        <v>136</v>
      </c>
      <c r="U167" s="11">
        <f t="shared" si="92"/>
        <v>2</v>
      </c>
      <c r="V167" s="19">
        <f t="shared" si="122"/>
        <v>0</v>
      </c>
      <c r="W167" s="19">
        <f t="shared" si="123"/>
        <v>0</v>
      </c>
      <c r="X167" s="11" t="b">
        <f t="shared" si="93"/>
        <v>1</v>
      </c>
      <c r="Y167" s="11">
        <f t="shared" si="124"/>
        <v>0</v>
      </c>
      <c r="Z167" s="11">
        <f t="shared" si="125"/>
        <v>0</v>
      </c>
      <c r="AA167" s="11">
        <f t="shared" si="97"/>
        <v>0</v>
      </c>
      <c r="AB167" s="19">
        <f t="shared" si="128"/>
        <v>135</v>
      </c>
      <c r="AC167" s="11">
        <f t="shared" si="98"/>
        <v>1</v>
      </c>
      <c r="AD167" s="11">
        <f t="shared" si="99"/>
        <v>0</v>
      </c>
      <c r="AE167" s="19">
        <f t="shared" si="100"/>
        <v>0</v>
      </c>
      <c r="AF167" s="19">
        <f t="shared" si="101"/>
        <v>0</v>
      </c>
      <c r="AG167" s="11" t="b">
        <f t="shared" si="102"/>
        <v>0</v>
      </c>
      <c r="AH167" s="11">
        <f t="shared" si="103"/>
        <v>0</v>
      </c>
      <c r="AI167" s="11">
        <f t="shared" si="104"/>
        <v>0</v>
      </c>
      <c r="AJ167" s="11">
        <f t="shared" si="105"/>
        <v>0</v>
      </c>
      <c r="AK167" s="11">
        <f t="shared" si="106"/>
        <v>0</v>
      </c>
      <c r="AL167" s="11">
        <f t="shared" si="107"/>
        <v>0</v>
      </c>
      <c r="AM167" s="11">
        <f t="shared" si="108"/>
        <v>0</v>
      </c>
      <c r="AN167" s="11">
        <f t="shared" si="109"/>
        <v>0</v>
      </c>
      <c r="AO167" s="11">
        <f t="shared" si="110"/>
        <v>0</v>
      </c>
      <c r="AP167" s="11">
        <f t="shared" si="111"/>
        <v>0</v>
      </c>
      <c r="AQ167" s="11">
        <f t="shared" si="126"/>
        <v>0</v>
      </c>
      <c r="AR167" s="11">
        <f t="shared" si="112"/>
        <v>0</v>
      </c>
      <c r="AS167" s="11">
        <f t="shared" si="113"/>
        <v>0</v>
      </c>
      <c r="AT167" s="11">
        <f t="shared" si="114"/>
        <v>0</v>
      </c>
      <c r="AU167" s="11">
        <f t="shared" si="115"/>
        <v>0</v>
      </c>
      <c r="AV167" s="11">
        <f t="shared" si="116"/>
        <v>0</v>
      </c>
      <c r="AW167" s="11">
        <f t="shared" si="117"/>
        <v>0</v>
      </c>
      <c r="AX167" s="11">
        <f t="shared" si="118"/>
        <v>0</v>
      </c>
      <c r="AY167" s="11">
        <f t="shared" si="119"/>
        <v>0</v>
      </c>
      <c r="AZ167" s="11">
        <f t="shared" si="120"/>
        <v>0</v>
      </c>
      <c r="BA167" s="11">
        <f t="shared" si="121"/>
        <v>0</v>
      </c>
    </row>
    <row r="168" spans="1:53" hidden="1" x14ac:dyDescent="0.2">
      <c r="A168" s="30"/>
      <c r="B168" s="30"/>
      <c r="C168" s="30"/>
      <c r="D168" s="30"/>
      <c r="E168" s="30"/>
      <c r="F168" s="30"/>
      <c r="G168" s="30"/>
      <c r="H168" s="30"/>
      <c r="I168" s="30"/>
      <c r="J168" s="30"/>
      <c r="K168" s="30"/>
      <c r="L168" s="30"/>
      <c r="M168" s="30"/>
      <c r="N168" s="30"/>
      <c r="O168" s="30"/>
      <c r="P168" s="30"/>
      <c r="Q168" s="30"/>
      <c r="R168" s="56"/>
      <c r="S168" s="57"/>
      <c r="T168" s="48">
        <f t="shared" si="127"/>
        <v>137</v>
      </c>
      <c r="U168" s="11">
        <f t="shared" si="92"/>
        <v>3</v>
      </c>
      <c r="V168" s="19">
        <f t="shared" si="122"/>
        <v>0</v>
      </c>
      <c r="W168" s="19">
        <f t="shared" si="123"/>
        <v>0</v>
      </c>
      <c r="X168" s="11" t="b">
        <f t="shared" si="93"/>
        <v>1</v>
      </c>
      <c r="Y168" s="11">
        <f t="shared" si="124"/>
        <v>0</v>
      </c>
      <c r="Z168" s="11">
        <f t="shared" si="125"/>
        <v>0</v>
      </c>
      <c r="AA168" s="11">
        <f t="shared" si="97"/>
        <v>0</v>
      </c>
      <c r="AB168" s="19">
        <f t="shared" si="128"/>
        <v>136</v>
      </c>
      <c r="AC168" s="11">
        <f t="shared" si="98"/>
        <v>2</v>
      </c>
      <c r="AD168" s="11">
        <f t="shared" si="99"/>
        <v>0</v>
      </c>
      <c r="AE168" s="19">
        <f t="shared" si="100"/>
        <v>0</v>
      </c>
      <c r="AF168" s="19">
        <f t="shared" si="101"/>
        <v>0</v>
      </c>
      <c r="AG168" s="11" t="b">
        <f t="shared" si="102"/>
        <v>0</v>
      </c>
      <c r="AH168" s="11">
        <f t="shared" si="103"/>
        <v>0</v>
      </c>
      <c r="AI168" s="11">
        <f t="shared" si="104"/>
        <v>0</v>
      </c>
      <c r="AJ168" s="11">
        <f t="shared" si="105"/>
        <v>0</v>
      </c>
      <c r="AK168" s="11">
        <f t="shared" si="106"/>
        <v>0</v>
      </c>
      <c r="AL168" s="11">
        <f t="shared" si="107"/>
        <v>0</v>
      </c>
      <c r="AM168" s="11">
        <f t="shared" si="108"/>
        <v>0</v>
      </c>
      <c r="AN168" s="11">
        <f t="shared" si="109"/>
        <v>0</v>
      </c>
      <c r="AO168" s="11">
        <f t="shared" si="110"/>
        <v>0</v>
      </c>
      <c r="AP168" s="11">
        <f t="shared" si="111"/>
        <v>0</v>
      </c>
      <c r="AQ168" s="11">
        <f t="shared" si="126"/>
        <v>0</v>
      </c>
      <c r="AR168" s="11">
        <f t="shared" si="112"/>
        <v>0</v>
      </c>
      <c r="AS168" s="11">
        <f t="shared" si="113"/>
        <v>0</v>
      </c>
      <c r="AT168" s="11">
        <f t="shared" si="114"/>
        <v>0</v>
      </c>
      <c r="AU168" s="11">
        <f t="shared" si="115"/>
        <v>0</v>
      </c>
      <c r="AV168" s="11">
        <f t="shared" si="116"/>
        <v>0</v>
      </c>
      <c r="AW168" s="11">
        <f t="shared" si="117"/>
        <v>0</v>
      </c>
      <c r="AX168" s="11">
        <f t="shared" si="118"/>
        <v>0</v>
      </c>
      <c r="AY168" s="11">
        <f t="shared" si="119"/>
        <v>0</v>
      </c>
      <c r="AZ168" s="11">
        <f t="shared" si="120"/>
        <v>0</v>
      </c>
      <c r="BA168" s="11">
        <f t="shared" si="121"/>
        <v>0</v>
      </c>
    </row>
    <row r="169" spans="1:53" hidden="1" x14ac:dyDescent="0.2">
      <c r="A169" s="30"/>
      <c r="B169" s="30"/>
      <c r="C169" s="30"/>
      <c r="D169" s="30"/>
      <c r="E169" s="30"/>
      <c r="F169" s="30"/>
      <c r="G169" s="30"/>
      <c r="H169" s="30"/>
      <c r="I169" s="30"/>
      <c r="J169" s="30"/>
      <c r="K169" s="30"/>
      <c r="L169" s="30"/>
      <c r="M169" s="30"/>
      <c r="N169" s="30"/>
      <c r="O169" s="30"/>
      <c r="P169" s="30"/>
      <c r="Q169" s="30"/>
      <c r="R169" s="56"/>
      <c r="S169" s="57"/>
      <c r="T169" s="48">
        <f t="shared" si="127"/>
        <v>138</v>
      </c>
      <c r="U169" s="11">
        <f t="shared" si="92"/>
        <v>4</v>
      </c>
      <c r="V169" s="19">
        <f t="shared" si="122"/>
        <v>0</v>
      </c>
      <c r="W169" s="19">
        <f t="shared" si="123"/>
        <v>0</v>
      </c>
      <c r="X169" s="11" t="b">
        <f t="shared" si="93"/>
        <v>1</v>
      </c>
      <c r="Y169" s="11">
        <f t="shared" si="124"/>
        <v>0</v>
      </c>
      <c r="Z169" s="11">
        <f t="shared" si="125"/>
        <v>0</v>
      </c>
      <c r="AA169" s="11">
        <f t="shared" si="97"/>
        <v>0</v>
      </c>
      <c r="AB169" s="19">
        <f t="shared" si="128"/>
        <v>137</v>
      </c>
      <c r="AC169" s="11">
        <f t="shared" si="98"/>
        <v>3</v>
      </c>
      <c r="AD169" s="11">
        <f t="shared" si="99"/>
        <v>0</v>
      </c>
      <c r="AE169" s="19">
        <f t="shared" si="100"/>
        <v>0</v>
      </c>
      <c r="AF169" s="19">
        <f t="shared" si="101"/>
        <v>0</v>
      </c>
      <c r="AG169" s="11" t="b">
        <f t="shared" si="102"/>
        <v>0</v>
      </c>
      <c r="AH169" s="11">
        <f t="shared" si="103"/>
        <v>0</v>
      </c>
      <c r="AI169" s="11">
        <f t="shared" si="104"/>
        <v>0</v>
      </c>
      <c r="AJ169" s="11">
        <f t="shared" si="105"/>
        <v>0</v>
      </c>
      <c r="AK169" s="11">
        <f t="shared" si="106"/>
        <v>0</v>
      </c>
      <c r="AL169" s="11">
        <f t="shared" si="107"/>
        <v>0</v>
      </c>
      <c r="AM169" s="11">
        <f t="shared" si="108"/>
        <v>0</v>
      </c>
      <c r="AN169" s="11">
        <f t="shared" si="109"/>
        <v>0</v>
      </c>
      <c r="AO169" s="11">
        <f t="shared" si="110"/>
        <v>0</v>
      </c>
      <c r="AP169" s="11">
        <f t="shared" si="111"/>
        <v>0</v>
      </c>
      <c r="AQ169" s="11">
        <f t="shared" si="126"/>
        <v>0</v>
      </c>
      <c r="AR169" s="11">
        <f t="shared" si="112"/>
        <v>0</v>
      </c>
      <c r="AS169" s="11">
        <f t="shared" si="113"/>
        <v>0</v>
      </c>
      <c r="AT169" s="11">
        <f t="shared" si="114"/>
        <v>0</v>
      </c>
      <c r="AU169" s="11">
        <f t="shared" si="115"/>
        <v>0</v>
      </c>
      <c r="AV169" s="11">
        <f t="shared" si="116"/>
        <v>0</v>
      </c>
      <c r="AW169" s="11">
        <f t="shared" si="117"/>
        <v>0</v>
      </c>
      <c r="AX169" s="11">
        <f t="shared" si="118"/>
        <v>0</v>
      </c>
      <c r="AY169" s="11">
        <f t="shared" si="119"/>
        <v>0</v>
      </c>
      <c r="AZ169" s="11">
        <f t="shared" si="120"/>
        <v>0</v>
      </c>
      <c r="BA169" s="11">
        <f t="shared" si="121"/>
        <v>0</v>
      </c>
    </row>
    <row r="170" spans="1:53" hidden="1" x14ac:dyDescent="0.2">
      <c r="A170" s="30"/>
      <c r="B170" s="30"/>
      <c r="C170" s="30"/>
      <c r="D170" s="30"/>
      <c r="E170" s="30"/>
      <c r="F170" s="30"/>
      <c r="G170" s="30"/>
      <c r="H170" s="30"/>
      <c r="I170" s="30"/>
      <c r="J170" s="30"/>
      <c r="K170" s="30"/>
      <c r="L170" s="30"/>
      <c r="M170" s="30"/>
      <c r="N170" s="30"/>
      <c r="O170" s="30"/>
      <c r="P170" s="30"/>
      <c r="Q170" s="30"/>
      <c r="R170" s="56"/>
      <c r="S170" s="57"/>
      <c r="T170" s="48">
        <f t="shared" si="127"/>
        <v>139</v>
      </c>
      <c r="U170" s="11">
        <f t="shared" si="92"/>
        <v>5</v>
      </c>
      <c r="V170" s="19">
        <f t="shared" si="122"/>
        <v>0</v>
      </c>
      <c r="W170" s="19">
        <f t="shared" si="123"/>
        <v>0</v>
      </c>
      <c r="X170" s="11" t="b">
        <f t="shared" si="93"/>
        <v>1</v>
      </c>
      <c r="Y170" s="11">
        <f t="shared" si="124"/>
        <v>0</v>
      </c>
      <c r="Z170" s="11">
        <f t="shared" si="125"/>
        <v>0</v>
      </c>
      <c r="AA170" s="11">
        <f t="shared" si="97"/>
        <v>0</v>
      </c>
      <c r="AB170" s="19">
        <f t="shared" si="128"/>
        <v>138</v>
      </c>
      <c r="AC170" s="11">
        <f t="shared" si="98"/>
        <v>4</v>
      </c>
      <c r="AD170" s="11">
        <f t="shared" si="99"/>
        <v>0</v>
      </c>
      <c r="AE170" s="19">
        <f t="shared" si="100"/>
        <v>0</v>
      </c>
      <c r="AF170" s="19">
        <f t="shared" si="101"/>
        <v>0</v>
      </c>
      <c r="AG170" s="11" t="b">
        <f t="shared" si="102"/>
        <v>0</v>
      </c>
      <c r="AH170" s="11">
        <f t="shared" si="103"/>
        <v>0</v>
      </c>
      <c r="AI170" s="11">
        <f t="shared" si="104"/>
        <v>0</v>
      </c>
      <c r="AJ170" s="11">
        <f t="shared" si="105"/>
        <v>0</v>
      </c>
      <c r="AK170" s="11">
        <f t="shared" si="106"/>
        <v>0</v>
      </c>
      <c r="AL170" s="11">
        <f t="shared" si="107"/>
        <v>0</v>
      </c>
      <c r="AM170" s="11">
        <f t="shared" si="108"/>
        <v>0</v>
      </c>
      <c r="AN170" s="11">
        <f t="shared" si="109"/>
        <v>0</v>
      </c>
      <c r="AO170" s="11">
        <f t="shared" si="110"/>
        <v>0</v>
      </c>
      <c r="AP170" s="11">
        <f t="shared" si="111"/>
        <v>0</v>
      </c>
      <c r="AQ170" s="11">
        <f t="shared" si="126"/>
        <v>0</v>
      </c>
      <c r="AR170" s="11">
        <f t="shared" si="112"/>
        <v>0</v>
      </c>
      <c r="AS170" s="11">
        <f t="shared" si="113"/>
        <v>0</v>
      </c>
      <c r="AT170" s="11">
        <f t="shared" si="114"/>
        <v>0</v>
      </c>
      <c r="AU170" s="11">
        <f t="shared" si="115"/>
        <v>0</v>
      </c>
      <c r="AV170" s="11">
        <f t="shared" si="116"/>
        <v>0</v>
      </c>
      <c r="AW170" s="11">
        <f t="shared" si="117"/>
        <v>0</v>
      </c>
      <c r="AX170" s="11">
        <f t="shared" si="118"/>
        <v>0</v>
      </c>
      <c r="AY170" s="11">
        <f t="shared" si="119"/>
        <v>0</v>
      </c>
      <c r="AZ170" s="11">
        <f t="shared" si="120"/>
        <v>0</v>
      </c>
      <c r="BA170" s="11">
        <f t="shared" si="121"/>
        <v>0</v>
      </c>
    </row>
    <row r="171" spans="1:53" hidden="1" x14ac:dyDescent="0.2">
      <c r="A171" s="30"/>
      <c r="B171" s="30"/>
      <c r="C171" s="30"/>
      <c r="D171" s="30"/>
      <c r="E171" s="30"/>
      <c r="F171" s="30"/>
      <c r="G171" s="30"/>
      <c r="H171" s="30"/>
      <c r="I171" s="30"/>
      <c r="J171" s="30"/>
      <c r="K171" s="30"/>
      <c r="L171" s="30"/>
      <c r="M171" s="30"/>
      <c r="N171" s="30"/>
      <c r="O171" s="30"/>
      <c r="P171" s="30"/>
      <c r="Q171" s="30"/>
      <c r="R171" s="56"/>
      <c r="S171" s="57"/>
      <c r="T171" s="48">
        <f t="shared" si="127"/>
        <v>140</v>
      </c>
      <c r="U171" s="11">
        <f t="shared" si="92"/>
        <v>6</v>
      </c>
      <c r="V171" s="19">
        <f t="shared" si="122"/>
        <v>0</v>
      </c>
      <c r="W171" s="19">
        <f t="shared" si="123"/>
        <v>0</v>
      </c>
      <c r="X171" s="11" t="b">
        <f t="shared" si="93"/>
        <v>1</v>
      </c>
      <c r="Y171" s="11">
        <f t="shared" si="124"/>
        <v>0</v>
      </c>
      <c r="Z171" s="11">
        <f t="shared" si="125"/>
        <v>0</v>
      </c>
      <c r="AA171" s="11">
        <f t="shared" si="97"/>
        <v>0</v>
      </c>
      <c r="AB171" s="19">
        <f t="shared" si="128"/>
        <v>139</v>
      </c>
      <c r="AC171" s="11">
        <f t="shared" si="98"/>
        <v>5</v>
      </c>
      <c r="AD171" s="11">
        <f t="shared" si="99"/>
        <v>0</v>
      </c>
      <c r="AE171" s="19">
        <f t="shared" si="100"/>
        <v>0</v>
      </c>
      <c r="AF171" s="19">
        <f t="shared" si="101"/>
        <v>0</v>
      </c>
      <c r="AG171" s="11" t="b">
        <f t="shared" si="102"/>
        <v>0</v>
      </c>
      <c r="AH171" s="11">
        <f t="shared" si="103"/>
        <v>0</v>
      </c>
      <c r="AI171" s="11">
        <f t="shared" si="104"/>
        <v>0</v>
      </c>
      <c r="AJ171" s="11">
        <f t="shared" si="105"/>
        <v>0</v>
      </c>
      <c r="AK171" s="11">
        <f t="shared" si="106"/>
        <v>0</v>
      </c>
      <c r="AL171" s="11">
        <f t="shared" si="107"/>
        <v>0</v>
      </c>
      <c r="AM171" s="11">
        <f t="shared" si="108"/>
        <v>0</v>
      </c>
      <c r="AN171" s="11">
        <f t="shared" si="109"/>
        <v>0</v>
      </c>
      <c r="AO171" s="11">
        <f t="shared" si="110"/>
        <v>0</v>
      </c>
      <c r="AP171" s="11">
        <f t="shared" si="111"/>
        <v>0</v>
      </c>
      <c r="AQ171" s="11">
        <f t="shared" si="126"/>
        <v>0</v>
      </c>
      <c r="AR171" s="11">
        <f t="shared" si="112"/>
        <v>0</v>
      </c>
      <c r="AS171" s="11">
        <f t="shared" si="113"/>
        <v>0</v>
      </c>
      <c r="AT171" s="11">
        <f t="shared" si="114"/>
        <v>0</v>
      </c>
      <c r="AU171" s="11">
        <f t="shared" si="115"/>
        <v>0</v>
      </c>
      <c r="AV171" s="11">
        <f t="shared" si="116"/>
        <v>0</v>
      </c>
      <c r="AW171" s="11">
        <f t="shared" si="117"/>
        <v>0</v>
      </c>
      <c r="AX171" s="11">
        <f t="shared" si="118"/>
        <v>0</v>
      </c>
      <c r="AY171" s="11">
        <f t="shared" si="119"/>
        <v>0</v>
      </c>
      <c r="AZ171" s="11">
        <f t="shared" si="120"/>
        <v>0</v>
      </c>
      <c r="BA171" s="11">
        <f t="shared" si="121"/>
        <v>0</v>
      </c>
    </row>
    <row r="172" spans="1:53" hidden="1" x14ac:dyDescent="0.2">
      <c r="A172" s="30"/>
      <c r="B172" s="30"/>
      <c r="C172" s="30"/>
      <c r="D172" s="30"/>
      <c r="E172" s="30"/>
      <c r="F172" s="30"/>
      <c r="G172" s="30"/>
      <c r="H172" s="30"/>
      <c r="I172" s="30"/>
      <c r="J172" s="30"/>
      <c r="K172" s="30"/>
      <c r="L172" s="30"/>
      <c r="M172" s="30"/>
      <c r="N172" s="30"/>
      <c r="O172" s="30"/>
      <c r="P172" s="30"/>
      <c r="Q172" s="30"/>
      <c r="R172" s="56"/>
      <c r="S172" s="57"/>
      <c r="T172" s="48">
        <f t="shared" si="127"/>
        <v>141</v>
      </c>
      <c r="U172" s="11">
        <f t="shared" si="92"/>
        <v>7</v>
      </c>
      <c r="V172" s="19">
        <f t="shared" si="122"/>
        <v>0</v>
      </c>
      <c r="W172" s="19">
        <f t="shared" si="123"/>
        <v>0</v>
      </c>
      <c r="X172" s="11" t="b">
        <f t="shared" si="93"/>
        <v>1</v>
      </c>
      <c r="Y172" s="11">
        <f t="shared" si="124"/>
        <v>0</v>
      </c>
      <c r="Z172" s="11">
        <f t="shared" si="125"/>
        <v>0</v>
      </c>
      <c r="AA172" s="11">
        <f t="shared" si="97"/>
        <v>0</v>
      </c>
      <c r="AB172" s="19">
        <f t="shared" si="128"/>
        <v>140</v>
      </c>
      <c r="AC172" s="11">
        <f t="shared" si="98"/>
        <v>6</v>
      </c>
      <c r="AD172" s="11">
        <f t="shared" si="99"/>
        <v>0</v>
      </c>
      <c r="AE172" s="19">
        <f t="shared" si="100"/>
        <v>0</v>
      </c>
      <c r="AF172" s="19">
        <f t="shared" si="101"/>
        <v>0</v>
      </c>
      <c r="AG172" s="11" t="b">
        <f t="shared" si="102"/>
        <v>0</v>
      </c>
      <c r="AH172" s="11">
        <f t="shared" si="103"/>
        <v>0</v>
      </c>
      <c r="AI172" s="11">
        <f t="shared" si="104"/>
        <v>0</v>
      </c>
      <c r="AJ172" s="11">
        <f t="shared" si="105"/>
        <v>0</v>
      </c>
      <c r="AK172" s="11">
        <f t="shared" si="106"/>
        <v>0</v>
      </c>
      <c r="AL172" s="11">
        <f t="shared" si="107"/>
        <v>0</v>
      </c>
      <c r="AM172" s="11">
        <f t="shared" si="108"/>
        <v>0</v>
      </c>
      <c r="AN172" s="11">
        <f t="shared" si="109"/>
        <v>0</v>
      </c>
      <c r="AO172" s="11">
        <f t="shared" si="110"/>
        <v>0</v>
      </c>
      <c r="AP172" s="11">
        <f t="shared" si="111"/>
        <v>0</v>
      </c>
      <c r="AQ172" s="11">
        <f t="shared" si="126"/>
        <v>0</v>
      </c>
      <c r="AR172" s="11">
        <f t="shared" si="112"/>
        <v>0</v>
      </c>
      <c r="AS172" s="11">
        <f t="shared" si="113"/>
        <v>0</v>
      </c>
      <c r="AT172" s="11">
        <f t="shared" si="114"/>
        <v>0</v>
      </c>
      <c r="AU172" s="11">
        <f t="shared" si="115"/>
        <v>0</v>
      </c>
      <c r="AV172" s="11">
        <f t="shared" si="116"/>
        <v>0</v>
      </c>
      <c r="AW172" s="11">
        <f t="shared" si="117"/>
        <v>0</v>
      </c>
      <c r="AX172" s="11">
        <f t="shared" si="118"/>
        <v>0</v>
      </c>
      <c r="AY172" s="11">
        <f t="shared" si="119"/>
        <v>0</v>
      </c>
      <c r="AZ172" s="11">
        <f t="shared" si="120"/>
        <v>0</v>
      </c>
      <c r="BA172" s="11">
        <f t="shared" si="121"/>
        <v>0</v>
      </c>
    </row>
    <row r="173" spans="1:53" hidden="1" x14ac:dyDescent="0.2">
      <c r="A173" s="30"/>
      <c r="B173" s="30"/>
      <c r="C173" s="30"/>
      <c r="D173" s="30"/>
      <c r="E173" s="30"/>
      <c r="F173" s="30"/>
      <c r="G173" s="30"/>
      <c r="H173" s="30"/>
      <c r="I173" s="30"/>
      <c r="J173" s="30"/>
      <c r="K173" s="30"/>
      <c r="L173" s="30"/>
      <c r="M173" s="30"/>
      <c r="N173" s="30"/>
      <c r="O173" s="30"/>
      <c r="P173" s="30"/>
      <c r="Q173" s="30"/>
      <c r="R173" s="56"/>
      <c r="S173" s="57"/>
      <c r="T173" s="48">
        <f t="shared" si="127"/>
        <v>142</v>
      </c>
      <c r="U173" s="11">
        <f t="shared" ref="U173:U236" si="129">WEEKDAY(T173,2)</f>
        <v>1</v>
      </c>
      <c r="V173" s="19">
        <f t="shared" si="122"/>
        <v>0</v>
      </c>
      <c r="W173" s="19">
        <f t="shared" si="123"/>
        <v>0</v>
      </c>
      <c r="X173" s="11" t="b">
        <f t="shared" ref="X173:X236" si="130">IF(AND(T173&gt;=V173,T173&lt;=W173),FALSE,TRUE)</f>
        <v>1</v>
      </c>
      <c r="Y173" s="11">
        <f t="shared" si="124"/>
        <v>0</v>
      </c>
      <c r="Z173" s="11">
        <f t="shared" si="125"/>
        <v>0</v>
      </c>
      <c r="AA173" s="11">
        <f t="shared" si="97"/>
        <v>0</v>
      </c>
      <c r="AB173" s="19">
        <f t="shared" si="128"/>
        <v>141</v>
      </c>
      <c r="AC173" s="11">
        <f t="shared" si="98"/>
        <v>7</v>
      </c>
      <c r="AD173" s="11">
        <f t="shared" si="99"/>
        <v>0</v>
      </c>
      <c r="AE173" s="19">
        <f t="shared" si="100"/>
        <v>0</v>
      </c>
      <c r="AF173" s="19">
        <f t="shared" si="101"/>
        <v>0</v>
      </c>
      <c r="AG173" s="11" t="b">
        <f t="shared" si="102"/>
        <v>0</v>
      </c>
      <c r="AH173" s="11">
        <f t="shared" si="103"/>
        <v>0</v>
      </c>
      <c r="AI173" s="11">
        <f t="shared" si="104"/>
        <v>0</v>
      </c>
      <c r="AJ173" s="11">
        <f t="shared" si="105"/>
        <v>0</v>
      </c>
      <c r="AK173" s="11">
        <f t="shared" si="106"/>
        <v>0</v>
      </c>
      <c r="AL173" s="11">
        <f t="shared" si="107"/>
        <v>0</v>
      </c>
      <c r="AM173" s="11">
        <f t="shared" si="108"/>
        <v>0</v>
      </c>
      <c r="AN173" s="11">
        <f t="shared" si="109"/>
        <v>0</v>
      </c>
      <c r="AO173" s="11">
        <f t="shared" si="110"/>
        <v>0</v>
      </c>
      <c r="AP173" s="11">
        <f t="shared" si="111"/>
        <v>0</v>
      </c>
      <c r="AQ173" s="11">
        <f t="shared" si="126"/>
        <v>0</v>
      </c>
      <c r="AR173" s="11">
        <f t="shared" si="112"/>
        <v>0</v>
      </c>
      <c r="AS173" s="11">
        <f t="shared" si="113"/>
        <v>0</v>
      </c>
      <c r="AT173" s="11">
        <f t="shared" si="114"/>
        <v>0</v>
      </c>
      <c r="AU173" s="11">
        <f t="shared" si="115"/>
        <v>0</v>
      </c>
      <c r="AV173" s="11">
        <f t="shared" si="116"/>
        <v>0</v>
      </c>
      <c r="AW173" s="11">
        <f t="shared" si="117"/>
        <v>0</v>
      </c>
      <c r="AX173" s="11">
        <f t="shared" si="118"/>
        <v>0</v>
      </c>
      <c r="AY173" s="11">
        <f t="shared" si="119"/>
        <v>0</v>
      </c>
      <c r="AZ173" s="11">
        <f t="shared" si="120"/>
        <v>0</v>
      </c>
      <c r="BA173" s="11">
        <f t="shared" si="121"/>
        <v>0</v>
      </c>
    </row>
    <row r="174" spans="1:53" hidden="1" x14ac:dyDescent="0.2">
      <c r="A174" s="30"/>
      <c r="B174" s="30"/>
      <c r="C174" s="30"/>
      <c r="D174" s="30"/>
      <c r="E174" s="30"/>
      <c r="F174" s="30"/>
      <c r="G174" s="30"/>
      <c r="H174" s="30"/>
      <c r="I174" s="30"/>
      <c r="J174" s="30"/>
      <c r="K174" s="30"/>
      <c r="L174" s="30"/>
      <c r="M174" s="30"/>
      <c r="N174" s="30"/>
      <c r="O174" s="30"/>
      <c r="P174" s="30"/>
      <c r="Q174" s="30"/>
      <c r="R174" s="56"/>
      <c r="S174" s="57"/>
      <c r="T174" s="48">
        <f t="shared" si="127"/>
        <v>143</v>
      </c>
      <c r="U174" s="11">
        <f t="shared" si="129"/>
        <v>2</v>
      </c>
      <c r="V174" s="19">
        <f t="shared" si="122"/>
        <v>0</v>
      </c>
      <c r="W174" s="19">
        <f t="shared" si="123"/>
        <v>0</v>
      </c>
      <c r="X174" s="11" t="b">
        <f t="shared" si="130"/>
        <v>1</v>
      </c>
      <c r="Y174" s="11">
        <f t="shared" si="124"/>
        <v>0</v>
      </c>
      <c r="Z174" s="11">
        <f t="shared" si="125"/>
        <v>0</v>
      </c>
      <c r="AA174" s="11">
        <f t="shared" si="97"/>
        <v>0</v>
      </c>
      <c r="AB174" s="19">
        <f t="shared" si="128"/>
        <v>142</v>
      </c>
      <c r="AC174" s="11">
        <f t="shared" si="98"/>
        <v>1</v>
      </c>
      <c r="AD174" s="11">
        <f t="shared" si="99"/>
        <v>0</v>
      </c>
      <c r="AE174" s="19">
        <f t="shared" si="100"/>
        <v>0</v>
      </c>
      <c r="AF174" s="19">
        <f t="shared" si="101"/>
        <v>0</v>
      </c>
      <c r="AG174" s="11" t="b">
        <f t="shared" si="102"/>
        <v>0</v>
      </c>
      <c r="AH174" s="11">
        <f t="shared" si="103"/>
        <v>0</v>
      </c>
      <c r="AI174" s="11">
        <f t="shared" si="104"/>
        <v>0</v>
      </c>
      <c r="AJ174" s="11">
        <f t="shared" si="105"/>
        <v>0</v>
      </c>
      <c r="AK174" s="11">
        <f t="shared" si="106"/>
        <v>0</v>
      </c>
      <c r="AL174" s="11">
        <f t="shared" si="107"/>
        <v>0</v>
      </c>
      <c r="AM174" s="11">
        <f t="shared" si="108"/>
        <v>0</v>
      </c>
      <c r="AN174" s="11">
        <f t="shared" si="109"/>
        <v>0</v>
      </c>
      <c r="AO174" s="11">
        <f t="shared" si="110"/>
        <v>0</v>
      </c>
      <c r="AP174" s="11">
        <f t="shared" si="111"/>
        <v>0</v>
      </c>
      <c r="AQ174" s="11">
        <f t="shared" si="126"/>
        <v>0</v>
      </c>
      <c r="AR174" s="11">
        <f t="shared" si="112"/>
        <v>0</v>
      </c>
      <c r="AS174" s="11">
        <f t="shared" si="113"/>
        <v>0</v>
      </c>
      <c r="AT174" s="11">
        <f t="shared" si="114"/>
        <v>0</v>
      </c>
      <c r="AU174" s="11">
        <f t="shared" si="115"/>
        <v>0</v>
      </c>
      <c r="AV174" s="11">
        <f t="shared" si="116"/>
        <v>0</v>
      </c>
      <c r="AW174" s="11">
        <f t="shared" si="117"/>
        <v>0</v>
      </c>
      <c r="AX174" s="11">
        <f t="shared" si="118"/>
        <v>0</v>
      </c>
      <c r="AY174" s="11">
        <f t="shared" si="119"/>
        <v>0</v>
      </c>
      <c r="AZ174" s="11">
        <f t="shared" si="120"/>
        <v>0</v>
      </c>
      <c r="BA174" s="11">
        <f t="shared" si="121"/>
        <v>0</v>
      </c>
    </row>
    <row r="175" spans="1:53" hidden="1" x14ac:dyDescent="0.2">
      <c r="A175" s="30"/>
      <c r="B175" s="30"/>
      <c r="C175" s="30"/>
      <c r="D175" s="30"/>
      <c r="E175" s="30"/>
      <c r="F175" s="30"/>
      <c r="G175" s="30"/>
      <c r="H175" s="30"/>
      <c r="I175" s="30"/>
      <c r="J175" s="30"/>
      <c r="K175" s="30"/>
      <c r="L175" s="30"/>
      <c r="M175" s="30"/>
      <c r="N175" s="30"/>
      <c r="O175" s="30"/>
      <c r="P175" s="30"/>
      <c r="Q175" s="30"/>
      <c r="R175" s="56"/>
      <c r="S175" s="57"/>
      <c r="T175" s="48">
        <f t="shared" si="127"/>
        <v>144</v>
      </c>
      <c r="U175" s="11">
        <f t="shared" si="129"/>
        <v>3</v>
      </c>
      <c r="V175" s="19">
        <f t="shared" si="122"/>
        <v>0</v>
      </c>
      <c r="W175" s="19">
        <f t="shared" si="123"/>
        <v>0</v>
      </c>
      <c r="X175" s="11" t="b">
        <f t="shared" si="130"/>
        <v>1</v>
      </c>
      <c r="Y175" s="11">
        <f t="shared" si="124"/>
        <v>0</v>
      </c>
      <c r="Z175" s="11">
        <f t="shared" si="125"/>
        <v>0</v>
      </c>
      <c r="AA175" s="11">
        <f t="shared" si="97"/>
        <v>0</v>
      </c>
      <c r="AB175" s="19">
        <f t="shared" si="128"/>
        <v>143</v>
      </c>
      <c r="AC175" s="11">
        <f t="shared" si="98"/>
        <v>2</v>
      </c>
      <c r="AD175" s="11">
        <f t="shared" si="99"/>
        <v>0</v>
      </c>
      <c r="AE175" s="19">
        <f t="shared" si="100"/>
        <v>0</v>
      </c>
      <c r="AF175" s="19">
        <f t="shared" si="101"/>
        <v>0</v>
      </c>
      <c r="AG175" s="11" t="b">
        <f t="shared" si="102"/>
        <v>0</v>
      </c>
      <c r="AH175" s="11">
        <f t="shared" si="103"/>
        <v>0</v>
      </c>
      <c r="AI175" s="11">
        <f t="shared" si="104"/>
        <v>0</v>
      </c>
      <c r="AJ175" s="11">
        <f t="shared" si="105"/>
        <v>0</v>
      </c>
      <c r="AK175" s="11">
        <f t="shared" si="106"/>
        <v>0</v>
      </c>
      <c r="AL175" s="11">
        <f t="shared" si="107"/>
        <v>0</v>
      </c>
      <c r="AM175" s="11">
        <f t="shared" si="108"/>
        <v>0</v>
      </c>
      <c r="AN175" s="11">
        <f t="shared" si="109"/>
        <v>0</v>
      </c>
      <c r="AO175" s="11">
        <f t="shared" si="110"/>
        <v>0</v>
      </c>
      <c r="AP175" s="11">
        <f t="shared" si="111"/>
        <v>0</v>
      </c>
      <c r="AQ175" s="11">
        <f t="shared" si="126"/>
        <v>0</v>
      </c>
      <c r="AR175" s="11">
        <f t="shared" si="112"/>
        <v>0</v>
      </c>
      <c r="AS175" s="11">
        <f t="shared" si="113"/>
        <v>0</v>
      </c>
      <c r="AT175" s="11">
        <f t="shared" si="114"/>
        <v>0</v>
      </c>
      <c r="AU175" s="11">
        <f t="shared" si="115"/>
        <v>0</v>
      </c>
      <c r="AV175" s="11">
        <f t="shared" si="116"/>
        <v>0</v>
      </c>
      <c r="AW175" s="11">
        <f t="shared" si="117"/>
        <v>0</v>
      </c>
      <c r="AX175" s="11">
        <f t="shared" si="118"/>
        <v>0</v>
      </c>
      <c r="AY175" s="11">
        <f t="shared" si="119"/>
        <v>0</v>
      </c>
      <c r="AZ175" s="11">
        <f t="shared" si="120"/>
        <v>0</v>
      </c>
      <c r="BA175" s="11">
        <f t="shared" si="121"/>
        <v>0</v>
      </c>
    </row>
    <row r="176" spans="1:53" hidden="1" x14ac:dyDescent="0.2">
      <c r="A176" s="30"/>
      <c r="B176" s="30"/>
      <c r="C176" s="30"/>
      <c r="D176" s="30"/>
      <c r="E176" s="30"/>
      <c r="F176" s="30"/>
      <c r="G176" s="30"/>
      <c r="H176" s="30"/>
      <c r="I176" s="30"/>
      <c r="J176" s="30"/>
      <c r="K176" s="30"/>
      <c r="L176" s="30"/>
      <c r="M176" s="30"/>
      <c r="N176" s="30"/>
      <c r="O176" s="30"/>
      <c r="P176" s="30"/>
      <c r="Q176" s="30"/>
      <c r="R176" s="56"/>
      <c r="S176" s="57"/>
      <c r="T176" s="48">
        <f t="shared" si="127"/>
        <v>145</v>
      </c>
      <c r="U176" s="11">
        <f t="shared" si="129"/>
        <v>4</v>
      </c>
      <c r="V176" s="19">
        <f t="shared" si="122"/>
        <v>0</v>
      </c>
      <c r="W176" s="19">
        <f t="shared" si="123"/>
        <v>0</v>
      </c>
      <c r="X176" s="11" t="b">
        <f t="shared" si="130"/>
        <v>1</v>
      </c>
      <c r="Y176" s="11">
        <f t="shared" si="124"/>
        <v>0</v>
      </c>
      <c r="Z176" s="11">
        <f t="shared" si="125"/>
        <v>0</v>
      </c>
      <c r="AA176" s="11">
        <f t="shared" si="97"/>
        <v>0</v>
      </c>
      <c r="AB176" s="19">
        <f t="shared" si="128"/>
        <v>144</v>
      </c>
      <c r="AC176" s="11">
        <f t="shared" si="98"/>
        <v>3</v>
      </c>
      <c r="AD176" s="11">
        <f t="shared" si="99"/>
        <v>0</v>
      </c>
      <c r="AE176" s="19">
        <f t="shared" si="100"/>
        <v>0</v>
      </c>
      <c r="AF176" s="19">
        <f t="shared" si="101"/>
        <v>0</v>
      </c>
      <c r="AG176" s="11" t="b">
        <f t="shared" si="102"/>
        <v>0</v>
      </c>
      <c r="AH176" s="11">
        <f t="shared" si="103"/>
        <v>0</v>
      </c>
      <c r="AI176" s="11">
        <f t="shared" si="104"/>
        <v>0</v>
      </c>
      <c r="AJ176" s="11">
        <f t="shared" si="105"/>
        <v>0</v>
      </c>
      <c r="AK176" s="11">
        <f t="shared" si="106"/>
        <v>0</v>
      </c>
      <c r="AL176" s="11">
        <f t="shared" si="107"/>
        <v>0</v>
      </c>
      <c r="AM176" s="11">
        <f t="shared" si="108"/>
        <v>0</v>
      </c>
      <c r="AN176" s="11">
        <f t="shared" si="109"/>
        <v>0</v>
      </c>
      <c r="AO176" s="11">
        <f t="shared" si="110"/>
        <v>0</v>
      </c>
      <c r="AP176" s="11">
        <f t="shared" si="111"/>
        <v>0</v>
      </c>
      <c r="AQ176" s="11">
        <f t="shared" si="126"/>
        <v>0</v>
      </c>
      <c r="AR176" s="11">
        <f t="shared" si="112"/>
        <v>0</v>
      </c>
      <c r="AS176" s="11">
        <f t="shared" si="113"/>
        <v>0</v>
      </c>
      <c r="AT176" s="11">
        <f t="shared" si="114"/>
        <v>0</v>
      </c>
      <c r="AU176" s="11">
        <f t="shared" si="115"/>
        <v>0</v>
      </c>
      <c r="AV176" s="11">
        <f t="shared" si="116"/>
        <v>0</v>
      </c>
      <c r="AW176" s="11">
        <f t="shared" si="117"/>
        <v>0</v>
      </c>
      <c r="AX176" s="11">
        <f t="shared" si="118"/>
        <v>0</v>
      </c>
      <c r="AY176" s="11">
        <f t="shared" si="119"/>
        <v>0</v>
      </c>
      <c r="AZ176" s="11">
        <f t="shared" si="120"/>
        <v>0</v>
      </c>
      <c r="BA176" s="11">
        <f t="shared" si="121"/>
        <v>0</v>
      </c>
    </row>
    <row r="177" spans="1:53" hidden="1" x14ac:dyDescent="0.2">
      <c r="A177" s="30"/>
      <c r="B177" s="30"/>
      <c r="C177" s="30"/>
      <c r="D177" s="30"/>
      <c r="E177" s="30"/>
      <c r="F177" s="30"/>
      <c r="G177" s="30"/>
      <c r="H177" s="30"/>
      <c r="I177" s="30"/>
      <c r="J177" s="30"/>
      <c r="K177" s="30"/>
      <c r="L177" s="30"/>
      <c r="M177" s="30"/>
      <c r="N177" s="30"/>
      <c r="O177" s="30"/>
      <c r="P177" s="30"/>
      <c r="Q177" s="30"/>
      <c r="R177" s="56"/>
      <c r="S177" s="57"/>
      <c r="T177" s="48">
        <f t="shared" si="127"/>
        <v>146</v>
      </c>
      <c r="U177" s="11">
        <f t="shared" si="129"/>
        <v>5</v>
      </c>
      <c r="V177" s="19">
        <f t="shared" si="122"/>
        <v>0</v>
      </c>
      <c r="W177" s="19">
        <f t="shared" si="123"/>
        <v>0</v>
      </c>
      <c r="X177" s="11" t="b">
        <f t="shared" si="130"/>
        <v>1</v>
      </c>
      <c r="Y177" s="11">
        <f t="shared" si="124"/>
        <v>0</v>
      </c>
      <c r="Z177" s="11">
        <f t="shared" si="125"/>
        <v>0</v>
      </c>
      <c r="AA177" s="11">
        <f t="shared" si="97"/>
        <v>0</v>
      </c>
      <c r="AB177" s="19">
        <f t="shared" si="128"/>
        <v>145</v>
      </c>
      <c r="AC177" s="11">
        <f t="shared" si="98"/>
        <v>4</v>
      </c>
      <c r="AD177" s="11">
        <f t="shared" si="99"/>
        <v>0</v>
      </c>
      <c r="AE177" s="19">
        <f t="shared" si="100"/>
        <v>0</v>
      </c>
      <c r="AF177" s="19">
        <f t="shared" si="101"/>
        <v>0</v>
      </c>
      <c r="AG177" s="11" t="b">
        <f t="shared" si="102"/>
        <v>0</v>
      </c>
      <c r="AH177" s="11">
        <f t="shared" si="103"/>
        <v>0</v>
      </c>
      <c r="AI177" s="11">
        <f t="shared" si="104"/>
        <v>0</v>
      </c>
      <c r="AJ177" s="11">
        <f t="shared" si="105"/>
        <v>0</v>
      </c>
      <c r="AK177" s="11">
        <f t="shared" si="106"/>
        <v>0</v>
      </c>
      <c r="AL177" s="11">
        <f t="shared" si="107"/>
        <v>0</v>
      </c>
      <c r="AM177" s="11">
        <f t="shared" si="108"/>
        <v>0</v>
      </c>
      <c r="AN177" s="11">
        <f t="shared" si="109"/>
        <v>0</v>
      </c>
      <c r="AO177" s="11">
        <f t="shared" si="110"/>
        <v>0</v>
      </c>
      <c r="AP177" s="11">
        <f t="shared" si="111"/>
        <v>0</v>
      </c>
      <c r="AQ177" s="11">
        <f t="shared" si="126"/>
        <v>0</v>
      </c>
      <c r="AR177" s="11">
        <f t="shared" si="112"/>
        <v>0</v>
      </c>
      <c r="AS177" s="11">
        <f t="shared" si="113"/>
        <v>0</v>
      </c>
      <c r="AT177" s="11">
        <f t="shared" si="114"/>
        <v>0</v>
      </c>
      <c r="AU177" s="11">
        <f t="shared" si="115"/>
        <v>0</v>
      </c>
      <c r="AV177" s="11">
        <f t="shared" si="116"/>
        <v>0</v>
      </c>
      <c r="AW177" s="11">
        <f t="shared" si="117"/>
        <v>0</v>
      </c>
      <c r="AX177" s="11">
        <f t="shared" si="118"/>
        <v>0</v>
      </c>
      <c r="AY177" s="11">
        <f t="shared" si="119"/>
        <v>0</v>
      </c>
      <c r="AZ177" s="11">
        <f t="shared" si="120"/>
        <v>0</v>
      </c>
      <c r="BA177" s="11">
        <f t="shared" si="121"/>
        <v>0</v>
      </c>
    </row>
    <row r="178" spans="1:53" hidden="1" x14ac:dyDescent="0.2">
      <c r="A178" s="30"/>
      <c r="B178" s="30"/>
      <c r="C178" s="30"/>
      <c r="D178" s="30"/>
      <c r="E178" s="30"/>
      <c r="F178" s="30"/>
      <c r="G178" s="30"/>
      <c r="H178" s="30"/>
      <c r="I178" s="30"/>
      <c r="J178" s="30"/>
      <c r="K178" s="30"/>
      <c r="L178" s="30"/>
      <c r="M178" s="30"/>
      <c r="N178" s="30"/>
      <c r="O178" s="30"/>
      <c r="P178" s="30"/>
      <c r="Q178" s="30"/>
      <c r="R178" s="56"/>
      <c r="S178" s="57"/>
      <c r="T178" s="48">
        <f t="shared" ref="T178:T193" si="131">T177+1</f>
        <v>147</v>
      </c>
      <c r="U178" s="11">
        <f t="shared" si="129"/>
        <v>6</v>
      </c>
      <c r="V178" s="19">
        <f t="shared" si="122"/>
        <v>0</v>
      </c>
      <c r="W178" s="19">
        <f t="shared" si="123"/>
        <v>0</v>
      </c>
      <c r="X178" s="11" t="b">
        <f t="shared" si="130"/>
        <v>1</v>
      </c>
      <c r="Y178" s="11">
        <f t="shared" si="124"/>
        <v>0</v>
      </c>
      <c r="Z178" s="11">
        <f t="shared" si="125"/>
        <v>0</v>
      </c>
      <c r="AA178" s="11">
        <f t="shared" si="97"/>
        <v>0</v>
      </c>
      <c r="AB178" s="19">
        <f t="shared" si="128"/>
        <v>146</v>
      </c>
      <c r="AC178" s="11">
        <f t="shared" si="98"/>
        <v>5</v>
      </c>
      <c r="AD178" s="11">
        <f t="shared" si="99"/>
        <v>0</v>
      </c>
      <c r="AE178" s="19">
        <f t="shared" si="100"/>
        <v>0</v>
      </c>
      <c r="AF178" s="19">
        <f t="shared" si="101"/>
        <v>0</v>
      </c>
      <c r="AG178" s="11" t="b">
        <f t="shared" si="102"/>
        <v>0</v>
      </c>
      <c r="AH178" s="11">
        <f t="shared" si="103"/>
        <v>0</v>
      </c>
      <c r="AI178" s="11">
        <f t="shared" si="104"/>
        <v>0</v>
      </c>
      <c r="AJ178" s="11">
        <f t="shared" si="105"/>
        <v>0</v>
      </c>
      <c r="AK178" s="11">
        <f t="shared" si="106"/>
        <v>0</v>
      </c>
      <c r="AL178" s="11">
        <f t="shared" si="107"/>
        <v>0</v>
      </c>
      <c r="AM178" s="11">
        <f t="shared" si="108"/>
        <v>0</v>
      </c>
      <c r="AN178" s="11">
        <f t="shared" si="109"/>
        <v>0</v>
      </c>
      <c r="AO178" s="11">
        <f t="shared" si="110"/>
        <v>0</v>
      </c>
      <c r="AP178" s="11">
        <f t="shared" si="111"/>
        <v>0</v>
      </c>
      <c r="AQ178" s="11">
        <f t="shared" si="126"/>
        <v>0</v>
      </c>
      <c r="AR178" s="11">
        <f t="shared" si="112"/>
        <v>0</v>
      </c>
      <c r="AS178" s="11">
        <f t="shared" si="113"/>
        <v>0</v>
      </c>
      <c r="AT178" s="11">
        <f t="shared" si="114"/>
        <v>0</v>
      </c>
      <c r="AU178" s="11">
        <f t="shared" si="115"/>
        <v>0</v>
      </c>
      <c r="AV178" s="11">
        <f t="shared" si="116"/>
        <v>0</v>
      </c>
      <c r="AW178" s="11">
        <f t="shared" si="117"/>
        <v>0</v>
      </c>
      <c r="AX178" s="11">
        <f t="shared" si="118"/>
        <v>0</v>
      </c>
      <c r="AY178" s="11">
        <f t="shared" si="119"/>
        <v>0</v>
      </c>
      <c r="AZ178" s="11">
        <f t="shared" si="120"/>
        <v>0</v>
      </c>
      <c r="BA178" s="11">
        <f t="shared" si="121"/>
        <v>0</v>
      </c>
    </row>
    <row r="179" spans="1:53" hidden="1" x14ac:dyDescent="0.2">
      <c r="A179" s="30"/>
      <c r="B179" s="30"/>
      <c r="C179" s="30"/>
      <c r="D179" s="30"/>
      <c r="E179" s="30"/>
      <c r="F179" s="30"/>
      <c r="G179" s="30"/>
      <c r="H179" s="30"/>
      <c r="I179" s="30"/>
      <c r="J179" s="30"/>
      <c r="K179" s="30"/>
      <c r="L179" s="30"/>
      <c r="M179" s="30"/>
      <c r="N179" s="30"/>
      <c r="O179" s="30"/>
      <c r="P179" s="30"/>
      <c r="Q179" s="30"/>
      <c r="R179" s="56"/>
      <c r="S179" s="57"/>
      <c r="T179" s="48">
        <f t="shared" si="131"/>
        <v>148</v>
      </c>
      <c r="U179" s="11">
        <f t="shared" si="129"/>
        <v>7</v>
      </c>
      <c r="V179" s="19">
        <f t="shared" si="122"/>
        <v>0</v>
      </c>
      <c r="W179" s="19">
        <f t="shared" si="123"/>
        <v>0</v>
      </c>
      <c r="X179" s="11" t="b">
        <f t="shared" si="130"/>
        <v>1</v>
      </c>
      <c r="Y179" s="11">
        <f t="shared" si="124"/>
        <v>0</v>
      </c>
      <c r="Z179" s="11">
        <f t="shared" si="125"/>
        <v>0</v>
      </c>
      <c r="AA179" s="11">
        <f t="shared" si="97"/>
        <v>0</v>
      </c>
      <c r="AB179" s="19">
        <f t="shared" si="128"/>
        <v>147</v>
      </c>
      <c r="AC179" s="11">
        <f t="shared" si="98"/>
        <v>6</v>
      </c>
      <c r="AD179" s="11">
        <f t="shared" si="99"/>
        <v>0</v>
      </c>
      <c r="AE179" s="19">
        <f t="shared" si="100"/>
        <v>0</v>
      </c>
      <c r="AF179" s="19">
        <f t="shared" si="101"/>
        <v>0</v>
      </c>
      <c r="AG179" s="11" t="b">
        <f t="shared" si="102"/>
        <v>0</v>
      </c>
      <c r="AH179" s="11">
        <f t="shared" si="103"/>
        <v>0</v>
      </c>
      <c r="AI179" s="11">
        <f t="shared" si="104"/>
        <v>0</v>
      </c>
      <c r="AJ179" s="11">
        <f t="shared" si="105"/>
        <v>0</v>
      </c>
      <c r="AK179" s="11">
        <f t="shared" si="106"/>
        <v>0</v>
      </c>
      <c r="AL179" s="11">
        <f t="shared" si="107"/>
        <v>0</v>
      </c>
      <c r="AM179" s="11">
        <f t="shared" si="108"/>
        <v>0</v>
      </c>
      <c r="AN179" s="11">
        <f t="shared" si="109"/>
        <v>0</v>
      </c>
      <c r="AO179" s="11">
        <f t="shared" si="110"/>
        <v>0</v>
      </c>
      <c r="AP179" s="11">
        <f t="shared" si="111"/>
        <v>0</v>
      </c>
      <c r="AQ179" s="11">
        <f t="shared" si="126"/>
        <v>0</v>
      </c>
      <c r="AR179" s="11">
        <f t="shared" si="112"/>
        <v>0</v>
      </c>
      <c r="AS179" s="11">
        <f t="shared" si="113"/>
        <v>0</v>
      </c>
      <c r="AT179" s="11">
        <f t="shared" si="114"/>
        <v>0</v>
      </c>
      <c r="AU179" s="11">
        <f t="shared" si="115"/>
        <v>0</v>
      </c>
      <c r="AV179" s="11">
        <f t="shared" si="116"/>
        <v>0</v>
      </c>
      <c r="AW179" s="11">
        <f t="shared" si="117"/>
        <v>0</v>
      </c>
      <c r="AX179" s="11">
        <f t="shared" si="118"/>
        <v>0</v>
      </c>
      <c r="AY179" s="11">
        <f t="shared" si="119"/>
        <v>0</v>
      </c>
      <c r="AZ179" s="11">
        <f t="shared" si="120"/>
        <v>0</v>
      </c>
      <c r="BA179" s="11">
        <f t="shared" si="121"/>
        <v>0</v>
      </c>
    </row>
    <row r="180" spans="1:53" hidden="1" x14ac:dyDescent="0.2">
      <c r="A180" s="30"/>
      <c r="B180" s="30"/>
      <c r="C180" s="30"/>
      <c r="D180" s="30"/>
      <c r="E180" s="30"/>
      <c r="F180" s="30"/>
      <c r="G180" s="30"/>
      <c r="H180" s="30"/>
      <c r="I180" s="30"/>
      <c r="J180" s="30"/>
      <c r="K180" s="30"/>
      <c r="L180" s="30"/>
      <c r="M180" s="30"/>
      <c r="N180" s="30"/>
      <c r="O180" s="30"/>
      <c r="P180" s="30"/>
      <c r="Q180" s="30"/>
      <c r="R180" s="56"/>
      <c r="S180" s="57"/>
      <c r="T180" s="48">
        <f t="shared" si="131"/>
        <v>149</v>
      </c>
      <c r="U180" s="11">
        <f t="shared" si="129"/>
        <v>1</v>
      </c>
      <c r="V180" s="19">
        <f t="shared" si="122"/>
        <v>0</v>
      </c>
      <c r="W180" s="19">
        <f t="shared" si="123"/>
        <v>0</v>
      </c>
      <c r="X180" s="11" t="b">
        <f t="shared" si="130"/>
        <v>1</v>
      </c>
      <c r="Y180" s="11">
        <f t="shared" si="124"/>
        <v>0</v>
      </c>
      <c r="Z180" s="11">
        <f t="shared" si="125"/>
        <v>0</v>
      </c>
      <c r="AA180" s="11">
        <f t="shared" si="97"/>
        <v>0</v>
      </c>
      <c r="AB180" s="19">
        <f t="shared" si="128"/>
        <v>148</v>
      </c>
      <c r="AC180" s="11">
        <f t="shared" si="98"/>
        <v>7</v>
      </c>
      <c r="AD180" s="11">
        <f t="shared" si="99"/>
        <v>0</v>
      </c>
      <c r="AE180" s="19">
        <f t="shared" si="100"/>
        <v>0</v>
      </c>
      <c r="AF180" s="19">
        <f t="shared" si="101"/>
        <v>0</v>
      </c>
      <c r="AG180" s="11" t="b">
        <f t="shared" si="102"/>
        <v>0</v>
      </c>
      <c r="AH180" s="11">
        <f t="shared" si="103"/>
        <v>0</v>
      </c>
      <c r="AI180" s="11">
        <f t="shared" si="104"/>
        <v>0</v>
      </c>
      <c r="AJ180" s="11">
        <f t="shared" si="105"/>
        <v>0</v>
      </c>
      <c r="AK180" s="11">
        <f t="shared" si="106"/>
        <v>0</v>
      </c>
      <c r="AL180" s="11">
        <f t="shared" si="107"/>
        <v>0</v>
      </c>
      <c r="AM180" s="11">
        <f t="shared" si="108"/>
        <v>0</v>
      </c>
      <c r="AN180" s="11">
        <f t="shared" si="109"/>
        <v>0</v>
      </c>
      <c r="AO180" s="11">
        <f t="shared" si="110"/>
        <v>0</v>
      </c>
      <c r="AP180" s="11">
        <f t="shared" si="111"/>
        <v>0</v>
      </c>
      <c r="AQ180" s="11">
        <f t="shared" si="126"/>
        <v>0</v>
      </c>
      <c r="AR180" s="11">
        <f t="shared" si="112"/>
        <v>0</v>
      </c>
      <c r="AS180" s="11">
        <f t="shared" si="113"/>
        <v>0</v>
      </c>
      <c r="AT180" s="11">
        <f t="shared" si="114"/>
        <v>0</v>
      </c>
      <c r="AU180" s="11">
        <f t="shared" si="115"/>
        <v>0</v>
      </c>
      <c r="AV180" s="11">
        <f t="shared" si="116"/>
        <v>0</v>
      </c>
      <c r="AW180" s="11">
        <f t="shared" si="117"/>
        <v>0</v>
      </c>
      <c r="AX180" s="11">
        <f t="shared" si="118"/>
        <v>0</v>
      </c>
      <c r="AY180" s="11">
        <f t="shared" si="119"/>
        <v>0</v>
      </c>
      <c r="AZ180" s="11">
        <f t="shared" si="120"/>
        <v>0</v>
      </c>
      <c r="BA180" s="11">
        <f t="shared" si="121"/>
        <v>0</v>
      </c>
    </row>
    <row r="181" spans="1:53" hidden="1" x14ac:dyDescent="0.2">
      <c r="A181" s="30"/>
      <c r="B181" s="30"/>
      <c r="C181" s="30"/>
      <c r="D181" s="30"/>
      <c r="E181" s="30"/>
      <c r="F181" s="30"/>
      <c r="G181" s="30"/>
      <c r="H181" s="30"/>
      <c r="I181" s="30"/>
      <c r="J181" s="30"/>
      <c r="K181" s="30"/>
      <c r="L181" s="30"/>
      <c r="M181" s="30"/>
      <c r="N181" s="30"/>
      <c r="O181" s="30"/>
      <c r="P181" s="30"/>
      <c r="Q181" s="30"/>
      <c r="R181" s="56"/>
      <c r="S181" s="57"/>
      <c r="T181" s="48">
        <f t="shared" si="131"/>
        <v>150</v>
      </c>
      <c r="U181" s="11">
        <f t="shared" si="129"/>
        <v>2</v>
      </c>
      <c r="V181" s="19">
        <f t="shared" si="122"/>
        <v>0</v>
      </c>
      <c r="W181" s="19">
        <f t="shared" si="123"/>
        <v>0</v>
      </c>
      <c r="X181" s="11" t="b">
        <f t="shared" si="130"/>
        <v>1</v>
      </c>
      <c r="Y181" s="11">
        <f t="shared" si="124"/>
        <v>0</v>
      </c>
      <c r="Z181" s="11">
        <f t="shared" si="125"/>
        <v>0</v>
      </c>
      <c r="AA181" s="11">
        <f t="shared" si="97"/>
        <v>0</v>
      </c>
      <c r="AB181" s="19">
        <f t="shared" si="128"/>
        <v>149</v>
      </c>
      <c r="AC181" s="11">
        <f t="shared" si="98"/>
        <v>1</v>
      </c>
      <c r="AD181" s="11">
        <f t="shared" si="99"/>
        <v>0</v>
      </c>
      <c r="AE181" s="19">
        <f t="shared" si="100"/>
        <v>0</v>
      </c>
      <c r="AF181" s="19">
        <f t="shared" si="101"/>
        <v>0</v>
      </c>
      <c r="AG181" s="11" t="b">
        <f t="shared" si="102"/>
        <v>0</v>
      </c>
      <c r="AH181" s="11">
        <f t="shared" si="103"/>
        <v>0</v>
      </c>
      <c r="AI181" s="11">
        <f t="shared" si="104"/>
        <v>0</v>
      </c>
      <c r="AJ181" s="11">
        <f t="shared" si="105"/>
        <v>0</v>
      </c>
      <c r="AK181" s="11">
        <f t="shared" si="106"/>
        <v>0</v>
      </c>
      <c r="AL181" s="11">
        <f t="shared" si="107"/>
        <v>0</v>
      </c>
      <c r="AM181" s="11">
        <f t="shared" si="108"/>
        <v>0</v>
      </c>
      <c r="AN181" s="11">
        <f t="shared" si="109"/>
        <v>0</v>
      </c>
      <c r="AO181" s="11">
        <f t="shared" si="110"/>
        <v>0</v>
      </c>
      <c r="AP181" s="11">
        <f t="shared" si="111"/>
        <v>0</v>
      </c>
      <c r="AQ181" s="11">
        <f t="shared" si="126"/>
        <v>0</v>
      </c>
      <c r="AR181" s="11">
        <f t="shared" si="112"/>
        <v>0</v>
      </c>
      <c r="AS181" s="11">
        <f t="shared" si="113"/>
        <v>0</v>
      </c>
      <c r="AT181" s="11">
        <f t="shared" si="114"/>
        <v>0</v>
      </c>
      <c r="AU181" s="11">
        <f t="shared" si="115"/>
        <v>0</v>
      </c>
      <c r="AV181" s="11">
        <f t="shared" si="116"/>
        <v>0</v>
      </c>
      <c r="AW181" s="11">
        <f t="shared" si="117"/>
        <v>0</v>
      </c>
      <c r="AX181" s="11">
        <f t="shared" si="118"/>
        <v>0</v>
      </c>
      <c r="AY181" s="11">
        <f t="shared" si="119"/>
        <v>0</v>
      </c>
      <c r="AZ181" s="11">
        <f t="shared" si="120"/>
        <v>0</v>
      </c>
      <c r="BA181" s="11">
        <f t="shared" si="121"/>
        <v>0</v>
      </c>
    </row>
    <row r="182" spans="1:53" hidden="1" x14ac:dyDescent="0.2">
      <c r="A182" s="30"/>
      <c r="B182" s="30"/>
      <c r="C182" s="30"/>
      <c r="D182" s="30"/>
      <c r="E182" s="30"/>
      <c r="F182" s="30"/>
      <c r="G182" s="30"/>
      <c r="H182" s="30"/>
      <c r="I182" s="30"/>
      <c r="J182" s="30"/>
      <c r="K182" s="30"/>
      <c r="L182" s="30"/>
      <c r="M182" s="30"/>
      <c r="N182" s="30"/>
      <c r="O182" s="30"/>
      <c r="P182" s="30"/>
      <c r="Q182" s="30"/>
      <c r="R182" s="56"/>
      <c r="S182" s="57"/>
      <c r="T182" s="48">
        <f t="shared" si="131"/>
        <v>151</v>
      </c>
      <c r="U182" s="11">
        <f t="shared" si="129"/>
        <v>3</v>
      </c>
      <c r="V182" s="19">
        <f t="shared" si="122"/>
        <v>0</v>
      </c>
      <c r="W182" s="19">
        <f t="shared" si="123"/>
        <v>0</v>
      </c>
      <c r="X182" s="11" t="b">
        <f t="shared" si="130"/>
        <v>1</v>
      </c>
      <c r="Y182" s="11">
        <f t="shared" si="124"/>
        <v>0</v>
      </c>
      <c r="Z182" s="11">
        <f t="shared" si="125"/>
        <v>0</v>
      </c>
      <c r="AA182" s="11">
        <f t="shared" si="97"/>
        <v>0</v>
      </c>
      <c r="AB182" s="19">
        <f t="shared" si="128"/>
        <v>150</v>
      </c>
      <c r="AC182" s="11">
        <f t="shared" si="98"/>
        <v>2</v>
      </c>
      <c r="AD182" s="11">
        <f t="shared" si="99"/>
        <v>0</v>
      </c>
      <c r="AE182" s="19">
        <f t="shared" si="100"/>
        <v>0</v>
      </c>
      <c r="AF182" s="19">
        <f t="shared" si="101"/>
        <v>0</v>
      </c>
      <c r="AG182" s="11" t="b">
        <f t="shared" si="102"/>
        <v>0</v>
      </c>
      <c r="AH182" s="11">
        <f t="shared" si="103"/>
        <v>0</v>
      </c>
      <c r="AI182" s="11">
        <f t="shared" si="104"/>
        <v>0</v>
      </c>
      <c r="AJ182" s="11">
        <f t="shared" si="105"/>
        <v>0</v>
      </c>
      <c r="AK182" s="11">
        <f t="shared" si="106"/>
        <v>0</v>
      </c>
      <c r="AL182" s="11">
        <f t="shared" si="107"/>
        <v>0</v>
      </c>
      <c r="AM182" s="11">
        <f t="shared" si="108"/>
        <v>0</v>
      </c>
      <c r="AN182" s="11">
        <f t="shared" si="109"/>
        <v>0</v>
      </c>
      <c r="AO182" s="11">
        <f t="shared" si="110"/>
        <v>0</v>
      </c>
      <c r="AP182" s="11">
        <f t="shared" si="111"/>
        <v>0</v>
      </c>
      <c r="AQ182" s="11">
        <f t="shared" si="126"/>
        <v>0</v>
      </c>
      <c r="AR182" s="11">
        <f t="shared" si="112"/>
        <v>0</v>
      </c>
      <c r="AS182" s="11">
        <f t="shared" si="113"/>
        <v>0</v>
      </c>
      <c r="AT182" s="11">
        <f t="shared" si="114"/>
        <v>0</v>
      </c>
      <c r="AU182" s="11">
        <f t="shared" si="115"/>
        <v>0</v>
      </c>
      <c r="AV182" s="11">
        <f t="shared" si="116"/>
        <v>0</v>
      </c>
      <c r="AW182" s="11">
        <f t="shared" si="117"/>
        <v>0</v>
      </c>
      <c r="AX182" s="11">
        <f t="shared" si="118"/>
        <v>0</v>
      </c>
      <c r="AY182" s="11">
        <f t="shared" si="119"/>
        <v>0</v>
      </c>
      <c r="AZ182" s="11">
        <f t="shared" si="120"/>
        <v>0</v>
      </c>
      <c r="BA182" s="11">
        <f t="shared" si="121"/>
        <v>0</v>
      </c>
    </row>
    <row r="183" spans="1:53" hidden="1" x14ac:dyDescent="0.2">
      <c r="A183" s="30"/>
      <c r="B183" s="30"/>
      <c r="C183" s="30"/>
      <c r="D183" s="30"/>
      <c r="E183" s="30"/>
      <c r="F183" s="30"/>
      <c r="G183" s="30"/>
      <c r="H183" s="30"/>
      <c r="I183" s="30"/>
      <c r="J183" s="30"/>
      <c r="K183" s="30"/>
      <c r="L183" s="30"/>
      <c r="M183" s="30"/>
      <c r="N183" s="30"/>
      <c r="O183" s="30"/>
      <c r="P183" s="30"/>
      <c r="Q183" s="30"/>
      <c r="R183" s="56"/>
      <c r="S183" s="57"/>
      <c r="T183" s="48">
        <f t="shared" si="131"/>
        <v>152</v>
      </c>
      <c r="U183" s="11">
        <f t="shared" si="129"/>
        <v>4</v>
      </c>
      <c r="V183" s="19">
        <f t="shared" si="122"/>
        <v>0</v>
      </c>
      <c r="W183" s="19">
        <f t="shared" si="123"/>
        <v>0</v>
      </c>
      <c r="X183" s="11" t="b">
        <f t="shared" si="130"/>
        <v>1</v>
      </c>
      <c r="Y183" s="11">
        <f t="shared" si="124"/>
        <v>0</v>
      </c>
      <c r="Z183" s="11">
        <f t="shared" si="125"/>
        <v>0</v>
      </c>
      <c r="AA183" s="11">
        <f t="shared" si="97"/>
        <v>0</v>
      </c>
      <c r="AB183" s="19">
        <f t="shared" si="128"/>
        <v>151</v>
      </c>
      <c r="AC183" s="11">
        <f t="shared" si="98"/>
        <v>3</v>
      </c>
      <c r="AD183" s="11">
        <f t="shared" si="99"/>
        <v>0</v>
      </c>
      <c r="AE183" s="19">
        <f t="shared" si="100"/>
        <v>0</v>
      </c>
      <c r="AF183" s="19">
        <f t="shared" si="101"/>
        <v>0</v>
      </c>
      <c r="AG183" s="11" t="b">
        <f t="shared" si="102"/>
        <v>0</v>
      </c>
      <c r="AH183" s="11">
        <f t="shared" si="103"/>
        <v>0</v>
      </c>
      <c r="AI183" s="11">
        <f t="shared" si="104"/>
        <v>0</v>
      </c>
      <c r="AJ183" s="11">
        <f t="shared" si="105"/>
        <v>0</v>
      </c>
      <c r="AK183" s="11">
        <f t="shared" si="106"/>
        <v>0</v>
      </c>
      <c r="AL183" s="11">
        <f t="shared" si="107"/>
        <v>0</v>
      </c>
      <c r="AM183" s="11">
        <f t="shared" si="108"/>
        <v>0</v>
      </c>
      <c r="AN183" s="11">
        <f t="shared" si="109"/>
        <v>0</v>
      </c>
      <c r="AO183" s="11">
        <f t="shared" si="110"/>
        <v>0</v>
      </c>
      <c r="AP183" s="11">
        <f t="shared" si="111"/>
        <v>0</v>
      </c>
      <c r="AQ183" s="11">
        <f t="shared" si="126"/>
        <v>0</v>
      </c>
      <c r="AR183" s="11">
        <f t="shared" si="112"/>
        <v>0</v>
      </c>
      <c r="AS183" s="11">
        <f t="shared" si="113"/>
        <v>0</v>
      </c>
      <c r="AT183" s="11">
        <f t="shared" si="114"/>
        <v>0</v>
      </c>
      <c r="AU183" s="11">
        <f t="shared" si="115"/>
        <v>0</v>
      </c>
      <c r="AV183" s="11">
        <f t="shared" si="116"/>
        <v>0</v>
      </c>
      <c r="AW183" s="11">
        <f t="shared" si="117"/>
        <v>0</v>
      </c>
      <c r="AX183" s="11">
        <f t="shared" si="118"/>
        <v>0</v>
      </c>
      <c r="AY183" s="11">
        <f t="shared" si="119"/>
        <v>0</v>
      </c>
      <c r="AZ183" s="11">
        <f t="shared" si="120"/>
        <v>0</v>
      </c>
      <c r="BA183" s="11">
        <f t="shared" si="121"/>
        <v>0</v>
      </c>
    </row>
    <row r="184" spans="1:53" hidden="1" x14ac:dyDescent="0.2">
      <c r="A184" s="30"/>
      <c r="B184" s="30"/>
      <c r="C184" s="30"/>
      <c r="D184" s="30"/>
      <c r="E184" s="30"/>
      <c r="F184" s="30"/>
      <c r="G184" s="30"/>
      <c r="H184" s="30"/>
      <c r="I184" s="30"/>
      <c r="J184" s="30"/>
      <c r="K184" s="30"/>
      <c r="L184" s="30"/>
      <c r="M184" s="30"/>
      <c r="N184" s="30"/>
      <c r="O184" s="30"/>
      <c r="P184" s="30"/>
      <c r="Q184" s="30"/>
      <c r="R184" s="56"/>
      <c r="S184" s="57"/>
      <c r="T184" s="48">
        <f t="shared" si="131"/>
        <v>153</v>
      </c>
      <c r="U184" s="11">
        <f t="shared" si="129"/>
        <v>5</v>
      </c>
      <c r="V184" s="19">
        <f t="shared" si="122"/>
        <v>0</v>
      </c>
      <c r="W184" s="19">
        <f t="shared" si="123"/>
        <v>0</v>
      </c>
      <c r="X184" s="11" t="b">
        <f t="shared" si="130"/>
        <v>1</v>
      </c>
      <c r="Y184" s="11">
        <f t="shared" si="124"/>
        <v>0</v>
      </c>
      <c r="Z184" s="11">
        <f t="shared" si="125"/>
        <v>0</v>
      </c>
      <c r="AA184" s="11">
        <f t="shared" si="97"/>
        <v>0</v>
      </c>
      <c r="AB184" s="19">
        <f t="shared" si="128"/>
        <v>152</v>
      </c>
      <c r="AC184" s="11">
        <f t="shared" si="98"/>
        <v>4</v>
      </c>
      <c r="AD184" s="11">
        <f t="shared" si="99"/>
        <v>0</v>
      </c>
      <c r="AE184" s="19">
        <f t="shared" si="100"/>
        <v>0</v>
      </c>
      <c r="AF184" s="19">
        <f t="shared" si="101"/>
        <v>0</v>
      </c>
      <c r="AG184" s="11" t="b">
        <f t="shared" si="102"/>
        <v>0</v>
      </c>
      <c r="AH184" s="11">
        <f t="shared" si="103"/>
        <v>0</v>
      </c>
      <c r="AI184" s="11">
        <f t="shared" si="104"/>
        <v>0</v>
      </c>
      <c r="AJ184" s="11">
        <f t="shared" si="105"/>
        <v>0</v>
      </c>
      <c r="AK184" s="11">
        <f t="shared" si="106"/>
        <v>0</v>
      </c>
      <c r="AL184" s="11">
        <f t="shared" si="107"/>
        <v>0</v>
      </c>
      <c r="AM184" s="11">
        <f t="shared" si="108"/>
        <v>0</v>
      </c>
      <c r="AN184" s="11">
        <f t="shared" si="109"/>
        <v>0</v>
      </c>
      <c r="AO184" s="11">
        <f t="shared" si="110"/>
        <v>0</v>
      </c>
      <c r="AP184" s="11">
        <f t="shared" si="111"/>
        <v>0</v>
      </c>
      <c r="AQ184" s="11">
        <f t="shared" si="126"/>
        <v>0</v>
      </c>
      <c r="AR184" s="11">
        <f t="shared" si="112"/>
        <v>0</v>
      </c>
      <c r="AS184" s="11">
        <f t="shared" si="113"/>
        <v>0</v>
      </c>
      <c r="AT184" s="11">
        <f t="shared" si="114"/>
        <v>0</v>
      </c>
      <c r="AU184" s="11">
        <f t="shared" si="115"/>
        <v>0</v>
      </c>
      <c r="AV184" s="11">
        <f t="shared" si="116"/>
        <v>0</v>
      </c>
      <c r="AW184" s="11">
        <f t="shared" si="117"/>
        <v>0</v>
      </c>
      <c r="AX184" s="11">
        <f t="shared" si="118"/>
        <v>0</v>
      </c>
      <c r="AY184" s="11">
        <f t="shared" si="119"/>
        <v>0</v>
      </c>
      <c r="AZ184" s="11">
        <f t="shared" si="120"/>
        <v>0</v>
      </c>
      <c r="BA184" s="11">
        <f t="shared" si="121"/>
        <v>0</v>
      </c>
    </row>
    <row r="185" spans="1:53" hidden="1" x14ac:dyDescent="0.2">
      <c r="A185" s="30"/>
      <c r="B185" s="30"/>
      <c r="C185" s="30"/>
      <c r="D185" s="30"/>
      <c r="E185" s="30"/>
      <c r="F185" s="30"/>
      <c r="G185" s="30"/>
      <c r="H185" s="30"/>
      <c r="I185" s="30"/>
      <c r="J185" s="30"/>
      <c r="K185" s="30"/>
      <c r="L185" s="30"/>
      <c r="M185" s="30"/>
      <c r="N185" s="30"/>
      <c r="O185" s="30"/>
      <c r="P185" s="30"/>
      <c r="Q185" s="30"/>
      <c r="R185" s="56"/>
      <c r="S185" s="57"/>
      <c r="T185" s="48">
        <f t="shared" si="131"/>
        <v>154</v>
      </c>
      <c r="U185" s="11">
        <f t="shared" si="129"/>
        <v>6</v>
      </c>
      <c r="V185" s="19">
        <f t="shared" si="122"/>
        <v>0</v>
      </c>
      <c r="W185" s="19">
        <f t="shared" si="123"/>
        <v>0</v>
      </c>
      <c r="X185" s="11" t="b">
        <f t="shared" si="130"/>
        <v>1</v>
      </c>
      <c r="Y185" s="11">
        <f t="shared" si="124"/>
        <v>0</v>
      </c>
      <c r="Z185" s="11">
        <f t="shared" si="125"/>
        <v>0</v>
      </c>
      <c r="AA185" s="11">
        <f t="shared" si="97"/>
        <v>0</v>
      </c>
      <c r="AB185" s="19">
        <f t="shared" si="128"/>
        <v>153</v>
      </c>
      <c r="AC185" s="11">
        <f t="shared" si="98"/>
        <v>5</v>
      </c>
      <c r="AD185" s="11">
        <f t="shared" si="99"/>
        <v>0</v>
      </c>
      <c r="AE185" s="19">
        <f t="shared" si="100"/>
        <v>0</v>
      </c>
      <c r="AF185" s="19">
        <f t="shared" si="101"/>
        <v>0</v>
      </c>
      <c r="AG185" s="11" t="b">
        <f t="shared" si="102"/>
        <v>0</v>
      </c>
      <c r="AH185" s="11">
        <f t="shared" si="103"/>
        <v>0</v>
      </c>
      <c r="AI185" s="11">
        <f t="shared" si="104"/>
        <v>0</v>
      </c>
      <c r="AJ185" s="11">
        <f t="shared" si="105"/>
        <v>0</v>
      </c>
      <c r="AK185" s="11">
        <f t="shared" si="106"/>
        <v>0</v>
      </c>
      <c r="AL185" s="11">
        <f t="shared" si="107"/>
        <v>0</v>
      </c>
      <c r="AM185" s="11">
        <f t="shared" si="108"/>
        <v>0</v>
      </c>
      <c r="AN185" s="11">
        <f t="shared" si="109"/>
        <v>0</v>
      </c>
      <c r="AO185" s="11">
        <f t="shared" si="110"/>
        <v>0</v>
      </c>
      <c r="AP185" s="11">
        <f t="shared" si="111"/>
        <v>0</v>
      </c>
      <c r="AQ185" s="11">
        <f t="shared" si="126"/>
        <v>0</v>
      </c>
      <c r="AR185" s="11">
        <f t="shared" si="112"/>
        <v>0</v>
      </c>
      <c r="AS185" s="11">
        <f t="shared" si="113"/>
        <v>0</v>
      </c>
      <c r="AT185" s="11">
        <f t="shared" si="114"/>
        <v>0</v>
      </c>
      <c r="AU185" s="11">
        <f t="shared" si="115"/>
        <v>0</v>
      </c>
      <c r="AV185" s="11">
        <f t="shared" si="116"/>
        <v>0</v>
      </c>
      <c r="AW185" s="11">
        <f t="shared" si="117"/>
        <v>0</v>
      </c>
      <c r="AX185" s="11">
        <f t="shared" si="118"/>
        <v>0</v>
      </c>
      <c r="AY185" s="11">
        <f t="shared" si="119"/>
        <v>0</v>
      </c>
      <c r="AZ185" s="11">
        <f t="shared" si="120"/>
        <v>0</v>
      </c>
      <c r="BA185" s="11">
        <f t="shared" si="121"/>
        <v>0</v>
      </c>
    </row>
    <row r="186" spans="1:53" hidden="1" x14ac:dyDescent="0.2">
      <c r="A186" s="30"/>
      <c r="B186" s="30"/>
      <c r="C186" s="30"/>
      <c r="D186" s="30"/>
      <c r="E186" s="30"/>
      <c r="F186" s="30"/>
      <c r="G186" s="30"/>
      <c r="H186" s="30"/>
      <c r="I186" s="30"/>
      <c r="J186" s="30"/>
      <c r="K186" s="30"/>
      <c r="L186" s="30"/>
      <c r="M186" s="30"/>
      <c r="N186" s="30"/>
      <c r="O186" s="30"/>
      <c r="P186" s="30"/>
      <c r="Q186" s="30"/>
      <c r="R186" s="56"/>
      <c r="S186" s="57"/>
      <c r="T186" s="48">
        <f t="shared" si="131"/>
        <v>155</v>
      </c>
      <c r="U186" s="11">
        <f t="shared" si="129"/>
        <v>7</v>
      </c>
      <c r="V186" s="19">
        <f t="shared" si="122"/>
        <v>0</v>
      </c>
      <c r="W186" s="19">
        <f t="shared" si="123"/>
        <v>0</v>
      </c>
      <c r="X186" s="11" t="b">
        <f t="shared" si="130"/>
        <v>1</v>
      </c>
      <c r="Y186" s="11">
        <f t="shared" si="124"/>
        <v>0</v>
      </c>
      <c r="Z186" s="11">
        <f t="shared" si="125"/>
        <v>0</v>
      </c>
      <c r="AA186" s="11">
        <f t="shared" si="97"/>
        <v>0</v>
      </c>
      <c r="AB186" s="19">
        <f t="shared" si="128"/>
        <v>154</v>
      </c>
      <c r="AC186" s="11">
        <f t="shared" si="98"/>
        <v>6</v>
      </c>
      <c r="AD186" s="11">
        <f t="shared" si="99"/>
        <v>0</v>
      </c>
      <c r="AE186" s="19">
        <f t="shared" si="100"/>
        <v>0</v>
      </c>
      <c r="AF186" s="19">
        <f t="shared" si="101"/>
        <v>0</v>
      </c>
      <c r="AG186" s="11" t="b">
        <f t="shared" si="102"/>
        <v>0</v>
      </c>
      <c r="AH186" s="11">
        <f t="shared" si="103"/>
        <v>0</v>
      </c>
      <c r="AI186" s="11">
        <f t="shared" si="104"/>
        <v>0</v>
      </c>
      <c r="AJ186" s="11">
        <f t="shared" si="105"/>
        <v>0</v>
      </c>
      <c r="AK186" s="11">
        <f t="shared" si="106"/>
        <v>0</v>
      </c>
      <c r="AL186" s="11">
        <f t="shared" si="107"/>
        <v>0</v>
      </c>
      <c r="AM186" s="11">
        <f t="shared" si="108"/>
        <v>0</v>
      </c>
      <c r="AN186" s="11">
        <f t="shared" si="109"/>
        <v>0</v>
      </c>
      <c r="AO186" s="11">
        <f t="shared" si="110"/>
        <v>0</v>
      </c>
      <c r="AP186" s="11">
        <f t="shared" si="111"/>
        <v>0</v>
      </c>
      <c r="AQ186" s="11">
        <f t="shared" si="126"/>
        <v>0</v>
      </c>
      <c r="AR186" s="11">
        <f t="shared" si="112"/>
        <v>0</v>
      </c>
      <c r="AS186" s="11">
        <f t="shared" si="113"/>
        <v>0</v>
      </c>
      <c r="AT186" s="11">
        <f t="shared" si="114"/>
        <v>0</v>
      </c>
      <c r="AU186" s="11">
        <f t="shared" si="115"/>
        <v>0</v>
      </c>
      <c r="AV186" s="11">
        <f t="shared" si="116"/>
        <v>0</v>
      </c>
      <c r="AW186" s="11">
        <f t="shared" si="117"/>
        <v>0</v>
      </c>
      <c r="AX186" s="11">
        <f t="shared" si="118"/>
        <v>0</v>
      </c>
      <c r="AY186" s="11">
        <f t="shared" si="119"/>
        <v>0</v>
      </c>
      <c r="AZ186" s="11">
        <f t="shared" si="120"/>
        <v>0</v>
      </c>
      <c r="BA186" s="11">
        <f t="shared" si="121"/>
        <v>0</v>
      </c>
    </row>
    <row r="187" spans="1:53" hidden="1" x14ac:dyDescent="0.2">
      <c r="A187" s="30"/>
      <c r="B187" s="30"/>
      <c r="C187" s="30"/>
      <c r="D187" s="30"/>
      <c r="E187" s="30"/>
      <c r="F187" s="30"/>
      <c r="G187" s="30"/>
      <c r="H187" s="30"/>
      <c r="I187" s="30"/>
      <c r="J187" s="30"/>
      <c r="K187" s="30"/>
      <c r="L187" s="30"/>
      <c r="M187" s="30"/>
      <c r="N187" s="30"/>
      <c r="O187" s="30"/>
      <c r="P187" s="30"/>
      <c r="Q187" s="30"/>
      <c r="R187" s="56"/>
      <c r="S187" s="57"/>
      <c r="T187" s="48">
        <f t="shared" si="131"/>
        <v>156</v>
      </c>
      <c r="U187" s="11">
        <f t="shared" si="129"/>
        <v>1</v>
      </c>
      <c r="V187" s="19">
        <f t="shared" si="122"/>
        <v>0</v>
      </c>
      <c r="W187" s="19">
        <f t="shared" si="123"/>
        <v>0</v>
      </c>
      <c r="X187" s="11" t="b">
        <f t="shared" si="130"/>
        <v>1</v>
      </c>
      <c r="Y187" s="11">
        <f t="shared" si="124"/>
        <v>0</v>
      </c>
      <c r="Z187" s="11">
        <f t="shared" si="125"/>
        <v>0</v>
      </c>
      <c r="AA187" s="11">
        <f t="shared" si="97"/>
        <v>0</v>
      </c>
      <c r="AB187" s="19">
        <f t="shared" si="128"/>
        <v>155</v>
      </c>
      <c r="AC187" s="11">
        <f t="shared" si="98"/>
        <v>7</v>
      </c>
      <c r="AD187" s="11">
        <f t="shared" si="99"/>
        <v>0</v>
      </c>
      <c r="AE187" s="19">
        <f t="shared" si="100"/>
        <v>0</v>
      </c>
      <c r="AF187" s="19">
        <f t="shared" si="101"/>
        <v>0</v>
      </c>
      <c r="AG187" s="11" t="b">
        <f t="shared" si="102"/>
        <v>0</v>
      </c>
      <c r="AH187" s="11">
        <f t="shared" si="103"/>
        <v>0</v>
      </c>
      <c r="AI187" s="11">
        <f t="shared" si="104"/>
        <v>0</v>
      </c>
      <c r="AJ187" s="11">
        <f t="shared" si="105"/>
        <v>0</v>
      </c>
      <c r="AK187" s="11">
        <f t="shared" si="106"/>
        <v>0</v>
      </c>
      <c r="AL187" s="11">
        <f t="shared" si="107"/>
        <v>0</v>
      </c>
      <c r="AM187" s="11">
        <f t="shared" si="108"/>
        <v>0</v>
      </c>
      <c r="AN187" s="11">
        <f t="shared" si="109"/>
        <v>0</v>
      </c>
      <c r="AO187" s="11">
        <f t="shared" si="110"/>
        <v>0</v>
      </c>
      <c r="AP187" s="11">
        <f t="shared" si="111"/>
        <v>0</v>
      </c>
      <c r="AQ187" s="11">
        <f t="shared" si="126"/>
        <v>0</v>
      </c>
      <c r="AR187" s="11">
        <f t="shared" si="112"/>
        <v>0</v>
      </c>
      <c r="AS187" s="11">
        <f t="shared" si="113"/>
        <v>0</v>
      </c>
      <c r="AT187" s="11">
        <f t="shared" si="114"/>
        <v>0</v>
      </c>
      <c r="AU187" s="11">
        <f t="shared" si="115"/>
        <v>0</v>
      </c>
      <c r="AV187" s="11">
        <f t="shared" si="116"/>
        <v>0</v>
      </c>
      <c r="AW187" s="11">
        <f t="shared" si="117"/>
        <v>0</v>
      </c>
      <c r="AX187" s="11">
        <f t="shared" si="118"/>
        <v>0</v>
      </c>
      <c r="AY187" s="11">
        <f t="shared" si="119"/>
        <v>0</v>
      </c>
      <c r="AZ187" s="11">
        <f t="shared" si="120"/>
        <v>0</v>
      </c>
      <c r="BA187" s="11">
        <f t="shared" si="121"/>
        <v>0</v>
      </c>
    </row>
    <row r="188" spans="1:53" hidden="1" x14ac:dyDescent="0.2">
      <c r="A188" s="30"/>
      <c r="B188" s="30"/>
      <c r="C188" s="30"/>
      <c r="D188" s="30"/>
      <c r="E188" s="30"/>
      <c r="F188" s="30"/>
      <c r="G188" s="30"/>
      <c r="H188" s="30"/>
      <c r="I188" s="30"/>
      <c r="J188" s="30"/>
      <c r="K188" s="30"/>
      <c r="L188" s="30"/>
      <c r="M188" s="30"/>
      <c r="N188" s="30"/>
      <c r="O188" s="30"/>
      <c r="P188" s="30"/>
      <c r="Q188" s="30"/>
      <c r="R188" s="56"/>
      <c r="S188" s="57"/>
      <c r="T188" s="48">
        <f t="shared" si="131"/>
        <v>157</v>
      </c>
      <c r="U188" s="11">
        <f t="shared" si="129"/>
        <v>2</v>
      </c>
      <c r="V188" s="19">
        <f t="shared" si="122"/>
        <v>0</v>
      </c>
      <c r="W188" s="19">
        <f t="shared" si="123"/>
        <v>0</v>
      </c>
      <c r="X188" s="11" t="b">
        <f t="shared" si="130"/>
        <v>1</v>
      </c>
      <c r="Y188" s="11">
        <f t="shared" si="124"/>
        <v>0</v>
      </c>
      <c r="Z188" s="11">
        <f t="shared" si="125"/>
        <v>0</v>
      </c>
      <c r="AA188" s="11">
        <f t="shared" si="97"/>
        <v>0</v>
      </c>
      <c r="AB188" s="19">
        <f t="shared" si="128"/>
        <v>156</v>
      </c>
      <c r="AC188" s="11">
        <f t="shared" si="98"/>
        <v>1</v>
      </c>
      <c r="AD188" s="11">
        <f t="shared" si="99"/>
        <v>0</v>
      </c>
      <c r="AE188" s="19">
        <f t="shared" si="100"/>
        <v>0</v>
      </c>
      <c r="AF188" s="19">
        <f t="shared" si="101"/>
        <v>0</v>
      </c>
      <c r="AG188" s="11" t="b">
        <f t="shared" si="102"/>
        <v>0</v>
      </c>
      <c r="AH188" s="11">
        <f t="shared" si="103"/>
        <v>0</v>
      </c>
      <c r="AI188" s="11">
        <f t="shared" si="104"/>
        <v>0</v>
      </c>
      <c r="AJ188" s="11">
        <f t="shared" si="105"/>
        <v>0</v>
      </c>
      <c r="AK188" s="11">
        <f t="shared" si="106"/>
        <v>0</v>
      </c>
      <c r="AL188" s="11">
        <f t="shared" si="107"/>
        <v>0</v>
      </c>
      <c r="AM188" s="11">
        <f t="shared" si="108"/>
        <v>0</v>
      </c>
      <c r="AN188" s="11">
        <f t="shared" si="109"/>
        <v>0</v>
      </c>
      <c r="AO188" s="11">
        <f t="shared" si="110"/>
        <v>0</v>
      </c>
      <c r="AP188" s="11">
        <f t="shared" si="111"/>
        <v>0</v>
      </c>
      <c r="AQ188" s="11">
        <f t="shared" si="126"/>
        <v>0</v>
      </c>
      <c r="AR188" s="11">
        <f t="shared" si="112"/>
        <v>0</v>
      </c>
      <c r="AS188" s="11">
        <f t="shared" si="113"/>
        <v>0</v>
      </c>
      <c r="AT188" s="11">
        <f t="shared" si="114"/>
        <v>0</v>
      </c>
      <c r="AU188" s="11">
        <f t="shared" si="115"/>
        <v>0</v>
      </c>
      <c r="AV188" s="11">
        <f t="shared" si="116"/>
        <v>0</v>
      </c>
      <c r="AW188" s="11">
        <f t="shared" si="117"/>
        <v>0</v>
      </c>
      <c r="AX188" s="11">
        <f t="shared" si="118"/>
        <v>0</v>
      </c>
      <c r="AY188" s="11">
        <f t="shared" si="119"/>
        <v>0</v>
      </c>
      <c r="AZ188" s="11">
        <f t="shared" si="120"/>
        <v>0</v>
      </c>
      <c r="BA188" s="11">
        <f t="shared" si="121"/>
        <v>0</v>
      </c>
    </row>
    <row r="189" spans="1:53" hidden="1" x14ac:dyDescent="0.2">
      <c r="A189" s="30"/>
      <c r="B189" s="30"/>
      <c r="C189" s="30"/>
      <c r="D189" s="30"/>
      <c r="E189" s="30"/>
      <c r="F189" s="30"/>
      <c r="G189" s="30"/>
      <c r="H189" s="30"/>
      <c r="I189" s="30"/>
      <c r="J189" s="30"/>
      <c r="K189" s="30"/>
      <c r="L189" s="30"/>
      <c r="M189" s="30"/>
      <c r="N189" s="30"/>
      <c r="O189" s="30"/>
      <c r="P189" s="30"/>
      <c r="Q189" s="30"/>
      <c r="R189" s="56"/>
      <c r="S189" s="57"/>
      <c r="T189" s="48">
        <f t="shared" si="131"/>
        <v>158</v>
      </c>
      <c r="U189" s="11">
        <f t="shared" si="129"/>
        <v>3</v>
      </c>
      <c r="V189" s="19">
        <f t="shared" si="122"/>
        <v>0</v>
      </c>
      <c r="W189" s="19">
        <f t="shared" si="123"/>
        <v>0</v>
      </c>
      <c r="X189" s="11" t="b">
        <f t="shared" si="130"/>
        <v>1</v>
      </c>
      <c r="Y189" s="11">
        <f t="shared" si="124"/>
        <v>0</v>
      </c>
      <c r="Z189" s="11">
        <f t="shared" si="125"/>
        <v>0</v>
      </c>
      <c r="AA189" s="11">
        <f t="shared" si="97"/>
        <v>0</v>
      </c>
      <c r="AB189" s="19">
        <f t="shared" si="128"/>
        <v>157</v>
      </c>
      <c r="AC189" s="11">
        <f t="shared" si="98"/>
        <v>2</v>
      </c>
      <c r="AD189" s="11">
        <f t="shared" si="99"/>
        <v>0</v>
      </c>
      <c r="AE189" s="19">
        <f t="shared" si="100"/>
        <v>0</v>
      </c>
      <c r="AF189" s="19">
        <f t="shared" si="101"/>
        <v>0</v>
      </c>
      <c r="AG189" s="11" t="b">
        <f t="shared" si="102"/>
        <v>0</v>
      </c>
      <c r="AH189" s="11">
        <f t="shared" si="103"/>
        <v>0</v>
      </c>
      <c r="AI189" s="11">
        <f t="shared" si="104"/>
        <v>0</v>
      </c>
      <c r="AJ189" s="11">
        <f t="shared" si="105"/>
        <v>0</v>
      </c>
      <c r="AK189" s="11">
        <f t="shared" si="106"/>
        <v>0</v>
      </c>
      <c r="AL189" s="11">
        <f t="shared" si="107"/>
        <v>0</v>
      </c>
      <c r="AM189" s="11">
        <f t="shared" si="108"/>
        <v>0</v>
      </c>
      <c r="AN189" s="11">
        <f t="shared" si="109"/>
        <v>0</v>
      </c>
      <c r="AO189" s="11">
        <f t="shared" si="110"/>
        <v>0</v>
      </c>
      <c r="AP189" s="11">
        <f t="shared" si="111"/>
        <v>0</v>
      </c>
      <c r="AQ189" s="11">
        <f t="shared" si="126"/>
        <v>0</v>
      </c>
      <c r="AR189" s="11">
        <f t="shared" si="112"/>
        <v>0</v>
      </c>
      <c r="AS189" s="11">
        <f t="shared" si="113"/>
        <v>0</v>
      </c>
      <c r="AT189" s="11">
        <f t="shared" si="114"/>
        <v>0</v>
      </c>
      <c r="AU189" s="11">
        <f t="shared" si="115"/>
        <v>0</v>
      </c>
      <c r="AV189" s="11">
        <f t="shared" si="116"/>
        <v>0</v>
      </c>
      <c r="AW189" s="11">
        <f t="shared" si="117"/>
        <v>0</v>
      </c>
      <c r="AX189" s="11">
        <f t="shared" si="118"/>
        <v>0</v>
      </c>
      <c r="AY189" s="11">
        <f t="shared" si="119"/>
        <v>0</v>
      </c>
      <c r="AZ189" s="11">
        <f t="shared" si="120"/>
        <v>0</v>
      </c>
      <c r="BA189" s="11">
        <f t="shared" si="121"/>
        <v>0</v>
      </c>
    </row>
    <row r="190" spans="1:53" hidden="1" x14ac:dyDescent="0.2">
      <c r="A190" s="30"/>
      <c r="B190" s="30"/>
      <c r="C190" s="30"/>
      <c r="D190" s="30"/>
      <c r="E190" s="30"/>
      <c r="F190" s="30"/>
      <c r="G190" s="30"/>
      <c r="H190" s="30"/>
      <c r="I190" s="30"/>
      <c r="J190" s="30"/>
      <c r="K190" s="30"/>
      <c r="L190" s="30"/>
      <c r="M190" s="30"/>
      <c r="N190" s="30"/>
      <c r="O190" s="30"/>
      <c r="P190" s="30"/>
      <c r="Q190" s="30"/>
      <c r="R190" s="56"/>
      <c r="S190" s="57"/>
      <c r="T190" s="48">
        <f t="shared" si="131"/>
        <v>159</v>
      </c>
      <c r="U190" s="11">
        <f t="shared" si="129"/>
        <v>4</v>
      </c>
      <c r="V190" s="19">
        <f t="shared" si="122"/>
        <v>0</v>
      </c>
      <c r="W190" s="19">
        <f t="shared" si="123"/>
        <v>0</v>
      </c>
      <c r="X190" s="11" t="b">
        <f t="shared" si="130"/>
        <v>1</v>
      </c>
      <c r="Y190" s="11">
        <f t="shared" si="124"/>
        <v>0</v>
      </c>
      <c r="Z190" s="11">
        <f t="shared" si="125"/>
        <v>0</v>
      </c>
      <c r="AA190" s="11">
        <f t="shared" si="97"/>
        <v>0</v>
      </c>
      <c r="AB190" s="19">
        <f t="shared" si="128"/>
        <v>158</v>
      </c>
      <c r="AC190" s="11">
        <f t="shared" si="98"/>
        <v>3</v>
      </c>
      <c r="AD190" s="11">
        <f t="shared" si="99"/>
        <v>0</v>
      </c>
      <c r="AE190" s="19">
        <f t="shared" si="100"/>
        <v>0</v>
      </c>
      <c r="AF190" s="19">
        <f t="shared" si="101"/>
        <v>0</v>
      </c>
      <c r="AG190" s="11" t="b">
        <f t="shared" si="102"/>
        <v>0</v>
      </c>
      <c r="AH190" s="11">
        <f t="shared" si="103"/>
        <v>0</v>
      </c>
      <c r="AI190" s="11">
        <f t="shared" si="104"/>
        <v>0</v>
      </c>
      <c r="AJ190" s="11">
        <f t="shared" si="105"/>
        <v>0</v>
      </c>
      <c r="AK190" s="11">
        <f t="shared" si="106"/>
        <v>0</v>
      </c>
      <c r="AL190" s="11">
        <f t="shared" si="107"/>
        <v>0</v>
      </c>
      <c r="AM190" s="11">
        <f t="shared" si="108"/>
        <v>0</v>
      </c>
      <c r="AN190" s="11">
        <f t="shared" si="109"/>
        <v>0</v>
      </c>
      <c r="AO190" s="11">
        <f t="shared" si="110"/>
        <v>0</v>
      </c>
      <c r="AP190" s="11">
        <f t="shared" si="111"/>
        <v>0</v>
      </c>
      <c r="AQ190" s="11">
        <f t="shared" si="126"/>
        <v>0</v>
      </c>
      <c r="AR190" s="11">
        <f t="shared" si="112"/>
        <v>0</v>
      </c>
      <c r="AS190" s="11">
        <f t="shared" si="113"/>
        <v>0</v>
      </c>
      <c r="AT190" s="11">
        <f t="shared" si="114"/>
        <v>0</v>
      </c>
      <c r="AU190" s="11">
        <f t="shared" si="115"/>
        <v>0</v>
      </c>
      <c r="AV190" s="11">
        <f t="shared" si="116"/>
        <v>0</v>
      </c>
      <c r="AW190" s="11">
        <f t="shared" si="117"/>
        <v>0</v>
      </c>
      <c r="AX190" s="11">
        <f t="shared" si="118"/>
        <v>0</v>
      </c>
      <c r="AY190" s="11">
        <f t="shared" si="119"/>
        <v>0</v>
      </c>
      <c r="AZ190" s="11">
        <f t="shared" si="120"/>
        <v>0</v>
      </c>
      <c r="BA190" s="11">
        <f t="shared" si="121"/>
        <v>0</v>
      </c>
    </row>
    <row r="191" spans="1:53" hidden="1" x14ac:dyDescent="0.2">
      <c r="A191" s="30"/>
      <c r="B191" s="30"/>
      <c r="C191" s="30"/>
      <c r="D191" s="30"/>
      <c r="E191" s="30"/>
      <c r="F191" s="30"/>
      <c r="G191" s="30"/>
      <c r="H191" s="30"/>
      <c r="I191" s="30"/>
      <c r="J191" s="30"/>
      <c r="K191" s="30"/>
      <c r="L191" s="30"/>
      <c r="M191" s="30"/>
      <c r="N191" s="30"/>
      <c r="O191" s="30"/>
      <c r="P191" s="30"/>
      <c r="Q191" s="30"/>
      <c r="R191" s="56"/>
      <c r="S191" s="57"/>
      <c r="T191" s="48">
        <f t="shared" si="131"/>
        <v>160</v>
      </c>
      <c r="U191" s="11">
        <f t="shared" si="129"/>
        <v>5</v>
      </c>
      <c r="V191" s="19">
        <f t="shared" si="122"/>
        <v>0</v>
      </c>
      <c r="W191" s="19">
        <f t="shared" si="123"/>
        <v>0</v>
      </c>
      <c r="X191" s="11" t="b">
        <f t="shared" si="130"/>
        <v>1</v>
      </c>
      <c r="Y191" s="11">
        <f t="shared" si="124"/>
        <v>0</v>
      </c>
      <c r="Z191" s="11">
        <f t="shared" si="125"/>
        <v>0</v>
      </c>
      <c r="AA191" s="11">
        <f t="shared" si="97"/>
        <v>0</v>
      </c>
      <c r="AB191" s="19">
        <f t="shared" si="128"/>
        <v>159</v>
      </c>
      <c r="AC191" s="11">
        <f t="shared" si="98"/>
        <v>4</v>
      </c>
      <c r="AD191" s="11">
        <f t="shared" si="99"/>
        <v>0</v>
      </c>
      <c r="AE191" s="19">
        <f t="shared" si="100"/>
        <v>0</v>
      </c>
      <c r="AF191" s="19">
        <f t="shared" si="101"/>
        <v>0</v>
      </c>
      <c r="AG191" s="11" t="b">
        <f t="shared" si="102"/>
        <v>0</v>
      </c>
      <c r="AH191" s="11">
        <f t="shared" si="103"/>
        <v>0</v>
      </c>
      <c r="AI191" s="11">
        <f t="shared" si="104"/>
        <v>0</v>
      </c>
      <c r="AJ191" s="11">
        <f t="shared" si="105"/>
        <v>0</v>
      </c>
      <c r="AK191" s="11">
        <f t="shared" si="106"/>
        <v>0</v>
      </c>
      <c r="AL191" s="11">
        <f t="shared" si="107"/>
        <v>0</v>
      </c>
      <c r="AM191" s="11">
        <f t="shared" si="108"/>
        <v>0</v>
      </c>
      <c r="AN191" s="11">
        <f t="shared" si="109"/>
        <v>0</v>
      </c>
      <c r="AO191" s="11">
        <f t="shared" si="110"/>
        <v>0</v>
      </c>
      <c r="AP191" s="11">
        <f t="shared" si="111"/>
        <v>0</v>
      </c>
      <c r="AQ191" s="11">
        <f t="shared" si="126"/>
        <v>0</v>
      </c>
      <c r="AR191" s="11">
        <f t="shared" si="112"/>
        <v>0</v>
      </c>
      <c r="AS191" s="11">
        <f t="shared" si="113"/>
        <v>0</v>
      </c>
      <c r="AT191" s="11">
        <f t="shared" si="114"/>
        <v>0</v>
      </c>
      <c r="AU191" s="11">
        <f t="shared" si="115"/>
        <v>0</v>
      </c>
      <c r="AV191" s="11">
        <f t="shared" si="116"/>
        <v>0</v>
      </c>
      <c r="AW191" s="11">
        <f t="shared" si="117"/>
        <v>0</v>
      </c>
      <c r="AX191" s="11">
        <f t="shared" si="118"/>
        <v>0</v>
      </c>
      <c r="AY191" s="11">
        <f t="shared" si="119"/>
        <v>0</v>
      </c>
      <c r="AZ191" s="11">
        <f t="shared" si="120"/>
        <v>0</v>
      </c>
      <c r="BA191" s="11">
        <f t="shared" si="121"/>
        <v>0</v>
      </c>
    </row>
    <row r="192" spans="1:53" hidden="1" x14ac:dyDescent="0.2">
      <c r="A192" s="30"/>
      <c r="B192" s="30"/>
      <c r="C192" s="30"/>
      <c r="D192" s="30"/>
      <c r="E192" s="30"/>
      <c r="F192" s="30"/>
      <c r="G192" s="30"/>
      <c r="H192" s="30"/>
      <c r="I192" s="30"/>
      <c r="J192" s="30"/>
      <c r="K192" s="30"/>
      <c r="L192" s="30"/>
      <c r="M192" s="30"/>
      <c r="N192" s="30"/>
      <c r="O192" s="30"/>
      <c r="P192" s="30"/>
      <c r="Q192" s="30"/>
      <c r="R192" s="56"/>
      <c r="S192" s="57"/>
      <c r="T192" s="48">
        <f t="shared" si="131"/>
        <v>161</v>
      </c>
      <c r="U192" s="11">
        <f t="shared" si="129"/>
        <v>6</v>
      </c>
      <c r="V192" s="19">
        <f t="shared" si="122"/>
        <v>0</v>
      </c>
      <c r="W192" s="19">
        <f t="shared" si="123"/>
        <v>0</v>
      </c>
      <c r="X192" s="11" t="b">
        <f t="shared" si="130"/>
        <v>1</v>
      </c>
      <c r="Y192" s="11">
        <f t="shared" si="124"/>
        <v>0</v>
      </c>
      <c r="Z192" s="11">
        <f t="shared" si="125"/>
        <v>0</v>
      </c>
      <c r="AA192" s="11">
        <f t="shared" si="97"/>
        <v>0</v>
      </c>
      <c r="AB192" s="19">
        <f t="shared" si="128"/>
        <v>160</v>
      </c>
      <c r="AC192" s="11">
        <f t="shared" si="98"/>
        <v>5</v>
      </c>
      <c r="AD192" s="11">
        <f t="shared" si="99"/>
        <v>0</v>
      </c>
      <c r="AE192" s="19">
        <f t="shared" si="100"/>
        <v>0</v>
      </c>
      <c r="AF192" s="19">
        <f t="shared" si="101"/>
        <v>0</v>
      </c>
      <c r="AG192" s="11" t="b">
        <f t="shared" si="102"/>
        <v>0</v>
      </c>
      <c r="AH192" s="11">
        <f t="shared" si="103"/>
        <v>0</v>
      </c>
      <c r="AI192" s="11">
        <f t="shared" si="104"/>
        <v>0</v>
      </c>
      <c r="AJ192" s="11">
        <f t="shared" si="105"/>
        <v>0</v>
      </c>
      <c r="AK192" s="11">
        <f t="shared" si="106"/>
        <v>0</v>
      </c>
      <c r="AL192" s="11">
        <f t="shared" si="107"/>
        <v>0</v>
      </c>
      <c r="AM192" s="11">
        <f t="shared" si="108"/>
        <v>0</v>
      </c>
      <c r="AN192" s="11">
        <f t="shared" si="109"/>
        <v>0</v>
      </c>
      <c r="AO192" s="11">
        <f t="shared" si="110"/>
        <v>0</v>
      </c>
      <c r="AP192" s="11">
        <f t="shared" si="111"/>
        <v>0</v>
      </c>
      <c r="AQ192" s="11">
        <f t="shared" si="126"/>
        <v>0</v>
      </c>
      <c r="AR192" s="11">
        <f t="shared" si="112"/>
        <v>0</v>
      </c>
      <c r="AS192" s="11">
        <f t="shared" si="113"/>
        <v>0</v>
      </c>
      <c r="AT192" s="11">
        <f t="shared" si="114"/>
        <v>0</v>
      </c>
      <c r="AU192" s="11">
        <f t="shared" si="115"/>
        <v>0</v>
      </c>
      <c r="AV192" s="11">
        <f t="shared" si="116"/>
        <v>0</v>
      </c>
      <c r="AW192" s="11">
        <f t="shared" si="117"/>
        <v>0</v>
      </c>
      <c r="AX192" s="11">
        <f t="shared" si="118"/>
        <v>0</v>
      </c>
      <c r="AY192" s="11">
        <f t="shared" si="119"/>
        <v>0</v>
      </c>
      <c r="AZ192" s="11">
        <f t="shared" si="120"/>
        <v>0</v>
      </c>
      <c r="BA192" s="11">
        <f t="shared" si="121"/>
        <v>0</v>
      </c>
    </row>
    <row r="193" spans="1:53" hidden="1" x14ac:dyDescent="0.2">
      <c r="A193" s="30"/>
      <c r="B193" s="30"/>
      <c r="C193" s="30"/>
      <c r="D193" s="30"/>
      <c r="E193" s="30"/>
      <c r="F193" s="30"/>
      <c r="G193" s="30"/>
      <c r="H193" s="30"/>
      <c r="I193" s="30"/>
      <c r="J193" s="30"/>
      <c r="K193" s="30"/>
      <c r="L193" s="30"/>
      <c r="M193" s="30"/>
      <c r="N193" s="30"/>
      <c r="O193" s="30"/>
      <c r="P193" s="30"/>
      <c r="Q193" s="30"/>
      <c r="R193" s="56"/>
      <c r="S193" s="57"/>
      <c r="T193" s="48">
        <f t="shared" si="131"/>
        <v>162</v>
      </c>
      <c r="U193" s="11">
        <f t="shared" si="129"/>
        <v>7</v>
      </c>
      <c r="V193" s="19">
        <f t="shared" si="122"/>
        <v>0</v>
      </c>
      <c r="W193" s="19">
        <f t="shared" si="123"/>
        <v>0</v>
      </c>
      <c r="X193" s="11" t="b">
        <f t="shared" si="130"/>
        <v>1</v>
      </c>
      <c r="Y193" s="11">
        <f t="shared" si="124"/>
        <v>0</v>
      </c>
      <c r="Z193" s="11">
        <f t="shared" si="125"/>
        <v>0</v>
      </c>
      <c r="AA193" s="11">
        <f t="shared" si="97"/>
        <v>0</v>
      </c>
      <c r="AB193" s="19">
        <f t="shared" si="128"/>
        <v>161</v>
      </c>
      <c r="AC193" s="11">
        <f t="shared" si="98"/>
        <v>6</v>
      </c>
      <c r="AD193" s="11">
        <f t="shared" si="99"/>
        <v>0</v>
      </c>
      <c r="AE193" s="19">
        <f t="shared" si="100"/>
        <v>0</v>
      </c>
      <c r="AF193" s="19">
        <f t="shared" si="101"/>
        <v>0</v>
      </c>
      <c r="AG193" s="11" t="b">
        <f t="shared" si="102"/>
        <v>0</v>
      </c>
      <c r="AH193" s="11">
        <f t="shared" si="103"/>
        <v>0</v>
      </c>
      <c r="AI193" s="11">
        <f t="shared" si="104"/>
        <v>0</v>
      </c>
      <c r="AJ193" s="11">
        <f t="shared" si="105"/>
        <v>0</v>
      </c>
      <c r="AK193" s="11">
        <f t="shared" si="106"/>
        <v>0</v>
      </c>
      <c r="AL193" s="11">
        <f t="shared" si="107"/>
        <v>0</v>
      </c>
      <c r="AM193" s="11">
        <f t="shared" si="108"/>
        <v>0</v>
      </c>
      <c r="AN193" s="11">
        <f t="shared" si="109"/>
        <v>0</v>
      </c>
      <c r="AO193" s="11">
        <f t="shared" si="110"/>
        <v>0</v>
      </c>
      <c r="AP193" s="11">
        <f t="shared" si="111"/>
        <v>0</v>
      </c>
      <c r="AQ193" s="11">
        <f t="shared" si="126"/>
        <v>0</v>
      </c>
      <c r="AR193" s="11">
        <f t="shared" si="112"/>
        <v>0</v>
      </c>
      <c r="AS193" s="11">
        <f t="shared" si="113"/>
        <v>0</v>
      </c>
      <c r="AT193" s="11">
        <f t="shared" si="114"/>
        <v>0</v>
      </c>
      <c r="AU193" s="11">
        <f t="shared" si="115"/>
        <v>0</v>
      </c>
      <c r="AV193" s="11">
        <f t="shared" si="116"/>
        <v>0</v>
      </c>
      <c r="AW193" s="11">
        <f t="shared" si="117"/>
        <v>0</v>
      </c>
      <c r="AX193" s="11">
        <f t="shared" si="118"/>
        <v>0</v>
      </c>
      <c r="AY193" s="11">
        <f t="shared" si="119"/>
        <v>0</v>
      </c>
      <c r="AZ193" s="11">
        <f t="shared" si="120"/>
        <v>0</v>
      </c>
      <c r="BA193" s="11">
        <f t="shared" si="121"/>
        <v>0</v>
      </c>
    </row>
    <row r="194" spans="1:53" hidden="1" x14ac:dyDescent="0.2">
      <c r="A194" s="30"/>
      <c r="B194" s="30"/>
      <c r="C194" s="30"/>
      <c r="D194" s="30"/>
      <c r="E194" s="30"/>
      <c r="F194" s="30"/>
      <c r="G194" s="30"/>
      <c r="H194" s="30"/>
      <c r="I194" s="30"/>
      <c r="J194" s="30"/>
      <c r="K194" s="30"/>
      <c r="L194" s="30"/>
      <c r="M194" s="30"/>
      <c r="N194" s="30"/>
      <c r="O194" s="30"/>
      <c r="P194" s="30"/>
      <c r="Q194" s="30"/>
      <c r="R194" s="56"/>
      <c r="S194" s="57"/>
      <c r="T194" s="48">
        <f t="shared" ref="T194:T209" si="132">T193+1</f>
        <v>163</v>
      </c>
      <c r="U194" s="11">
        <f t="shared" si="129"/>
        <v>1</v>
      </c>
      <c r="V194" s="19">
        <f t="shared" si="122"/>
        <v>0</v>
      </c>
      <c r="W194" s="19">
        <f t="shared" si="123"/>
        <v>0</v>
      </c>
      <c r="X194" s="11" t="b">
        <f t="shared" si="130"/>
        <v>1</v>
      </c>
      <c r="Y194" s="11">
        <f t="shared" si="124"/>
        <v>0</v>
      </c>
      <c r="Z194" s="11">
        <f t="shared" si="125"/>
        <v>0</v>
      </c>
      <c r="AA194" s="11">
        <f t="shared" si="97"/>
        <v>0</v>
      </c>
      <c r="AB194" s="19">
        <f t="shared" si="128"/>
        <v>162</v>
      </c>
      <c r="AC194" s="11">
        <f t="shared" si="98"/>
        <v>7</v>
      </c>
      <c r="AD194" s="11">
        <f t="shared" si="99"/>
        <v>0</v>
      </c>
      <c r="AE194" s="19">
        <f t="shared" si="100"/>
        <v>0</v>
      </c>
      <c r="AF194" s="19">
        <f t="shared" si="101"/>
        <v>0</v>
      </c>
      <c r="AG194" s="11" t="b">
        <f t="shared" si="102"/>
        <v>0</v>
      </c>
      <c r="AH194" s="11">
        <f t="shared" si="103"/>
        <v>0</v>
      </c>
      <c r="AI194" s="11">
        <f t="shared" si="104"/>
        <v>0</v>
      </c>
      <c r="AJ194" s="11">
        <f t="shared" si="105"/>
        <v>0</v>
      </c>
      <c r="AK194" s="11">
        <f t="shared" si="106"/>
        <v>0</v>
      </c>
      <c r="AL194" s="11">
        <f t="shared" si="107"/>
        <v>0</v>
      </c>
      <c r="AM194" s="11">
        <f t="shared" si="108"/>
        <v>0</v>
      </c>
      <c r="AN194" s="11">
        <f t="shared" si="109"/>
        <v>0</v>
      </c>
      <c r="AO194" s="11">
        <f t="shared" si="110"/>
        <v>0</v>
      </c>
      <c r="AP194" s="11">
        <f t="shared" si="111"/>
        <v>0</v>
      </c>
      <c r="AQ194" s="11">
        <f t="shared" si="126"/>
        <v>0</v>
      </c>
      <c r="AR194" s="11">
        <f t="shared" si="112"/>
        <v>0</v>
      </c>
      <c r="AS194" s="11">
        <f t="shared" si="113"/>
        <v>0</v>
      </c>
      <c r="AT194" s="11">
        <f t="shared" si="114"/>
        <v>0</v>
      </c>
      <c r="AU194" s="11">
        <f t="shared" si="115"/>
        <v>0</v>
      </c>
      <c r="AV194" s="11">
        <f t="shared" si="116"/>
        <v>0</v>
      </c>
      <c r="AW194" s="11">
        <f t="shared" si="117"/>
        <v>0</v>
      </c>
      <c r="AX194" s="11">
        <f t="shared" si="118"/>
        <v>0</v>
      </c>
      <c r="AY194" s="11">
        <f t="shared" si="119"/>
        <v>0</v>
      </c>
      <c r="AZ194" s="11">
        <f t="shared" si="120"/>
        <v>0</v>
      </c>
      <c r="BA194" s="11">
        <f t="shared" si="121"/>
        <v>0</v>
      </c>
    </row>
    <row r="195" spans="1:53" hidden="1" x14ac:dyDescent="0.2">
      <c r="A195" s="30"/>
      <c r="B195" s="30"/>
      <c r="C195" s="30"/>
      <c r="D195" s="30"/>
      <c r="E195" s="30"/>
      <c r="F195" s="30"/>
      <c r="G195" s="30"/>
      <c r="H195" s="30"/>
      <c r="I195" s="30"/>
      <c r="J195" s="30"/>
      <c r="K195" s="30"/>
      <c r="L195" s="30"/>
      <c r="M195" s="30"/>
      <c r="N195" s="30"/>
      <c r="O195" s="30"/>
      <c r="P195" s="30"/>
      <c r="Q195" s="30"/>
      <c r="R195" s="56"/>
      <c r="S195" s="57"/>
      <c r="T195" s="48">
        <f t="shared" si="132"/>
        <v>164</v>
      </c>
      <c r="U195" s="11">
        <f t="shared" si="129"/>
        <v>2</v>
      </c>
      <c r="V195" s="19">
        <f t="shared" si="122"/>
        <v>0</v>
      </c>
      <c r="W195" s="19">
        <f t="shared" si="123"/>
        <v>0</v>
      </c>
      <c r="X195" s="11" t="b">
        <f t="shared" si="130"/>
        <v>1</v>
      </c>
      <c r="Y195" s="11">
        <f t="shared" si="124"/>
        <v>0</v>
      </c>
      <c r="Z195" s="11">
        <f t="shared" si="125"/>
        <v>0</v>
      </c>
      <c r="AA195" s="11">
        <f t="shared" si="97"/>
        <v>0</v>
      </c>
      <c r="AB195" s="19">
        <f t="shared" si="128"/>
        <v>163</v>
      </c>
      <c r="AC195" s="11">
        <f t="shared" si="98"/>
        <v>1</v>
      </c>
      <c r="AD195" s="11">
        <f t="shared" si="99"/>
        <v>0</v>
      </c>
      <c r="AE195" s="19">
        <f t="shared" si="100"/>
        <v>0</v>
      </c>
      <c r="AF195" s="19">
        <f t="shared" si="101"/>
        <v>0</v>
      </c>
      <c r="AG195" s="11" t="b">
        <f t="shared" si="102"/>
        <v>0</v>
      </c>
      <c r="AH195" s="11">
        <f t="shared" si="103"/>
        <v>0</v>
      </c>
      <c r="AI195" s="11">
        <f t="shared" si="104"/>
        <v>0</v>
      </c>
      <c r="AJ195" s="11">
        <f t="shared" si="105"/>
        <v>0</v>
      </c>
      <c r="AK195" s="11">
        <f t="shared" si="106"/>
        <v>0</v>
      </c>
      <c r="AL195" s="11">
        <f t="shared" si="107"/>
        <v>0</v>
      </c>
      <c r="AM195" s="11">
        <f t="shared" si="108"/>
        <v>0</v>
      </c>
      <c r="AN195" s="11">
        <f t="shared" si="109"/>
        <v>0</v>
      </c>
      <c r="AO195" s="11">
        <f t="shared" si="110"/>
        <v>0</v>
      </c>
      <c r="AP195" s="11">
        <f t="shared" si="111"/>
        <v>0</v>
      </c>
      <c r="AQ195" s="11">
        <f t="shared" si="126"/>
        <v>0</v>
      </c>
      <c r="AR195" s="11">
        <f t="shared" si="112"/>
        <v>0</v>
      </c>
      <c r="AS195" s="11">
        <f t="shared" si="113"/>
        <v>0</v>
      </c>
      <c r="AT195" s="11">
        <f t="shared" si="114"/>
        <v>0</v>
      </c>
      <c r="AU195" s="11">
        <f t="shared" si="115"/>
        <v>0</v>
      </c>
      <c r="AV195" s="11">
        <f t="shared" si="116"/>
        <v>0</v>
      </c>
      <c r="AW195" s="11">
        <f t="shared" si="117"/>
        <v>0</v>
      </c>
      <c r="AX195" s="11">
        <f t="shared" si="118"/>
        <v>0</v>
      </c>
      <c r="AY195" s="11">
        <f t="shared" si="119"/>
        <v>0</v>
      </c>
      <c r="AZ195" s="11">
        <f t="shared" si="120"/>
        <v>0</v>
      </c>
      <c r="BA195" s="11">
        <f t="shared" si="121"/>
        <v>0</v>
      </c>
    </row>
    <row r="196" spans="1:53" hidden="1" x14ac:dyDescent="0.2">
      <c r="A196" s="30"/>
      <c r="B196" s="30"/>
      <c r="C196" s="30"/>
      <c r="D196" s="30"/>
      <c r="E196" s="30"/>
      <c r="F196" s="30"/>
      <c r="G196" s="30"/>
      <c r="H196" s="30"/>
      <c r="I196" s="30"/>
      <c r="J196" s="30"/>
      <c r="K196" s="30"/>
      <c r="L196" s="30"/>
      <c r="M196" s="30"/>
      <c r="N196" s="30"/>
      <c r="O196" s="30"/>
      <c r="P196" s="30"/>
      <c r="Q196" s="30"/>
      <c r="R196" s="56"/>
      <c r="S196" s="57"/>
      <c r="T196" s="48">
        <f t="shared" si="132"/>
        <v>165</v>
      </c>
      <c r="U196" s="11">
        <f t="shared" si="129"/>
        <v>3</v>
      </c>
      <c r="V196" s="19">
        <f t="shared" si="122"/>
        <v>0</v>
      </c>
      <c r="W196" s="19">
        <f t="shared" si="123"/>
        <v>0</v>
      </c>
      <c r="X196" s="11" t="b">
        <f t="shared" si="130"/>
        <v>1</v>
      </c>
      <c r="Y196" s="11">
        <f t="shared" si="124"/>
        <v>0</v>
      </c>
      <c r="Z196" s="11">
        <f t="shared" si="125"/>
        <v>0</v>
      </c>
      <c r="AA196" s="11">
        <f t="shared" si="97"/>
        <v>0</v>
      </c>
      <c r="AB196" s="19">
        <f t="shared" si="128"/>
        <v>164</v>
      </c>
      <c r="AC196" s="11">
        <f t="shared" si="98"/>
        <v>2</v>
      </c>
      <c r="AD196" s="11">
        <f t="shared" si="99"/>
        <v>0</v>
      </c>
      <c r="AE196" s="19">
        <f t="shared" si="100"/>
        <v>0</v>
      </c>
      <c r="AF196" s="19">
        <f t="shared" si="101"/>
        <v>0</v>
      </c>
      <c r="AG196" s="11" t="b">
        <f t="shared" si="102"/>
        <v>0</v>
      </c>
      <c r="AH196" s="11">
        <f t="shared" si="103"/>
        <v>0</v>
      </c>
      <c r="AI196" s="11">
        <f t="shared" si="104"/>
        <v>0</v>
      </c>
      <c r="AJ196" s="11">
        <f t="shared" si="105"/>
        <v>0</v>
      </c>
      <c r="AK196" s="11">
        <f t="shared" si="106"/>
        <v>0</v>
      </c>
      <c r="AL196" s="11">
        <f t="shared" si="107"/>
        <v>0</v>
      </c>
      <c r="AM196" s="11">
        <f t="shared" si="108"/>
        <v>0</v>
      </c>
      <c r="AN196" s="11">
        <f t="shared" si="109"/>
        <v>0</v>
      </c>
      <c r="AO196" s="11">
        <f t="shared" si="110"/>
        <v>0</v>
      </c>
      <c r="AP196" s="11">
        <f t="shared" si="111"/>
        <v>0</v>
      </c>
      <c r="AQ196" s="11">
        <f t="shared" si="126"/>
        <v>0</v>
      </c>
      <c r="AR196" s="11">
        <f t="shared" si="112"/>
        <v>0</v>
      </c>
      <c r="AS196" s="11">
        <f t="shared" si="113"/>
        <v>0</v>
      </c>
      <c r="AT196" s="11">
        <f t="shared" si="114"/>
        <v>0</v>
      </c>
      <c r="AU196" s="11">
        <f t="shared" si="115"/>
        <v>0</v>
      </c>
      <c r="AV196" s="11">
        <f t="shared" si="116"/>
        <v>0</v>
      </c>
      <c r="AW196" s="11">
        <f t="shared" si="117"/>
        <v>0</v>
      </c>
      <c r="AX196" s="11">
        <f t="shared" si="118"/>
        <v>0</v>
      </c>
      <c r="AY196" s="11">
        <f t="shared" si="119"/>
        <v>0</v>
      </c>
      <c r="AZ196" s="11">
        <f t="shared" si="120"/>
        <v>0</v>
      </c>
      <c r="BA196" s="11">
        <f t="shared" si="121"/>
        <v>0</v>
      </c>
    </row>
    <row r="197" spans="1:53" hidden="1" x14ac:dyDescent="0.2">
      <c r="A197" s="30"/>
      <c r="B197" s="30"/>
      <c r="C197" s="30"/>
      <c r="D197" s="30"/>
      <c r="E197" s="30"/>
      <c r="F197" s="30"/>
      <c r="G197" s="30"/>
      <c r="H197" s="30"/>
      <c r="I197" s="30"/>
      <c r="J197" s="30"/>
      <c r="K197" s="30"/>
      <c r="L197" s="30"/>
      <c r="M197" s="30"/>
      <c r="N197" s="30"/>
      <c r="O197" s="30"/>
      <c r="P197" s="30"/>
      <c r="Q197" s="30"/>
      <c r="R197" s="56"/>
      <c r="S197" s="57"/>
      <c r="T197" s="48">
        <f t="shared" si="132"/>
        <v>166</v>
      </c>
      <c r="U197" s="11">
        <f t="shared" si="129"/>
        <v>4</v>
      </c>
      <c r="V197" s="19">
        <f t="shared" si="122"/>
        <v>0</v>
      </c>
      <c r="W197" s="19">
        <f t="shared" si="123"/>
        <v>0</v>
      </c>
      <c r="X197" s="11" t="b">
        <f t="shared" si="130"/>
        <v>1</v>
      </c>
      <c r="Y197" s="11">
        <f t="shared" si="124"/>
        <v>0</v>
      </c>
      <c r="Z197" s="11">
        <f t="shared" si="125"/>
        <v>0</v>
      </c>
      <c r="AA197" s="11">
        <f t="shared" si="97"/>
        <v>0</v>
      </c>
      <c r="AB197" s="19">
        <f t="shared" si="128"/>
        <v>165</v>
      </c>
      <c r="AC197" s="11">
        <f t="shared" si="98"/>
        <v>3</v>
      </c>
      <c r="AD197" s="11">
        <f t="shared" si="99"/>
        <v>0</v>
      </c>
      <c r="AE197" s="19">
        <f t="shared" si="100"/>
        <v>0</v>
      </c>
      <c r="AF197" s="19">
        <f t="shared" si="101"/>
        <v>0</v>
      </c>
      <c r="AG197" s="11" t="b">
        <f t="shared" si="102"/>
        <v>0</v>
      </c>
      <c r="AH197" s="11">
        <f t="shared" si="103"/>
        <v>0</v>
      </c>
      <c r="AI197" s="11">
        <f t="shared" si="104"/>
        <v>0</v>
      </c>
      <c r="AJ197" s="11">
        <f t="shared" si="105"/>
        <v>0</v>
      </c>
      <c r="AK197" s="11">
        <f t="shared" si="106"/>
        <v>0</v>
      </c>
      <c r="AL197" s="11">
        <f t="shared" si="107"/>
        <v>0</v>
      </c>
      <c r="AM197" s="11">
        <f t="shared" si="108"/>
        <v>0</v>
      </c>
      <c r="AN197" s="11">
        <f t="shared" si="109"/>
        <v>0</v>
      </c>
      <c r="AO197" s="11">
        <f t="shared" si="110"/>
        <v>0</v>
      </c>
      <c r="AP197" s="11">
        <f t="shared" si="111"/>
        <v>0</v>
      </c>
      <c r="AQ197" s="11">
        <f t="shared" si="126"/>
        <v>0</v>
      </c>
      <c r="AR197" s="11">
        <f t="shared" si="112"/>
        <v>0</v>
      </c>
      <c r="AS197" s="11">
        <f t="shared" si="113"/>
        <v>0</v>
      </c>
      <c r="AT197" s="11">
        <f t="shared" si="114"/>
        <v>0</v>
      </c>
      <c r="AU197" s="11">
        <f t="shared" si="115"/>
        <v>0</v>
      </c>
      <c r="AV197" s="11">
        <f t="shared" si="116"/>
        <v>0</v>
      </c>
      <c r="AW197" s="11">
        <f t="shared" si="117"/>
        <v>0</v>
      </c>
      <c r="AX197" s="11">
        <f t="shared" si="118"/>
        <v>0</v>
      </c>
      <c r="AY197" s="11">
        <f t="shared" si="119"/>
        <v>0</v>
      </c>
      <c r="AZ197" s="11">
        <f t="shared" si="120"/>
        <v>0</v>
      </c>
      <c r="BA197" s="11">
        <f t="shared" si="121"/>
        <v>0</v>
      </c>
    </row>
    <row r="198" spans="1:53" hidden="1" x14ac:dyDescent="0.2">
      <c r="A198" s="30"/>
      <c r="B198" s="30"/>
      <c r="C198" s="30"/>
      <c r="D198" s="30"/>
      <c r="E198" s="30"/>
      <c r="F198" s="30"/>
      <c r="G198" s="30"/>
      <c r="H198" s="30"/>
      <c r="I198" s="30"/>
      <c r="J198" s="30"/>
      <c r="K198" s="30"/>
      <c r="L198" s="30"/>
      <c r="M198" s="30"/>
      <c r="N198" s="30"/>
      <c r="O198" s="30"/>
      <c r="P198" s="30"/>
      <c r="Q198" s="30"/>
      <c r="R198" s="56"/>
      <c r="S198" s="57"/>
      <c r="T198" s="48">
        <f t="shared" si="132"/>
        <v>167</v>
      </c>
      <c r="U198" s="11">
        <f t="shared" si="129"/>
        <v>5</v>
      </c>
      <c r="V198" s="19">
        <f t="shared" si="122"/>
        <v>0</v>
      </c>
      <c r="W198" s="19">
        <f t="shared" si="123"/>
        <v>0</v>
      </c>
      <c r="X198" s="11" t="b">
        <f t="shared" si="130"/>
        <v>1</v>
      </c>
      <c r="Y198" s="11">
        <f t="shared" si="124"/>
        <v>0</v>
      </c>
      <c r="Z198" s="11">
        <f t="shared" si="125"/>
        <v>0</v>
      </c>
      <c r="AA198" s="11">
        <f t="shared" si="97"/>
        <v>0</v>
      </c>
      <c r="AB198" s="19">
        <f t="shared" si="128"/>
        <v>166</v>
      </c>
      <c r="AC198" s="11">
        <f t="shared" si="98"/>
        <v>4</v>
      </c>
      <c r="AD198" s="11">
        <f t="shared" si="99"/>
        <v>0</v>
      </c>
      <c r="AE198" s="19">
        <f t="shared" si="100"/>
        <v>0</v>
      </c>
      <c r="AF198" s="19">
        <f t="shared" si="101"/>
        <v>0</v>
      </c>
      <c r="AG198" s="11" t="b">
        <f t="shared" si="102"/>
        <v>0</v>
      </c>
      <c r="AH198" s="11">
        <f t="shared" si="103"/>
        <v>0</v>
      </c>
      <c r="AI198" s="11">
        <f t="shared" si="104"/>
        <v>0</v>
      </c>
      <c r="AJ198" s="11">
        <f t="shared" si="105"/>
        <v>0</v>
      </c>
      <c r="AK198" s="11">
        <f t="shared" si="106"/>
        <v>0</v>
      </c>
      <c r="AL198" s="11">
        <f t="shared" si="107"/>
        <v>0</v>
      </c>
      <c r="AM198" s="11">
        <f t="shared" si="108"/>
        <v>0</v>
      </c>
      <c r="AN198" s="11">
        <f t="shared" si="109"/>
        <v>0</v>
      </c>
      <c r="AO198" s="11">
        <f t="shared" si="110"/>
        <v>0</v>
      </c>
      <c r="AP198" s="11">
        <f t="shared" si="111"/>
        <v>0</v>
      </c>
      <c r="AQ198" s="11">
        <f t="shared" si="126"/>
        <v>0</v>
      </c>
      <c r="AR198" s="11">
        <f t="shared" si="112"/>
        <v>0</v>
      </c>
      <c r="AS198" s="11">
        <f t="shared" si="113"/>
        <v>0</v>
      </c>
      <c r="AT198" s="11">
        <f t="shared" si="114"/>
        <v>0</v>
      </c>
      <c r="AU198" s="11">
        <f t="shared" si="115"/>
        <v>0</v>
      </c>
      <c r="AV198" s="11">
        <f t="shared" si="116"/>
        <v>0</v>
      </c>
      <c r="AW198" s="11">
        <f t="shared" si="117"/>
        <v>0</v>
      </c>
      <c r="AX198" s="11">
        <f t="shared" si="118"/>
        <v>0</v>
      </c>
      <c r="AY198" s="11">
        <f t="shared" si="119"/>
        <v>0</v>
      </c>
      <c r="AZ198" s="11">
        <f t="shared" si="120"/>
        <v>0</v>
      </c>
      <c r="BA198" s="11">
        <f t="shared" si="121"/>
        <v>0</v>
      </c>
    </row>
    <row r="199" spans="1:53" hidden="1" x14ac:dyDescent="0.2">
      <c r="A199" s="30"/>
      <c r="B199" s="30"/>
      <c r="C199" s="30"/>
      <c r="D199" s="30"/>
      <c r="E199" s="30"/>
      <c r="F199" s="30"/>
      <c r="G199" s="30"/>
      <c r="H199" s="30"/>
      <c r="I199" s="30"/>
      <c r="J199" s="30"/>
      <c r="K199" s="30"/>
      <c r="L199" s="30"/>
      <c r="M199" s="30"/>
      <c r="N199" s="30"/>
      <c r="O199" s="30"/>
      <c r="P199" s="30"/>
      <c r="Q199" s="30"/>
      <c r="R199" s="56"/>
      <c r="S199" s="57"/>
      <c r="T199" s="48">
        <f t="shared" si="132"/>
        <v>168</v>
      </c>
      <c r="U199" s="11">
        <f t="shared" si="129"/>
        <v>6</v>
      </c>
      <c r="V199" s="19">
        <f t="shared" si="122"/>
        <v>0</v>
      </c>
      <c r="W199" s="19">
        <f t="shared" si="123"/>
        <v>0</v>
      </c>
      <c r="X199" s="11" t="b">
        <f t="shared" si="130"/>
        <v>1</v>
      </c>
      <c r="Y199" s="11">
        <f t="shared" si="124"/>
        <v>0</v>
      </c>
      <c r="Z199" s="11">
        <f t="shared" si="125"/>
        <v>0</v>
      </c>
      <c r="AA199" s="11">
        <f t="shared" si="97"/>
        <v>0</v>
      </c>
      <c r="AB199" s="19">
        <f t="shared" si="128"/>
        <v>167</v>
      </c>
      <c r="AC199" s="11">
        <f t="shared" si="98"/>
        <v>5</v>
      </c>
      <c r="AD199" s="11">
        <f t="shared" si="99"/>
        <v>0</v>
      </c>
      <c r="AE199" s="19">
        <f t="shared" si="100"/>
        <v>0</v>
      </c>
      <c r="AF199" s="19">
        <f t="shared" si="101"/>
        <v>0</v>
      </c>
      <c r="AG199" s="11" t="b">
        <f t="shared" si="102"/>
        <v>0</v>
      </c>
      <c r="AH199" s="11">
        <f t="shared" si="103"/>
        <v>0</v>
      </c>
      <c r="AI199" s="11">
        <f t="shared" si="104"/>
        <v>0</v>
      </c>
      <c r="AJ199" s="11">
        <f t="shared" si="105"/>
        <v>0</v>
      </c>
      <c r="AK199" s="11">
        <f t="shared" si="106"/>
        <v>0</v>
      </c>
      <c r="AL199" s="11">
        <f t="shared" si="107"/>
        <v>0</v>
      </c>
      <c r="AM199" s="11">
        <f t="shared" si="108"/>
        <v>0</v>
      </c>
      <c r="AN199" s="11">
        <f t="shared" si="109"/>
        <v>0</v>
      </c>
      <c r="AO199" s="11">
        <f t="shared" si="110"/>
        <v>0</v>
      </c>
      <c r="AP199" s="11">
        <f t="shared" si="111"/>
        <v>0</v>
      </c>
      <c r="AQ199" s="11">
        <f t="shared" si="126"/>
        <v>0</v>
      </c>
      <c r="AR199" s="11">
        <f t="shared" si="112"/>
        <v>0</v>
      </c>
      <c r="AS199" s="11">
        <f t="shared" si="113"/>
        <v>0</v>
      </c>
      <c r="AT199" s="11">
        <f t="shared" si="114"/>
        <v>0</v>
      </c>
      <c r="AU199" s="11">
        <f t="shared" si="115"/>
        <v>0</v>
      </c>
      <c r="AV199" s="11">
        <f t="shared" si="116"/>
        <v>0</v>
      </c>
      <c r="AW199" s="11">
        <f t="shared" si="117"/>
        <v>0</v>
      </c>
      <c r="AX199" s="11">
        <f t="shared" si="118"/>
        <v>0</v>
      </c>
      <c r="AY199" s="11">
        <f t="shared" si="119"/>
        <v>0</v>
      </c>
      <c r="AZ199" s="11">
        <f t="shared" si="120"/>
        <v>0</v>
      </c>
      <c r="BA199" s="11">
        <f t="shared" si="121"/>
        <v>0</v>
      </c>
    </row>
    <row r="200" spans="1:53" hidden="1" x14ac:dyDescent="0.2">
      <c r="A200" s="30"/>
      <c r="B200" s="30"/>
      <c r="C200" s="30"/>
      <c r="D200" s="30"/>
      <c r="E200" s="30"/>
      <c r="F200" s="30"/>
      <c r="G200" s="30"/>
      <c r="H200" s="30"/>
      <c r="I200" s="30"/>
      <c r="J200" s="30"/>
      <c r="K200" s="30"/>
      <c r="L200" s="30"/>
      <c r="M200" s="30"/>
      <c r="N200" s="30"/>
      <c r="O200" s="30"/>
      <c r="P200" s="30"/>
      <c r="Q200" s="30"/>
      <c r="R200" s="56"/>
      <c r="S200" s="57"/>
      <c r="T200" s="48">
        <f t="shared" si="132"/>
        <v>169</v>
      </c>
      <c r="U200" s="11">
        <f t="shared" si="129"/>
        <v>7</v>
      </c>
      <c r="V200" s="19">
        <f t="shared" si="122"/>
        <v>0</v>
      </c>
      <c r="W200" s="19">
        <f t="shared" si="123"/>
        <v>0</v>
      </c>
      <c r="X200" s="11" t="b">
        <f t="shared" si="130"/>
        <v>1</v>
      </c>
      <c r="Y200" s="11">
        <f t="shared" si="124"/>
        <v>0</v>
      </c>
      <c r="Z200" s="11">
        <f t="shared" si="125"/>
        <v>0</v>
      </c>
      <c r="AA200" s="11">
        <f t="shared" si="97"/>
        <v>0</v>
      </c>
      <c r="AB200" s="19">
        <f t="shared" si="128"/>
        <v>168</v>
      </c>
      <c r="AC200" s="11">
        <f t="shared" si="98"/>
        <v>6</v>
      </c>
      <c r="AD200" s="11">
        <f t="shared" si="99"/>
        <v>0</v>
      </c>
      <c r="AE200" s="19">
        <f t="shared" si="100"/>
        <v>0</v>
      </c>
      <c r="AF200" s="19">
        <f t="shared" si="101"/>
        <v>0</v>
      </c>
      <c r="AG200" s="11" t="b">
        <f t="shared" si="102"/>
        <v>0</v>
      </c>
      <c r="AH200" s="11">
        <f t="shared" si="103"/>
        <v>0</v>
      </c>
      <c r="AI200" s="11">
        <f t="shared" si="104"/>
        <v>0</v>
      </c>
      <c r="AJ200" s="11">
        <f t="shared" si="105"/>
        <v>0</v>
      </c>
      <c r="AK200" s="11">
        <f t="shared" si="106"/>
        <v>0</v>
      </c>
      <c r="AL200" s="11">
        <f t="shared" si="107"/>
        <v>0</v>
      </c>
      <c r="AM200" s="11">
        <f t="shared" si="108"/>
        <v>0</v>
      </c>
      <c r="AN200" s="11">
        <f t="shared" si="109"/>
        <v>0</v>
      </c>
      <c r="AO200" s="11">
        <f t="shared" si="110"/>
        <v>0</v>
      </c>
      <c r="AP200" s="11">
        <f t="shared" si="111"/>
        <v>0</v>
      </c>
      <c r="AQ200" s="11">
        <f t="shared" si="126"/>
        <v>0</v>
      </c>
      <c r="AR200" s="11">
        <f t="shared" si="112"/>
        <v>0</v>
      </c>
      <c r="AS200" s="11">
        <f t="shared" si="113"/>
        <v>0</v>
      </c>
      <c r="AT200" s="11">
        <f t="shared" si="114"/>
        <v>0</v>
      </c>
      <c r="AU200" s="11">
        <f t="shared" si="115"/>
        <v>0</v>
      </c>
      <c r="AV200" s="11">
        <f t="shared" si="116"/>
        <v>0</v>
      </c>
      <c r="AW200" s="11">
        <f t="shared" si="117"/>
        <v>0</v>
      </c>
      <c r="AX200" s="11">
        <f t="shared" si="118"/>
        <v>0</v>
      </c>
      <c r="AY200" s="11">
        <f t="shared" si="119"/>
        <v>0</v>
      </c>
      <c r="AZ200" s="11">
        <f t="shared" si="120"/>
        <v>0</v>
      </c>
      <c r="BA200" s="11">
        <f t="shared" si="121"/>
        <v>0</v>
      </c>
    </row>
    <row r="201" spans="1:53" hidden="1" x14ac:dyDescent="0.2">
      <c r="A201" s="30"/>
      <c r="B201" s="30"/>
      <c r="C201" s="30"/>
      <c r="D201" s="30"/>
      <c r="E201" s="30"/>
      <c r="F201" s="30"/>
      <c r="G201" s="30"/>
      <c r="H201" s="30"/>
      <c r="I201" s="30"/>
      <c r="J201" s="30"/>
      <c r="K201" s="30"/>
      <c r="L201" s="30"/>
      <c r="M201" s="30"/>
      <c r="N201" s="30"/>
      <c r="O201" s="30"/>
      <c r="P201" s="30"/>
      <c r="Q201" s="30"/>
      <c r="R201" s="56"/>
      <c r="S201" s="57"/>
      <c r="T201" s="48">
        <f t="shared" si="132"/>
        <v>170</v>
      </c>
      <c r="U201" s="11">
        <f t="shared" si="129"/>
        <v>1</v>
      </c>
      <c r="V201" s="19">
        <f t="shared" si="122"/>
        <v>0</v>
      </c>
      <c r="W201" s="19">
        <f t="shared" si="123"/>
        <v>0</v>
      </c>
      <c r="X201" s="11" t="b">
        <f t="shared" si="130"/>
        <v>1</v>
      </c>
      <c r="Y201" s="11">
        <f t="shared" si="124"/>
        <v>0</v>
      </c>
      <c r="Z201" s="11">
        <f t="shared" si="125"/>
        <v>0</v>
      </c>
      <c r="AA201" s="11">
        <f t="shared" si="97"/>
        <v>0</v>
      </c>
      <c r="AB201" s="19">
        <f t="shared" si="128"/>
        <v>169</v>
      </c>
      <c r="AC201" s="11">
        <f t="shared" si="98"/>
        <v>7</v>
      </c>
      <c r="AD201" s="11">
        <f t="shared" si="99"/>
        <v>0</v>
      </c>
      <c r="AE201" s="19">
        <f t="shared" si="100"/>
        <v>0</v>
      </c>
      <c r="AF201" s="19">
        <f t="shared" si="101"/>
        <v>0</v>
      </c>
      <c r="AG201" s="11" t="b">
        <f t="shared" si="102"/>
        <v>0</v>
      </c>
      <c r="AH201" s="11">
        <f t="shared" si="103"/>
        <v>0</v>
      </c>
      <c r="AI201" s="11">
        <f t="shared" si="104"/>
        <v>0</v>
      </c>
      <c r="AJ201" s="11">
        <f t="shared" si="105"/>
        <v>0</v>
      </c>
      <c r="AK201" s="11">
        <f t="shared" si="106"/>
        <v>0</v>
      </c>
      <c r="AL201" s="11">
        <f t="shared" si="107"/>
        <v>0</v>
      </c>
      <c r="AM201" s="11">
        <f t="shared" si="108"/>
        <v>0</v>
      </c>
      <c r="AN201" s="11">
        <f t="shared" si="109"/>
        <v>0</v>
      </c>
      <c r="AO201" s="11">
        <f t="shared" si="110"/>
        <v>0</v>
      </c>
      <c r="AP201" s="11">
        <f t="shared" si="111"/>
        <v>0</v>
      </c>
      <c r="AQ201" s="11">
        <f t="shared" si="126"/>
        <v>0</v>
      </c>
      <c r="AR201" s="11">
        <f t="shared" si="112"/>
        <v>0</v>
      </c>
      <c r="AS201" s="11">
        <f t="shared" si="113"/>
        <v>0</v>
      </c>
      <c r="AT201" s="11">
        <f t="shared" si="114"/>
        <v>0</v>
      </c>
      <c r="AU201" s="11">
        <f t="shared" si="115"/>
        <v>0</v>
      </c>
      <c r="AV201" s="11">
        <f t="shared" si="116"/>
        <v>0</v>
      </c>
      <c r="AW201" s="11">
        <f t="shared" si="117"/>
        <v>0</v>
      </c>
      <c r="AX201" s="11">
        <f t="shared" si="118"/>
        <v>0</v>
      </c>
      <c r="AY201" s="11">
        <f t="shared" si="119"/>
        <v>0</v>
      </c>
      <c r="AZ201" s="11">
        <f t="shared" si="120"/>
        <v>0</v>
      </c>
      <c r="BA201" s="11">
        <f t="shared" si="121"/>
        <v>0</v>
      </c>
    </row>
    <row r="202" spans="1:53" hidden="1" x14ac:dyDescent="0.2">
      <c r="A202" s="30"/>
      <c r="B202" s="30"/>
      <c r="C202" s="30"/>
      <c r="D202" s="30"/>
      <c r="E202" s="30"/>
      <c r="F202" s="30"/>
      <c r="G202" s="30"/>
      <c r="H202" s="30"/>
      <c r="I202" s="30"/>
      <c r="J202" s="30"/>
      <c r="K202" s="30"/>
      <c r="L202" s="30"/>
      <c r="M202" s="30"/>
      <c r="N202" s="30"/>
      <c r="O202" s="30"/>
      <c r="P202" s="30"/>
      <c r="Q202" s="30"/>
      <c r="R202" s="56"/>
      <c r="S202" s="57"/>
      <c r="T202" s="48">
        <f t="shared" si="132"/>
        <v>171</v>
      </c>
      <c r="U202" s="11">
        <f t="shared" si="129"/>
        <v>2</v>
      </c>
      <c r="V202" s="19">
        <f t="shared" si="122"/>
        <v>0</v>
      </c>
      <c r="W202" s="19">
        <f t="shared" si="123"/>
        <v>0</v>
      </c>
      <c r="X202" s="11" t="b">
        <f t="shared" si="130"/>
        <v>1</v>
      </c>
      <c r="Y202" s="11">
        <f t="shared" si="124"/>
        <v>0</v>
      </c>
      <c r="Z202" s="11">
        <f t="shared" si="125"/>
        <v>0</v>
      </c>
      <c r="AA202" s="11">
        <f t="shared" si="97"/>
        <v>0</v>
      </c>
      <c r="AB202" s="19">
        <f t="shared" si="128"/>
        <v>170</v>
      </c>
      <c r="AC202" s="11">
        <f t="shared" si="98"/>
        <v>1</v>
      </c>
      <c r="AD202" s="11">
        <f t="shared" si="99"/>
        <v>0</v>
      </c>
      <c r="AE202" s="19">
        <f t="shared" si="100"/>
        <v>0</v>
      </c>
      <c r="AF202" s="19">
        <f t="shared" si="101"/>
        <v>0</v>
      </c>
      <c r="AG202" s="11" t="b">
        <f t="shared" si="102"/>
        <v>0</v>
      </c>
      <c r="AH202" s="11">
        <f t="shared" si="103"/>
        <v>0</v>
      </c>
      <c r="AI202" s="11">
        <f t="shared" si="104"/>
        <v>0</v>
      </c>
      <c r="AJ202" s="11">
        <f t="shared" si="105"/>
        <v>0</v>
      </c>
      <c r="AK202" s="11">
        <f t="shared" si="106"/>
        <v>0</v>
      </c>
      <c r="AL202" s="11">
        <f t="shared" si="107"/>
        <v>0</v>
      </c>
      <c r="AM202" s="11">
        <f t="shared" si="108"/>
        <v>0</v>
      </c>
      <c r="AN202" s="11">
        <f t="shared" si="109"/>
        <v>0</v>
      </c>
      <c r="AO202" s="11">
        <f t="shared" si="110"/>
        <v>0</v>
      </c>
      <c r="AP202" s="11">
        <f t="shared" si="111"/>
        <v>0</v>
      </c>
      <c r="AQ202" s="11">
        <f t="shared" si="126"/>
        <v>0</v>
      </c>
      <c r="AR202" s="11">
        <f t="shared" si="112"/>
        <v>0</v>
      </c>
      <c r="AS202" s="11">
        <f t="shared" si="113"/>
        <v>0</v>
      </c>
      <c r="AT202" s="11">
        <f t="shared" si="114"/>
        <v>0</v>
      </c>
      <c r="AU202" s="11">
        <f t="shared" si="115"/>
        <v>0</v>
      </c>
      <c r="AV202" s="11">
        <f t="shared" si="116"/>
        <v>0</v>
      </c>
      <c r="AW202" s="11">
        <f t="shared" si="117"/>
        <v>0</v>
      </c>
      <c r="AX202" s="11">
        <f t="shared" si="118"/>
        <v>0</v>
      </c>
      <c r="AY202" s="11">
        <f t="shared" si="119"/>
        <v>0</v>
      </c>
      <c r="AZ202" s="11">
        <f t="shared" si="120"/>
        <v>0</v>
      </c>
      <c r="BA202" s="11">
        <f t="shared" si="121"/>
        <v>0</v>
      </c>
    </row>
    <row r="203" spans="1:53" hidden="1" x14ac:dyDescent="0.2">
      <c r="A203" s="30"/>
      <c r="B203" s="30"/>
      <c r="C203" s="30"/>
      <c r="D203" s="30"/>
      <c r="E203" s="30"/>
      <c r="F203" s="30"/>
      <c r="G203" s="30"/>
      <c r="H203" s="30"/>
      <c r="I203" s="30"/>
      <c r="J203" s="30"/>
      <c r="K203" s="30"/>
      <c r="L203" s="30"/>
      <c r="M203" s="30"/>
      <c r="N203" s="30"/>
      <c r="O203" s="30"/>
      <c r="P203" s="30"/>
      <c r="Q203" s="30"/>
      <c r="R203" s="56"/>
      <c r="S203" s="57"/>
      <c r="T203" s="48">
        <f t="shared" si="132"/>
        <v>172</v>
      </c>
      <c r="U203" s="11">
        <f t="shared" si="129"/>
        <v>3</v>
      </c>
      <c r="V203" s="19">
        <f t="shared" si="122"/>
        <v>0</v>
      </c>
      <c r="W203" s="19">
        <f t="shared" si="123"/>
        <v>0</v>
      </c>
      <c r="X203" s="11" t="b">
        <f t="shared" si="130"/>
        <v>1</v>
      </c>
      <c r="Y203" s="11">
        <f t="shared" si="124"/>
        <v>0</v>
      </c>
      <c r="Z203" s="11">
        <f t="shared" si="125"/>
        <v>0</v>
      </c>
      <c r="AA203" s="11">
        <f t="shared" si="97"/>
        <v>0</v>
      </c>
      <c r="AB203" s="19">
        <f t="shared" si="128"/>
        <v>171</v>
      </c>
      <c r="AC203" s="11">
        <f t="shared" si="98"/>
        <v>2</v>
      </c>
      <c r="AD203" s="11">
        <f t="shared" si="99"/>
        <v>0</v>
      </c>
      <c r="AE203" s="19">
        <f t="shared" si="100"/>
        <v>0</v>
      </c>
      <c r="AF203" s="19">
        <f t="shared" si="101"/>
        <v>0</v>
      </c>
      <c r="AG203" s="11" t="b">
        <f t="shared" si="102"/>
        <v>0</v>
      </c>
      <c r="AH203" s="11">
        <f t="shared" si="103"/>
        <v>0</v>
      </c>
      <c r="AI203" s="11">
        <f t="shared" si="104"/>
        <v>0</v>
      </c>
      <c r="AJ203" s="11">
        <f t="shared" si="105"/>
        <v>0</v>
      </c>
      <c r="AK203" s="11">
        <f t="shared" si="106"/>
        <v>0</v>
      </c>
      <c r="AL203" s="11">
        <f t="shared" si="107"/>
        <v>0</v>
      </c>
      <c r="AM203" s="11">
        <f t="shared" si="108"/>
        <v>0</v>
      </c>
      <c r="AN203" s="11">
        <f t="shared" si="109"/>
        <v>0</v>
      </c>
      <c r="AO203" s="11">
        <f t="shared" si="110"/>
        <v>0</v>
      </c>
      <c r="AP203" s="11">
        <f t="shared" si="111"/>
        <v>0</v>
      </c>
      <c r="AQ203" s="11">
        <f t="shared" si="126"/>
        <v>0</v>
      </c>
      <c r="AR203" s="11">
        <f t="shared" si="112"/>
        <v>0</v>
      </c>
      <c r="AS203" s="11">
        <f t="shared" si="113"/>
        <v>0</v>
      </c>
      <c r="AT203" s="11">
        <f t="shared" si="114"/>
        <v>0</v>
      </c>
      <c r="AU203" s="11">
        <f t="shared" si="115"/>
        <v>0</v>
      </c>
      <c r="AV203" s="11">
        <f t="shared" si="116"/>
        <v>0</v>
      </c>
      <c r="AW203" s="11">
        <f t="shared" si="117"/>
        <v>0</v>
      </c>
      <c r="AX203" s="11">
        <f t="shared" si="118"/>
        <v>0</v>
      </c>
      <c r="AY203" s="11">
        <f t="shared" si="119"/>
        <v>0</v>
      </c>
      <c r="AZ203" s="11">
        <f t="shared" si="120"/>
        <v>0</v>
      </c>
      <c r="BA203" s="11">
        <f t="shared" si="121"/>
        <v>0</v>
      </c>
    </row>
    <row r="204" spans="1:53" hidden="1" x14ac:dyDescent="0.2">
      <c r="A204" s="30"/>
      <c r="B204" s="30"/>
      <c r="C204" s="30"/>
      <c r="D204" s="30"/>
      <c r="E204" s="30"/>
      <c r="F204" s="30"/>
      <c r="G204" s="30"/>
      <c r="H204" s="30"/>
      <c r="I204" s="30"/>
      <c r="J204" s="30"/>
      <c r="K204" s="30"/>
      <c r="L204" s="30"/>
      <c r="M204" s="30"/>
      <c r="N204" s="30"/>
      <c r="O204" s="30"/>
      <c r="P204" s="30"/>
      <c r="Q204" s="30"/>
      <c r="R204" s="56"/>
      <c r="S204" s="57"/>
      <c r="T204" s="48">
        <f t="shared" si="132"/>
        <v>173</v>
      </c>
      <c r="U204" s="11">
        <f t="shared" si="129"/>
        <v>4</v>
      </c>
      <c r="V204" s="19">
        <f t="shared" si="122"/>
        <v>0</v>
      </c>
      <c r="W204" s="19">
        <f t="shared" si="123"/>
        <v>0</v>
      </c>
      <c r="X204" s="11" t="b">
        <f t="shared" si="130"/>
        <v>1</v>
      </c>
      <c r="Y204" s="11">
        <f t="shared" si="124"/>
        <v>0</v>
      </c>
      <c r="Z204" s="11">
        <f t="shared" si="125"/>
        <v>0</v>
      </c>
      <c r="AA204" s="11">
        <f t="shared" si="97"/>
        <v>0</v>
      </c>
      <c r="AB204" s="19">
        <f t="shared" si="128"/>
        <v>172</v>
      </c>
      <c r="AC204" s="11">
        <f t="shared" si="98"/>
        <v>3</v>
      </c>
      <c r="AD204" s="11">
        <f t="shared" si="99"/>
        <v>0</v>
      </c>
      <c r="AE204" s="19">
        <f t="shared" si="100"/>
        <v>0</v>
      </c>
      <c r="AF204" s="19">
        <f t="shared" si="101"/>
        <v>0</v>
      </c>
      <c r="AG204" s="11" t="b">
        <f t="shared" si="102"/>
        <v>0</v>
      </c>
      <c r="AH204" s="11">
        <f t="shared" si="103"/>
        <v>0</v>
      </c>
      <c r="AI204" s="11">
        <f t="shared" si="104"/>
        <v>0</v>
      </c>
      <c r="AJ204" s="11">
        <f t="shared" si="105"/>
        <v>0</v>
      </c>
      <c r="AK204" s="11">
        <f t="shared" si="106"/>
        <v>0</v>
      </c>
      <c r="AL204" s="11">
        <f t="shared" si="107"/>
        <v>0</v>
      </c>
      <c r="AM204" s="11">
        <f t="shared" si="108"/>
        <v>0</v>
      </c>
      <c r="AN204" s="11">
        <f t="shared" si="109"/>
        <v>0</v>
      </c>
      <c r="AO204" s="11">
        <f t="shared" si="110"/>
        <v>0</v>
      </c>
      <c r="AP204" s="11">
        <f t="shared" si="111"/>
        <v>0</v>
      </c>
      <c r="AQ204" s="11">
        <f t="shared" si="126"/>
        <v>0</v>
      </c>
      <c r="AR204" s="11">
        <f t="shared" si="112"/>
        <v>0</v>
      </c>
      <c r="AS204" s="11">
        <f t="shared" si="113"/>
        <v>0</v>
      </c>
      <c r="AT204" s="11">
        <f t="shared" si="114"/>
        <v>0</v>
      </c>
      <c r="AU204" s="11">
        <f t="shared" si="115"/>
        <v>0</v>
      </c>
      <c r="AV204" s="11">
        <f t="shared" si="116"/>
        <v>0</v>
      </c>
      <c r="AW204" s="11">
        <f t="shared" si="117"/>
        <v>0</v>
      </c>
      <c r="AX204" s="11">
        <f t="shared" si="118"/>
        <v>0</v>
      </c>
      <c r="AY204" s="11">
        <f t="shared" si="119"/>
        <v>0</v>
      </c>
      <c r="AZ204" s="11">
        <f t="shared" si="120"/>
        <v>0</v>
      </c>
      <c r="BA204" s="11">
        <f t="shared" si="121"/>
        <v>0</v>
      </c>
    </row>
    <row r="205" spans="1:53" hidden="1" x14ac:dyDescent="0.2">
      <c r="A205" s="30"/>
      <c r="B205" s="30"/>
      <c r="C205" s="30"/>
      <c r="D205" s="30"/>
      <c r="E205" s="30"/>
      <c r="F205" s="30"/>
      <c r="G205" s="30"/>
      <c r="H205" s="30"/>
      <c r="I205" s="30"/>
      <c r="J205" s="30"/>
      <c r="K205" s="30"/>
      <c r="L205" s="30"/>
      <c r="M205" s="30"/>
      <c r="N205" s="30"/>
      <c r="O205" s="30"/>
      <c r="P205" s="30"/>
      <c r="Q205" s="30"/>
      <c r="R205" s="56"/>
      <c r="S205" s="57"/>
      <c r="T205" s="48">
        <f t="shared" si="132"/>
        <v>174</v>
      </c>
      <c r="U205" s="11">
        <f t="shared" si="129"/>
        <v>5</v>
      </c>
      <c r="V205" s="19">
        <f t="shared" si="122"/>
        <v>0</v>
      </c>
      <c r="W205" s="19">
        <f t="shared" si="123"/>
        <v>0</v>
      </c>
      <c r="X205" s="11" t="b">
        <f t="shared" si="130"/>
        <v>1</v>
      </c>
      <c r="Y205" s="11">
        <f t="shared" si="124"/>
        <v>0</v>
      </c>
      <c r="Z205" s="11">
        <f t="shared" si="125"/>
        <v>0</v>
      </c>
      <c r="AA205" s="11">
        <f t="shared" si="97"/>
        <v>0</v>
      </c>
      <c r="AB205" s="19">
        <f t="shared" si="128"/>
        <v>173</v>
      </c>
      <c r="AC205" s="11">
        <f t="shared" si="98"/>
        <v>4</v>
      </c>
      <c r="AD205" s="11">
        <f t="shared" si="99"/>
        <v>0</v>
      </c>
      <c r="AE205" s="19">
        <f t="shared" si="100"/>
        <v>0</v>
      </c>
      <c r="AF205" s="19">
        <f t="shared" si="101"/>
        <v>0</v>
      </c>
      <c r="AG205" s="11" t="b">
        <f t="shared" si="102"/>
        <v>0</v>
      </c>
      <c r="AH205" s="11">
        <f t="shared" si="103"/>
        <v>0</v>
      </c>
      <c r="AI205" s="11">
        <f t="shared" si="104"/>
        <v>0</v>
      </c>
      <c r="AJ205" s="11">
        <f t="shared" si="105"/>
        <v>0</v>
      </c>
      <c r="AK205" s="11">
        <f t="shared" si="106"/>
        <v>0</v>
      </c>
      <c r="AL205" s="11">
        <f t="shared" si="107"/>
        <v>0</v>
      </c>
      <c r="AM205" s="11">
        <f t="shared" si="108"/>
        <v>0</v>
      </c>
      <c r="AN205" s="11">
        <f t="shared" si="109"/>
        <v>0</v>
      </c>
      <c r="AO205" s="11">
        <f t="shared" si="110"/>
        <v>0</v>
      </c>
      <c r="AP205" s="11">
        <f t="shared" si="111"/>
        <v>0</v>
      </c>
      <c r="AQ205" s="11">
        <f t="shared" si="126"/>
        <v>0</v>
      </c>
      <c r="AR205" s="11">
        <f t="shared" si="112"/>
        <v>0</v>
      </c>
      <c r="AS205" s="11">
        <f t="shared" si="113"/>
        <v>0</v>
      </c>
      <c r="AT205" s="11">
        <f t="shared" si="114"/>
        <v>0</v>
      </c>
      <c r="AU205" s="11">
        <f t="shared" si="115"/>
        <v>0</v>
      </c>
      <c r="AV205" s="11">
        <f t="shared" si="116"/>
        <v>0</v>
      </c>
      <c r="AW205" s="11">
        <f t="shared" si="117"/>
        <v>0</v>
      </c>
      <c r="AX205" s="11">
        <f t="shared" si="118"/>
        <v>0</v>
      </c>
      <c r="AY205" s="11">
        <f t="shared" si="119"/>
        <v>0</v>
      </c>
      <c r="AZ205" s="11">
        <f t="shared" si="120"/>
        <v>0</v>
      </c>
      <c r="BA205" s="11">
        <f t="shared" si="121"/>
        <v>0</v>
      </c>
    </row>
    <row r="206" spans="1:53" hidden="1" x14ac:dyDescent="0.2">
      <c r="A206" s="30"/>
      <c r="B206" s="30"/>
      <c r="C206" s="30"/>
      <c r="D206" s="30"/>
      <c r="E206" s="30"/>
      <c r="F206" s="30"/>
      <c r="G206" s="30"/>
      <c r="H206" s="30"/>
      <c r="I206" s="30"/>
      <c r="J206" s="30"/>
      <c r="K206" s="30"/>
      <c r="L206" s="30"/>
      <c r="M206" s="30"/>
      <c r="N206" s="30"/>
      <c r="O206" s="30"/>
      <c r="P206" s="30"/>
      <c r="Q206" s="30"/>
      <c r="R206" s="56"/>
      <c r="S206" s="57"/>
      <c r="T206" s="48">
        <f t="shared" si="132"/>
        <v>175</v>
      </c>
      <c r="U206" s="11">
        <f t="shared" si="129"/>
        <v>6</v>
      </c>
      <c r="V206" s="19">
        <f t="shared" si="122"/>
        <v>0</v>
      </c>
      <c r="W206" s="19">
        <f t="shared" si="123"/>
        <v>0</v>
      </c>
      <c r="X206" s="11" t="b">
        <f t="shared" si="130"/>
        <v>1</v>
      </c>
      <c r="Y206" s="11">
        <f t="shared" si="124"/>
        <v>0</v>
      </c>
      <c r="Z206" s="11">
        <f t="shared" si="125"/>
        <v>0</v>
      </c>
      <c r="AA206" s="11">
        <f t="shared" si="97"/>
        <v>0</v>
      </c>
      <c r="AB206" s="19">
        <f t="shared" si="128"/>
        <v>174</v>
      </c>
      <c r="AC206" s="11">
        <f t="shared" si="98"/>
        <v>5</v>
      </c>
      <c r="AD206" s="11">
        <f t="shared" si="99"/>
        <v>0</v>
      </c>
      <c r="AE206" s="19">
        <f t="shared" si="100"/>
        <v>0</v>
      </c>
      <c r="AF206" s="19">
        <f t="shared" si="101"/>
        <v>0</v>
      </c>
      <c r="AG206" s="11" t="b">
        <f t="shared" si="102"/>
        <v>0</v>
      </c>
      <c r="AH206" s="11">
        <f t="shared" si="103"/>
        <v>0</v>
      </c>
      <c r="AI206" s="11">
        <f t="shared" si="104"/>
        <v>0</v>
      </c>
      <c r="AJ206" s="11">
        <f t="shared" si="105"/>
        <v>0</v>
      </c>
      <c r="AK206" s="11">
        <f t="shared" si="106"/>
        <v>0</v>
      </c>
      <c r="AL206" s="11">
        <f t="shared" si="107"/>
        <v>0</v>
      </c>
      <c r="AM206" s="11">
        <f t="shared" si="108"/>
        <v>0</v>
      </c>
      <c r="AN206" s="11">
        <f t="shared" si="109"/>
        <v>0</v>
      </c>
      <c r="AO206" s="11">
        <f t="shared" si="110"/>
        <v>0</v>
      </c>
      <c r="AP206" s="11">
        <f t="shared" si="111"/>
        <v>0</v>
      </c>
      <c r="AQ206" s="11">
        <f t="shared" si="126"/>
        <v>0</v>
      </c>
      <c r="AR206" s="11">
        <f t="shared" si="112"/>
        <v>0</v>
      </c>
      <c r="AS206" s="11">
        <f t="shared" si="113"/>
        <v>0</v>
      </c>
      <c r="AT206" s="11">
        <f t="shared" si="114"/>
        <v>0</v>
      </c>
      <c r="AU206" s="11">
        <f t="shared" si="115"/>
        <v>0</v>
      </c>
      <c r="AV206" s="11">
        <f t="shared" si="116"/>
        <v>0</v>
      </c>
      <c r="AW206" s="11">
        <f t="shared" si="117"/>
        <v>0</v>
      </c>
      <c r="AX206" s="11">
        <f t="shared" si="118"/>
        <v>0</v>
      </c>
      <c r="AY206" s="11">
        <f t="shared" si="119"/>
        <v>0</v>
      </c>
      <c r="AZ206" s="11">
        <f t="shared" si="120"/>
        <v>0</v>
      </c>
      <c r="BA206" s="11">
        <f t="shared" si="121"/>
        <v>0</v>
      </c>
    </row>
    <row r="207" spans="1:53" hidden="1" x14ac:dyDescent="0.2">
      <c r="A207" s="30"/>
      <c r="B207" s="30"/>
      <c r="C207" s="30"/>
      <c r="D207" s="30"/>
      <c r="E207" s="30"/>
      <c r="F207" s="30"/>
      <c r="G207" s="30"/>
      <c r="H207" s="30"/>
      <c r="I207" s="30"/>
      <c r="J207" s="30"/>
      <c r="K207" s="30"/>
      <c r="L207" s="30"/>
      <c r="M207" s="30"/>
      <c r="N207" s="30"/>
      <c r="O207" s="30"/>
      <c r="P207" s="30"/>
      <c r="Q207" s="30"/>
      <c r="R207" s="56"/>
      <c r="S207" s="57"/>
      <c r="T207" s="48">
        <f t="shared" si="132"/>
        <v>176</v>
      </c>
      <c r="U207" s="11">
        <f t="shared" si="129"/>
        <v>7</v>
      </c>
      <c r="V207" s="19">
        <f t="shared" si="122"/>
        <v>0</v>
      </c>
      <c r="W207" s="19">
        <f t="shared" si="123"/>
        <v>0</v>
      </c>
      <c r="X207" s="11" t="b">
        <f t="shared" si="130"/>
        <v>1</v>
      </c>
      <c r="Y207" s="11">
        <f t="shared" si="124"/>
        <v>0</v>
      </c>
      <c r="Z207" s="11">
        <f t="shared" si="125"/>
        <v>0</v>
      </c>
      <c r="AA207" s="11">
        <f t="shared" si="97"/>
        <v>0</v>
      </c>
      <c r="AB207" s="19">
        <f t="shared" si="128"/>
        <v>175</v>
      </c>
      <c r="AC207" s="11">
        <f t="shared" si="98"/>
        <v>6</v>
      </c>
      <c r="AD207" s="11">
        <f t="shared" si="99"/>
        <v>0</v>
      </c>
      <c r="AE207" s="19">
        <f t="shared" si="100"/>
        <v>0</v>
      </c>
      <c r="AF207" s="19">
        <f t="shared" si="101"/>
        <v>0</v>
      </c>
      <c r="AG207" s="11" t="b">
        <f t="shared" si="102"/>
        <v>0</v>
      </c>
      <c r="AH207" s="11">
        <f t="shared" si="103"/>
        <v>0</v>
      </c>
      <c r="AI207" s="11">
        <f t="shared" si="104"/>
        <v>0</v>
      </c>
      <c r="AJ207" s="11">
        <f t="shared" si="105"/>
        <v>0</v>
      </c>
      <c r="AK207" s="11">
        <f t="shared" si="106"/>
        <v>0</v>
      </c>
      <c r="AL207" s="11">
        <f t="shared" si="107"/>
        <v>0</v>
      </c>
      <c r="AM207" s="11">
        <f t="shared" si="108"/>
        <v>0</v>
      </c>
      <c r="AN207" s="11">
        <f t="shared" si="109"/>
        <v>0</v>
      </c>
      <c r="AO207" s="11">
        <f t="shared" si="110"/>
        <v>0</v>
      </c>
      <c r="AP207" s="11">
        <f t="shared" si="111"/>
        <v>0</v>
      </c>
      <c r="AQ207" s="11">
        <f t="shared" si="126"/>
        <v>0</v>
      </c>
      <c r="AR207" s="11">
        <f t="shared" si="112"/>
        <v>0</v>
      </c>
      <c r="AS207" s="11">
        <f t="shared" si="113"/>
        <v>0</v>
      </c>
      <c r="AT207" s="11">
        <f t="shared" si="114"/>
        <v>0</v>
      </c>
      <c r="AU207" s="11">
        <f t="shared" si="115"/>
        <v>0</v>
      </c>
      <c r="AV207" s="11">
        <f t="shared" si="116"/>
        <v>0</v>
      </c>
      <c r="AW207" s="11">
        <f t="shared" si="117"/>
        <v>0</v>
      </c>
      <c r="AX207" s="11">
        <f t="shared" si="118"/>
        <v>0</v>
      </c>
      <c r="AY207" s="11">
        <f t="shared" si="119"/>
        <v>0</v>
      </c>
      <c r="AZ207" s="11">
        <f t="shared" si="120"/>
        <v>0</v>
      </c>
      <c r="BA207" s="11">
        <f t="shared" si="121"/>
        <v>0</v>
      </c>
    </row>
    <row r="208" spans="1:53" hidden="1" x14ac:dyDescent="0.2">
      <c r="A208" s="30"/>
      <c r="B208" s="30"/>
      <c r="C208" s="30"/>
      <c r="D208" s="30"/>
      <c r="E208" s="30"/>
      <c r="F208" s="30"/>
      <c r="G208" s="30"/>
      <c r="H208" s="30"/>
      <c r="I208" s="30"/>
      <c r="J208" s="30"/>
      <c r="K208" s="30"/>
      <c r="L208" s="30"/>
      <c r="M208" s="30"/>
      <c r="N208" s="30"/>
      <c r="O208" s="30"/>
      <c r="P208" s="30"/>
      <c r="Q208" s="30"/>
      <c r="R208" s="56"/>
      <c r="S208" s="57"/>
      <c r="T208" s="48">
        <f t="shared" si="132"/>
        <v>177</v>
      </c>
      <c r="U208" s="11">
        <f t="shared" si="129"/>
        <v>1</v>
      </c>
      <c r="V208" s="19">
        <f t="shared" si="122"/>
        <v>0</v>
      </c>
      <c r="W208" s="19">
        <f t="shared" si="123"/>
        <v>0</v>
      </c>
      <c r="X208" s="11" t="b">
        <f t="shared" si="130"/>
        <v>1</v>
      </c>
      <c r="Y208" s="11">
        <f t="shared" si="124"/>
        <v>0</v>
      </c>
      <c r="Z208" s="11">
        <f t="shared" si="125"/>
        <v>0</v>
      </c>
      <c r="AA208" s="11">
        <f t="shared" si="97"/>
        <v>0</v>
      </c>
      <c r="AB208" s="19">
        <f t="shared" si="128"/>
        <v>176</v>
      </c>
      <c r="AC208" s="11">
        <f t="shared" si="98"/>
        <v>7</v>
      </c>
      <c r="AD208" s="11">
        <f t="shared" si="99"/>
        <v>0</v>
      </c>
      <c r="AE208" s="19">
        <f t="shared" si="100"/>
        <v>0</v>
      </c>
      <c r="AF208" s="19">
        <f t="shared" si="101"/>
        <v>0</v>
      </c>
      <c r="AG208" s="11" t="b">
        <f t="shared" si="102"/>
        <v>0</v>
      </c>
      <c r="AH208" s="11">
        <f t="shared" si="103"/>
        <v>0</v>
      </c>
      <c r="AI208" s="11">
        <f t="shared" si="104"/>
        <v>0</v>
      </c>
      <c r="AJ208" s="11">
        <f t="shared" si="105"/>
        <v>0</v>
      </c>
      <c r="AK208" s="11">
        <f t="shared" si="106"/>
        <v>0</v>
      </c>
      <c r="AL208" s="11">
        <f t="shared" si="107"/>
        <v>0</v>
      </c>
      <c r="AM208" s="11">
        <f t="shared" si="108"/>
        <v>0</v>
      </c>
      <c r="AN208" s="11">
        <f t="shared" si="109"/>
        <v>0</v>
      </c>
      <c r="AO208" s="11">
        <f t="shared" si="110"/>
        <v>0</v>
      </c>
      <c r="AP208" s="11">
        <f t="shared" si="111"/>
        <v>0</v>
      </c>
      <c r="AQ208" s="11">
        <f t="shared" si="126"/>
        <v>0</v>
      </c>
      <c r="AR208" s="11">
        <f t="shared" si="112"/>
        <v>0</v>
      </c>
      <c r="AS208" s="11">
        <f t="shared" si="113"/>
        <v>0</v>
      </c>
      <c r="AT208" s="11">
        <f t="shared" si="114"/>
        <v>0</v>
      </c>
      <c r="AU208" s="11">
        <f t="shared" si="115"/>
        <v>0</v>
      </c>
      <c r="AV208" s="11">
        <f t="shared" si="116"/>
        <v>0</v>
      </c>
      <c r="AW208" s="11">
        <f t="shared" si="117"/>
        <v>0</v>
      </c>
      <c r="AX208" s="11">
        <f t="shared" si="118"/>
        <v>0</v>
      </c>
      <c r="AY208" s="11">
        <f t="shared" si="119"/>
        <v>0</v>
      </c>
      <c r="AZ208" s="11">
        <f t="shared" si="120"/>
        <v>0</v>
      </c>
      <c r="BA208" s="11">
        <f t="shared" si="121"/>
        <v>0</v>
      </c>
    </row>
    <row r="209" spans="1:53" hidden="1" x14ac:dyDescent="0.2">
      <c r="A209" s="30"/>
      <c r="B209" s="30"/>
      <c r="C209" s="30"/>
      <c r="D209" s="30"/>
      <c r="E209" s="30"/>
      <c r="F209" s="30"/>
      <c r="G209" s="30"/>
      <c r="H209" s="30"/>
      <c r="I209" s="30"/>
      <c r="J209" s="30"/>
      <c r="K209" s="30"/>
      <c r="L209" s="30"/>
      <c r="M209" s="30"/>
      <c r="N209" s="30"/>
      <c r="O209" s="30"/>
      <c r="P209" s="30"/>
      <c r="Q209" s="30"/>
      <c r="R209" s="56"/>
      <c r="S209" s="57"/>
      <c r="T209" s="48">
        <f t="shared" si="132"/>
        <v>178</v>
      </c>
      <c r="U209" s="11">
        <f t="shared" si="129"/>
        <v>2</v>
      </c>
      <c r="V209" s="19">
        <f t="shared" si="122"/>
        <v>0</v>
      </c>
      <c r="W209" s="19">
        <f t="shared" si="123"/>
        <v>0</v>
      </c>
      <c r="X209" s="11" t="b">
        <f t="shared" si="130"/>
        <v>1</v>
      </c>
      <c r="Y209" s="11">
        <f t="shared" si="124"/>
        <v>0</v>
      </c>
      <c r="Z209" s="11">
        <f t="shared" si="125"/>
        <v>0</v>
      </c>
      <c r="AA209" s="11">
        <f t="shared" si="97"/>
        <v>0</v>
      </c>
      <c r="AB209" s="19">
        <f t="shared" si="128"/>
        <v>177</v>
      </c>
      <c r="AC209" s="11">
        <f t="shared" si="98"/>
        <v>1</v>
      </c>
      <c r="AD209" s="11">
        <f t="shared" si="99"/>
        <v>0</v>
      </c>
      <c r="AE209" s="19">
        <f t="shared" si="100"/>
        <v>0</v>
      </c>
      <c r="AF209" s="19">
        <f t="shared" si="101"/>
        <v>0</v>
      </c>
      <c r="AG209" s="11" t="b">
        <f t="shared" si="102"/>
        <v>0</v>
      </c>
      <c r="AH209" s="11">
        <f t="shared" si="103"/>
        <v>0</v>
      </c>
      <c r="AI209" s="11">
        <f t="shared" si="104"/>
        <v>0</v>
      </c>
      <c r="AJ209" s="11">
        <f t="shared" si="105"/>
        <v>0</v>
      </c>
      <c r="AK209" s="11">
        <f t="shared" si="106"/>
        <v>0</v>
      </c>
      <c r="AL209" s="11">
        <f t="shared" si="107"/>
        <v>0</v>
      </c>
      <c r="AM209" s="11">
        <f t="shared" si="108"/>
        <v>0</v>
      </c>
      <c r="AN209" s="11">
        <f t="shared" si="109"/>
        <v>0</v>
      </c>
      <c r="AO209" s="11">
        <f t="shared" si="110"/>
        <v>0</v>
      </c>
      <c r="AP209" s="11">
        <f t="shared" si="111"/>
        <v>0</v>
      </c>
      <c r="AQ209" s="11">
        <f t="shared" si="126"/>
        <v>0</v>
      </c>
      <c r="AR209" s="11">
        <f t="shared" si="112"/>
        <v>0</v>
      </c>
      <c r="AS209" s="11">
        <f t="shared" si="113"/>
        <v>0</v>
      </c>
      <c r="AT209" s="11">
        <f t="shared" si="114"/>
        <v>0</v>
      </c>
      <c r="AU209" s="11">
        <f t="shared" si="115"/>
        <v>0</v>
      </c>
      <c r="AV209" s="11">
        <f t="shared" si="116"/>
        <v>0</v>
      </c>
      <c r="AW209" s="11">
        <f t="shared" si="117"/>
        <v>0</v>
      </c>
      <c r="AX209" s="11">
        <f t="shared" si="118"/>
        <v>0</v>
      </c>
      <c r="AY209" s="11">
        <f t="shared" si="119"/>
        <v>0</v>
      </c>
      <c r="AZ209" s="11">
        <f t="shared" si="120"/>
        <v>0</v>
      </c>
      <c r="BA209" s="11">
        <f t="shared" si="121"/>
        <v>0</v>
      </c>
    </row>
    <row r="210" spans="1:53" hidden="1" x14ac:dyDescent="0.2">
      <c r="A210" s="30"/>
      <c r="B210" s="30"/>
      <c r="C210" s="30"/>
      <c r="D210" s="30"/>
      <c r="E210" s="30"/>
      <c r="F210" s="30"/>
      <c r="G210" s="30"/>
      <c r="H210" s="30"/>
      <c r="I210" s="30"/>
      <c r="J210" s="30"/>
      <c r="K210" s="30"/>
      <c r="L210" s="30"/>
      <c r="M210" s="30"/>
      <c r="N210" s="30"/>
      <c r="O210" s="30"/>
      <c r="P210" s="30"/>
      <c r="Q210" s="30"/>
      <c r="R210" s="56"/>
      <c r="S210" s="57"/>
      <c r="T210" s="48">
        <f t="shared" ref="T210:T225" si="133">T209+1</f>
        <v>179</v>
      </c>
      <c r="U210" s="11">
        <f t="shared" si="129"/>
        <v>3</v>
      </c>
      <c r="V210" s="19">
        <f t="shared" si="122"/>
        <v>0</v>
      </c>
      <c r="W210" s="19">
        <f t="shared" si="123"/>
        <v>0</v>
      </c>
      <c r="X210" s="11" t="b">
        <f t="shared" si="130"/>
        <v>1</v>
      </c>
      <c r="Y210" s="11">
        <f t="shared" si="124"/>
        <v>0</v>
      </c>
      <c r="Z210" s="11">
        <f t="shared" si="125"/>
        <v>0</v>
      </c>
      <c r="AA210" s="11">
        <f t="shared" si="97"/>
        <v>0</v>
      </c>
      <c r="AB210" s="19">
        <f t="shared" si="128"/>
        <v>178</v>
      </c>
      <c r="AC210" s="11">
        <f t="shared" si="98"/>
        <v>2</v>
      </c>
      <c r="AD210" s="11">
        <f t="shared" si="99"/>
        <v>0</v>
      </c>
      <c r="AE210" s="19">
        <f t="shared" si="100"/>
        <v>0</v>
      </c>
      <c r="AF210" s="19">
        <f t="shared" si="101"/>
        <v>0</v>
      </c>
      <c r="AG210" s="11" t="b">
        <f t="shared" si="102"/>
        <v>0</v>
      </c>
      <c r="AH210" s="11">
        <f t="shared" si="103"/>
        <v>0</v>
      </c>
      <c r="AI210" s="11">
        <f t="shared" si="104"/>
        <v>0</v>
      </c>
      <c r="AJ210" s="11">
        <f t="shared" si="105"/>
        <v>0</v>
      </c>
      <c r="AK210" s="11">
        <f t="shared" si="106"/>
        <v>0</v>
      </c>
      <c r="AL210" s="11">
        <f t="shared" si="107"/>
        <v>0</v>
      </c>
      <c r="AM210" s="11">
        <f t="shared" si="108"/>
        <v>0</v>
      </c>
      <c r="AN210" s="11">
        <f t="shared" si="109"/>
        <v>0</v>
      </c>
      <c r="AO210" s="11">
        <f t="shared" si="110"/>
        <v>0</v>
      </c>
      <c r="AP210" s="11">
        <f t="shared" si="111"/>
        <v>0</v>
      </c>
      <c r="AQ210" s="11">
        <f t="shared" si="126"/>
        <v>0</v>
      </c>
      <c r="AR210" s="11">
        <f t="shared" si="112"/>
        <v>0</v>
      </c>
      <c r="AS210" s="11">
        <f t="shared" si="113"/>
        <v>0</v>
      </c>
      <c r="AT210" s="11">
        <f t="shared" si="114"/>
        <v>0</v>
      </c>
      <c r="AU210" s="11">
        <f t="shared" si="115"/>
        <v>0</v>
      </c>
      <c r="AV210" s="11">
        <f t="shared" si="116"/>
        <v>0</v>
      </c>
      <c r="AW210" s="11">
        <f t="shared" si="117"/>
        <v>0</v>
      </c>
      <c r="AX210" s="11">
        <f t="shared" si="118"/>
        <v>0</v>
      </c>
      <c r="AY210" s="11">
        <f t="shared" si="119"/>
        <v>0</v>
      </c>
      <c r="AZ210" s="11">
        <f t="shared" si="120"/>
        <v>0</v>
      </c>
      <c r="BA210" s="11">
        <f t="shared" si="121"/>
        <v>0</v>
      </c>
    </row>
    <row r="211" spans="1:53" hidden="1" x14ac:dyDescent="0.2">
      <c r="A211" s="30"/>
      <c r="B211" s="30"/>
      <c r="C211" s="30"/>
      <c r="D211" s="30"/>
      <c r="E211" s="30"/>
      <c r="F211" s="30"/>
      <c r="G211" s="30"/>
      <c r="H211" s="30"/>
      <c r="I211" s="30"/>
      <c r="J211" s="30"/>
      <c r="K211" s="30"/>
      <c r="L211" s="30"/>
      <c r="M211" s="30"/>
      <c r="N211" s="30"/>
      <c r="O211" s="30"/>
      <c r="P211" s="30"/>
      <c r="Q211" s="30"/>
      <c r="R211" s="56"/>
      <c r="S211" s="57"/>
      <c r="T211" s="48">
        <f t="shared" si="133"/>
        <v>180</v>
      </c>
      <c r="U211" s="11">
        <f t="shared" si="129"/>
        <v>4</v>
      </c>
      <c r="V211" s="19">
        <f t="shared" si="122"/>
        <v>0</v>
      </c>
      <c r="W211" s="19">
        <f t="shared" si="123"/>
        <v>0</v>
      </c>
      <c r="X211" s="11" t="b">
        <f t="shared" si="130"/>
        <v>1</v>
      </c>
      <c r="Y211" s="11">
        <f t="shared" si="124"/>
        <v>0</v>
      </c>
      <c r="Z211" s="11">
        <f t="shared" si="125"/>
        <v>0</v>
      </c>
      <c r="AA211" s="11">
        <f t="shared" si="97"/>
        <v>0</v>
      </c>
      <c r="AB211" s="19">
        <f t="shared" si="128"/>
        <v>179</v>
      </c>
      <c r="AC211" s="11">
        <f t="shared" si="98"/>
        <v>3</v>
      </c>
      <c r="AD211" s="11">
        <f t="shared" si="99"/>
        <v>0</v>
      </c>
      <c r="AE211" s="19">
        <f t="shared" si="100"/>
        <v>0</v>
      </c>
      <c r="AF211" s="19">
        <f t="shared" si="101"/>
        <v>0</v>
      </c>
      <c r="AG211" s="11" t="b">
        <f t="shared" si="102"/>
        <v>0</v>
      </c>
      <c r="AH211" s="11">
        <f t="shared" si="103"/>
        <v>0</v>
      </c>
      <c r="AI211" s="11">
        <f t="shared" si="104"/>
        <v>0</v>
      </c>
      <c r="AJ211" s="11">
        <f t="shared" si="105"/>
        <v>0</v>
      </c>
      <c r="AK211" s="11">
        <f t="shared" si="106"/>
        <v>0</v>
      </c>
      <c r="AL211" s="11">
        <f t="shared" si="107"/>
        <v>0</v>
      </c>
      <c r="AM211" s="11">
        <f t="shared" si="108"/>
        <v>0</v>
      </c>
      <c r="AN211" s="11">
        <f t="shared" si="109"/>
        <v>0</v>
      </c>
      <c r="AO211" s="11">
        <f t="shared" si="110"/>
        <v>0</v>
      </c>
      <c r="AP211" s="11">
        <f t="shared" si="111"/>
        <v>0</v>
      </c>
      <c r="AQ211" s="11">
        <f t="shared" si="126"/>
        <v>0</v>
      </c>
      <c r="AR211" s="11">
        <f t="shared" si="112"/>
        <v>0</v>
      </c>
      <c r="AS211" s="11">
        <f t="shared" si="113"/>
        <v>0</v>
      </c>
      <c r="AT211" s="11">
        <f t="shared" si="114"/>
        <v>0</v>
      </c>
      <c r="AU211" s="11">
        <f t="shared" si="115"/>
        <v>0</v>
      </c>
      <c r="AV211" s="11">
        <f t="shared" si="116"/>
        <v>0</v>
      </c>
      <c r="AW211" s="11">
        <f t="shared" si="117"/>
        <v>0</v>
      </c>
      <c r="AX211" s="11">
        <f t="shared" si="118"/>
        <v>0</v>
      </c>
      <c r="AY211" s="11">
        <f t="shared" si="119"/>
        <v>0</v>
      </c>
      <c r="AZ211" s="11">
        <f t="shared" si="120"/>
        <v>0</v>
      </c>
      <c r="BA211" s="11">
        <f t="shared" si="121"/>
        <v>0</v>
      </c>
    </row>
    <row r="212" spans="1:53" hidden="1" x14ac:dyDescent="0.2">
      <c r="A212" s="30"/>
      <c r="B212" s="30"/>
      <c r="C212" s="30"/>
      <c r="D212" s="30"/>
      <c r="E212" s="30"/>
      <c r="F212" s="30"/>
      <c r="G212" s="30"/>
      <c r="H212" s="30"/>
      <c r="I212" s="30"/>
      <c r="J212" s="30"/>
      <c r="K212" s="30"/>
      <c r="L212" s="30"/>
      <c r="M212" s="30"/>
      <c r="N212" s="30"/>
      <c r="O212" s="30"/>
      <c r="P212" s="30"/>
      <c r="Q212" s="30"/>
      <c r="R212" s="56"/>
      <c r="S212" s="57"/>
      <c r="T212" s="48">
        <f t="shared" si="133"/>
        <v>181</v>
      </c>
      <c r="U212" s="11">
        <f t="shared" si="129"/>
        <v>5</v>
      </c>
      <c r="V212" s="19">
        <f t="shared" si="122"/>
        <v>0</v>
      </c>
      <c r="W212" s="19">
        <f t="shared" si="123"/>
        <v>0</v>
      </c>
      <c r="X212" s="11" t="b">
        <f t="shared" si="130"/>
        <v>1</v>
      </c>
      <c r="Y212" s="11">
        <f t="shared" si="124"/>
        <v>0</v>
      </c>
      <c r="Z212" s="11">
        <f t="shared" si="125"/>
        <v>0</v>
      </c>
      <c r="AA212" s="11">
        <f t="shared" si="97"/>
        <v>0</v>
      </c>
      <c r="AB212" s="19">
        <f t="shared" si="128"/>
        <v>180</v>
      </c>
      <c r="AC212" s="11">
        <f t="shared" si="98"/>
        <v>4</v>
      </c>
      <c r="AD212" s="11">
        <f t="shared" si="99"/>
        <v>0</v>
      </c>
      <c r="AE212" s="19">
        <f t="shared" si="100"/>
        <v>0</v>
      </c>
      <c r="AF212" s="19">
        <f t="shared" si="101"/>
        <v>0</v>
      </c>
      <c r="AG212" s="11" t="b">
        <f t="shared" si="102"/>
        <v>0</v>
      </c>
      <c r="AH212" s="11">
        <f t="shared" si="103"/>
        <v>0</v>
      </c>
      <c r="AI212" s="11">
        <f t="shared" si="104"/>
        <v>0</v>
      </c>
      <c r="AJ212" s="11">
        <f t="shared" si="105"/>
        <v>0</v>
      </c>
      <c r="AK212" s="11">
        <f t="shared" si="106"/>
        <v>0</v>
      </c>
      <c r="AL212" s="11">
        <f t="shared" si="107"/>
        <v>0</v>
      </c>
      <c r="AM212" s="11">
        <f t="shared" si="108"/>
        <v>0</v>
      </c>
      <c r="AN212" s="11">
        <f t="shared" si="109"/>
        <v>0</v>
      </c>
      <c r="AO212" s="11">
        <f t="shared" si="110"/>
        <v>0</v>
      </c>
      <c r="AP212" s="11">
        <f t="shared" si="111"/>
        <v>0</v>
      </c>
      <c r="AQ212" s="11">
        <f t="shared" si="126"/>
        <v>0</v>
      </c>
      <c r="AR212" s="11">
        <f t="shared" si="112"/>
        <v>0</v>
      </c>
      <c r="AS212" s="11">
        <f t="shared" si="113"/>
        <v>0</v>
      </c>
      <c r="AT212" s="11">
        <f t="shared" si="114"/>
        <v>0</v>
      </c>
      <c r="AU212" s="11">
        <f t="shared" si="115"/>
        <v>0</v>
      </c>
      <c r="AV212" s="11">
        <f t="shared" si="116"/>
        <v>0</v>
      </c>
      <c r="AW212" s="11">
        <f t="shared" si="117"/>
        <v>0</v>
      </c>
      <c r="AX212" s="11">
        <f t="shared" si="118"/>
        <v>0</v>
      </c>
      <c r="AY212" s="11">
        <f t="shared" si="119"/>
        <v>0</v>
      </c>
      <c r="AZ212" s="11">
        <f t="shared" si="120"/>
        <v>0</v>
      </c>
      <c r="BA212" s="11">
        <f t="shared" si="121"/>
        <v>0</v>
      </c>
    </row>
    <row r="213" spans="1:53" hidden="1" x14ac:dyDescent="0.2">
      <c r="A213" s="30"/>
      <c r="B213" s="30"/>
      <c r="C213" s="30"/>
      <c r="D213" s="30"/>
      <c r="E213" s="30"/>
      <c r="F213" s="30"/>
      <c r="G213" s="30"/>
      <c r="H213" s="30"/>
      <c r="I213" s="30"/>
      <c r="J213" s="30"/>
      <c r="K213" s="30"/>
      <c r="L213" s="30"/>
      <c r="M213" s="30"/>
      <c r="N213" s="30"/>
      <c r="O213" s="30"/>
      <c r="P213" s="30"/>
      <c r="Q213" s="30"/>
      <c r="R213" s="56"/>
      <c r="S213" s="57"/>
      <c r="T213" s="48">
        <f t="shared" si="133"/>
        <v>182</v>
      </c>
      <c r="U213" s="11">
        <f t="shared" si="129"/>
        <v>6</v>
      </c>
      <c r="V213" s="19">
        <f t="shared" si="122"/>
        <v>0</v>
      </c>
      <c r="W213" s="19">
        <f t="shared" si="123"/>
        <v>0</v>
      </c>
      <c r="X213" s="11" t="b">
        <f t="shared" si="130"/>
        <v>1</v>
      </c>
      <c r="Y213" s="11">
        <f t="shared" si="124"/>
        <v>0</v>
      </c>
      <c r="Z213" s="11">
        <f t="shared" si="125"/>
        <v>0</v>
      </c>
      <c r="AA213" s="11">
        <f t="shared" si="97"/>
        <v>0</v>
      </c>
      <c r="AB213" s="19">
        <f t="shared" si="128"/>
        <v>181</v>
      </c>
      <c r="AC213" s="11">
        <f t="shared" si="98"/>
        <v>5</v>
      </c>
      <c r="AD213" s="11">
        <f t="shared" si="99"/>
        <v>0</v>
      </c>
      <c r="AE213" s="19">
        <f t="shared" si="100"/>
        <v>0</v>
      </c>
      <c r="AF213" s="19">
        <f t="shared" si="101"/>
        <v>0</v>
      </c>
      <c r="AG213" s="11" t="b">
        <f t="shared" si="102"/>
        <v>0</v>
      </c>
      <c r="AH213" s="11">
        <f t="shared" si="103"/>
        <v>0</v>
      </c>
      <c r="AI213" s="11">
        <f t="shared" si="104"/>
        <v>0</v>
      </c>
      <c r="AJ213" s="11">
        <f t="shared" si="105"/>
        <v>0</v>
      </c>
      <c r="AK213" s="11">
        <f t="shared" si="106"/>
        <v>0</v>
      </c>
      <c r="AL213" s="11">
        <f t="shared" si="107"/>
        <v>0</v>
      </c>
      <c r="AM213" s="11">
        <f t="shared" si="108"/>
        <v>0</v>
      </c>
      <c r="AN213" s="11">
        <f t="shared" si="109"/>
        <v>0</v>
      </c>
      <c r="AO213" s="11">
        <f t="shared" si="110"/>
        <v>0</v>
      </c>
      <c r="AP213" s="11">
        <f t="shared" si="111"/>
        <v>0</v>
      </c>
      <c r="AQ213" s="11">
        <f t="shared" si="126"/>
        <v>0</v>
      </c>
      <c r="AR213" s="11">
        <f t="shared" si="112"/>
        <v>0</v>
      </c>
      <c r="AS213" s="11">
        <f t="shared" si="113"/>
        <v>0</v>
      </c>
      <c r="AT213" s="11">
        <f t="shared" si="114"/>
        <v>0</v>
      </c>
      <c r="AU213" s="11">
        <f t="shared" si="115"/>
        <v>0</v>
      </c>
      <c r="AV213" s="11">
        <f t="shared" si="116"/>
        <v>0</v>
      </c>
      <c r="AW213" s="11">
        <f t="shared" si="117"/>
        <v>0</v>
      </c>
      <c r="AX213" s="11">
        <f t="shared" si="118"/>
        <v>0</v>
      </c>
      <c r="AY213" s="11">
        <f t="shared" si="119"/>
        <v>0</v>
      </c>
      <c r="AZ213" s="11">
        <f t="shared" si="120"/>
        <v>0</v>
      </c>
      <c r="BA213" s="11">
        <f t="shared" si="121"/>
        <v>0</v>
      </c>
    </row>
    <row r="214" spans="1:53" hidden="1" x14ac:dyDescent="0.2">
      <c r="A214" s="30"/>
      <c r="B214" s="30"/>
      <c r="C214" s="30"/>
      <c r="D214" s="30"/>
      <c r="E214" s="30"/>
      <c r="F214" s="30"/>
      <c r="G214" s="30"/>
      <c r="H214" s="30"/>
      <c r="I214" s="30"/>
      <c r="J214" s="30"/>
      <c r="K214" s="30"/>
      <c r="L214" s="30"/>
      <c r="M214" s="30"/>
      <c r="N214" s="30"/>
      <c r="O214" s="30"/>
      <c r="P214" s="30"/>
      <c r="Q214" s="30"/>
      <c r="R214" s="56"/>
      <c r="S214" s="57"/>
      <c r="T214" s="48">
        <f t="shared" si="133"/>
        <v>183</v>
      </c>
      <c r="U214" s="11">
        <f t="shared" si="129"/>
        <v>7</v>
      </c>
      <c r="V214" s="19">
        <f t="shared" si="122"/>
        <v>0</v>
      </c>
      <c r="W214" s="19">
        <f t="shared" si="123"/>
        <v>0</v>
      </c>
      <c r="X214" s="11" t="b">
        <f t="shared" si="130"/>
        <v>1</v>
      </c>
      <c r="Y214" s="11">
        <f t="shared" si="124"/>
        <v>0</v>
      </c>
      <c r="Z214" s="11">
        <f t="shared" si="125"/>
        <v>0</v>
      </c>
      <c r="AA214" s="11">
        <f t="shared" si="97"/>
        <v>0</v>
      </c>
      <c r="AB214" s="19">
        <f t="shared" si="128"/>
        <v>182</v>
      </c>
      <c r="AC214" s="11">
        <f t="shared" si="98"/>
        <v>6</v>
      </c>
      <c r="AD214" s="11">
        <f t="shared" si="99"/>
        <v>0</v>
      </c>
      <c r="AE214" s="19">
        <f t="shared" si="100"/>
        <v>0</v>
      </c>
      <c r="AF214" s="19">
        <f t="shared" si="101"/>
        <v>0</v>
      </c>
      <c r="AG214" s="11" t="b">
        <f t="shared" si="102"/>
        <v>0</v>
      </c>
      <c r="AH214" s="11">
        <f t="shared" si="103"/>
        <v>0</v>
      </c>
      <c r="AI214" s="11">
        <f t="shared" si="104"/>
        <v>0</v>
      </c>
      <c r="AJ214" s="11">
        <f t="shared" si="105"/>
        <v>0</v>
      </c>
      <c r="AK214" s="11">
        <f t="shared" si="106"/>
        <v>0</v>
      </c>
      <c r="AL214" s="11">
        <f t="shared" si="107"/>
        <v>0</v>
      </c>
      <c r="AM214" s="11">
        <f t="shared" si="108"/>
        <v>0</v>
      </c>
      <c r="AN214" s="11">
        <f t="shared" si="109"/>
        <v>0</v>
      </c>
      <c r="AO214" s="11">
        <f t="shared" si="110"/>
        <v>0</v>
      </c>
      <c r="AP214" s="11">
        <f t="shared" si="111"/>
        <v>0</v>
      </c>
      <c r="AQ214" s="11">
        <f t="shared" si="126"/>
        <v>0</v>
      </c>
      <c r="AR214" s="11">
        <f t="shared" si="112"/>
        <v>0</v>
      </c>
      <c r="AS214" s="11">
        <f t="shared" si="113"/>
        <v>0</v>
      </c>
      <c r="AT214" s="11">
        <f t="shared" si="114"/>
        <v>0</v>
      </c>
      <c r="AU214" s="11">
        <f t="shared" si="115"/>
        <v>0</v>
      </c>
      <c r="AV214" s="11">
        <f t="shared" si="116"/>
        <v>0</v>
      </c>
      <c r="AW214" s="11">
        <f t="shared" si="117"/>
        <v>0</v>
      </c>
      <c r="AX214" s="11">
        <f t="shared" si="118"/>
        <v>0</v>
      </c>
      <c r="AY214" s="11">
        <f t="shared" si="119"/>
        <v>0</v>
      </c>
      <c r="AZ214" s="11">
        <f t="shared" si="120"/>
        <v>0</v>
      </c>
      <c r="BA214" s="11">
        <f t="shared" si="121"/>
        <v>0</v>
      </c>
    </row>
    <row r="215" spans="1:53" hidden="1" x14ac:dyDescent="0.2">
      <c r="A215" s="30"/>
      <c r="B215" s="30"/>
      <c r="C215" s="30"/>
      <c r="D215" s="30"/>
      <c r="E215" s="30"/>
      <c r="F215" s="30"/>
      <c r="G215" s="30"/>
      <c r="H215" s="30"/>
      <c r="I215" s="30"/>
      <c r="J215" s="30"/>
      <c r="K215" s="30"/>
      <c r="L215" s="30"/>
      <c r="M215" s="30"/>
      <c r="N215" s="30"/>
      <c r="O215" s="30"/>
      <c r="P215" s="30"/>
      <c r="Q215" s="30"/>
      <c r="R215" s="56"/>
      <c r="S215" s="57"/>
      <c r="T215" s="48">
        <f t="shared" si="133"/>
        <v>184</v>
      </c>
      <c r="U215" s="11">
        <f t="shared" si="129"/>
        <v>1</v>
      </c>
      <c r="V215" s="19">
        <f t="shared" si="122"/>
        <v>0</v>
      </c>
      <c r="W215" s="19">
        <f t="shared" si="123"/>
        <v>0</v>
      </c>
      <c r="X215" s="11" t="b">
        <f t="shared" si="130"/>
        <v>1</v>
      </c>
      <c r="Y215" s="11">
        <f t="shared" si="124"/>
        <v>0</v>
      </c>
      <c r="Z215" s="11">
        <f t="shared" si="125"/>
        <v>0</v>
      </c>
      <c r="AA215" s="11">
        <f t="shared" si="97"/>
        <v>0</v>
      </c>
      <c r="AB215" s="19">
        <f t="shared" si="128"/>
        <v>183</v>
      </c>
      <c r="AC215" s="11">
        <f t="shared" si="98"/>
        <v>7</v>
      </c>
      <c r="AD215" s="11">
        <f t="shared" si="99"/>
        <v>0</v>
      </c>
      <c r="AE215" s="19">
        <f t="shared" si="100"/>
        <v>0</v>
      </c>
      <c r="AF215" s="19">
        <f t="shared" si="101"/>
        <v>0</v>
      </c>
      <c r="AG215" s="11" t="b">
        <f t="shared" si="102"/>
        <v>0</v>
      </c>
      <c r="AH215" s="11">
        <f t="shared" si="103"/>
        <v>0</v>
      </c>
      <c r="AI215" s="11">
        <f t="shared" si="104"/>
        <v>0</v>
      </c>
      <c r="AJ215" s="11">
        <f t="shared" si="105"/>
        <v>0</v>
      </c>
      <c r="AK215" s="11">
        <f t="shared" si="106"/>
        <v>0</v>
      </c>
      <c r="AL215" s="11">
        <f t="shared" si="107"/>
        <v>0</v>
      </c>
      <c r="AM215" s="11">
        <f t="shared" si="108"/>
        <v>0</v>
      </c>
      <c r="AN215" s="11">
        <f t="shared" si="109"/>
        <v>0</v>
      </c>
      <c r="AO215" s="11">
        <f t="shared" si="110"/>
        <v>0</v>
      </c>
      <c r="AP215" s="11">
        <f t="shared" si="111"/>
        <v>0</v>
      </c>
      <c r="AQ215" s="11">
        <f t="shared" si="126"/>
        <v>0</v>
      </c>
      <c r="AR215" s="11">
        <f t="shared" si="112"/>
        <v>0</v>
      </c>
      <c r="AS215" s="11">
        <f t="shared" si="113"/>
        <v>0</v>
      </c>
      <c r="AT215" s="11">
        <f t="shared" si="114"/>
        <v>0</v>
      </c>
      <c r="AU215" s="11">
        <f t="shared" si="115"/>
        <v>0</v>
      </c>
      <c r="AV215" s="11">
        <f t="shared" si="116"/>
        <v>0</v>
      </c>
      <c r="AW215" s="11">
        <f t="shared" si="117"/>
        <v>0</v>
      </c>
      <c r="AX215" s="11">
        <f t="shared" si="118"/>
        <v>0</v>
      </c>
      <c r="AY215" s="11">
        <f t="shared" si="119"/>
        <v>0</v>
      </c>
      <c r="AZ215" s="11">
        <f t="shared" si="120"/>
        <v>0</v>
      </c>
      <c r="BA215" s="11">
        <f t="shared" si="121"/>
        <v>0</v>
      </c>
    </row>
    <row r="216" spans="1:53" hidden="1" x14ac:dyDescent="0.2">
      <c r="A216" s="30"/>
      <c r="B216" s="30"/>
      <c r="C216" s="30"/>
      <c r="D216" s="30"/>
      <c r="E216" s="30"/>
      <c r="F216" s="30"/>
      <c r="G216" s="30"/>
      <c r="H216" s="30"/>
      <c r="I216" s="30"/>
      <c r="J216" s="30"/>
      <c r="K216" s="30"/>
      <c r="L216" s="30"/>
      <c r="M216" s="30"/>
      <c r="N216" s="30"/>
      <c r="O216" s="30"/>
      <c r="P216" s="30"/>
      <c r="Q216" s="30"/>
      <c r="R216" s="56"/>
      <c r="S216" s="57"/>
      <c r="T216" s="48">
        <f t="shared" si="133"/>
        <v>185</v>
      </c>
      <c r="U216" s="11">
        <f t="shared" si="129"/>
        <v>2</v>
      </c>
      <c r="V216" s="19">
        <f t="shared" si="122"/>
        <v>0</v>
      </c>
      <c r="W216" s="19">
        <f t="shared" si="123"/>
        <v>0</v>
      </c>
      <c r="X216" s="11" t="b">
        <f t="shared" si="130"/>
        <v>1</v>
      </c>
      <c r="Y216" s="11">
        <f t="shared" si="124"/>
        <v>0</v>
      </c>
      <c r="Z216" s="11">
        <f t="shared" si="125"/>
        <v>0</v>
      </c>
      <c r="AA216" s="11">
        <f t="shared" si="97"/>
        <v>0</v>
      </c>
      <c r="AB216" s="19">
        <f t="shared" si="128"/>
        <v>184</v>
      </c>
      <c r="AC216" s="11">
        <f t="shared" si="98"/>
        <v>1</v>
      </c>
      <c r="AD216" s="11">
        <f t="shared" si="99"/>
        <v>0</v>
      </c>
      <c r="AE216" s="19">
        <f t="shared" si="100"/>
        <v>0</v>
      </c>
      <c r="AF216" s="19">
        <f t="shared" si="101"/>
        <v>0</v>
      </c>
      <c r="AG216" s="11" t="b">
        <f t="shared" si="102"/>
        <v>0</v>
      </c>
      <c r="AH216" s="11">
        <f t="shared" si="103"/>
        <v>0</v>
      </c>
      <c r="AI216" s="11">
        <f t="shared" si="104"/>
        <v>0</v>
      </c>
      <c r="AJ216" s="11">
        <f t="shared" si="105"/>
        <v>0</v>
      </c>
      <c r="AK216" s="11">
        <f t="shared" si="106"/>
        <v>0</v>
      </c>
      <c r="AL216" s="11">
        <f t="shared" si="107"/>
        <v>0</v>
      </c>
      <c r="AM216" s="11">
        <f t="shared" si="108"/>
        <v>0</v>
      </c>
      <c r="AN216" s="11">
        <f t="shared" si="109"/>
        <v>0</v>
      </c>
      <c r="AO216" s="11">
        <f t="shared" si="110"/>
        <v>0</v>
      </c>
      <c r="AP216" s="11">
        <f t="shared" si="111"/>
        <v>0</v>
      </c>
      <c r="AQ216" s="11">
        <f t="shared" si="126"/>
        <v>0</v>
      </c>
      <c r="AR216" s="11">
        <f t="shared" si="112"/>
        <v>0</v>
      </c>
      <c r="AS216" s="11">
        <f t="shared" si="113"/>
        <v>0</v>
      </c>
      <c r="AT216" s="11">
        <f t="shared" si="114"/>
        <v>0</v>
      </c>
      <c r="AU216" s="11">
        <f t="shared" si="115"/>
        <v>0</v>
      </c>
      <c r="AV216" s="11">
        <f t="shared" si="116"/>
        <v>0</v>
      </c>
      <c r="AW216" s="11">
        <f t="shared" si="117"/>
        <v>0</v>
      </c>
      <c r="AX216" s="11">
        <f t="shared" si="118"/>
        <v>0</v>
      </c>
      <c r="AY216" s="11">
        <f t="shared" si="119"/>
        <v>0</v>
      </c>
      <c r="AZ216" s="11">
        <f t="shared" si="120"/>
        <v>0</v>
      </c>
      <c r="BA216" s="11">
        <f t="shared" si="121"/>
        <v>0</v>
      </c>
    </row>
    <row r="217" spans="1:53" hidden="1" x14ac:dyDescent="0.2">
      <c r="A217" s="30"/>
      <c r="B217" s="30"/>
      <c r="C217" s="30"/>
      <c r="D217" s="30"/>
      <c r="E217" s="30"/>
      <c r="F217" s="30"/>
      <c r="G217" s="30"/>
      <c r="H217" s="30"/>
      <c r="I217" s="30"/>
      <c r="J217" s="30"/>
      <c r="K217" s="30"/>
      <c r="L217" s="30"/>
      <c r="M217" s="30"/>
      <c r="N217" s="30"/>
      <c r="O217" s="30"/>
      <c r="P217" s="30"/>
      <c r="Q217" s="30"/>
      <c r="R217" s="56"/>
      <c r="S217" s="57"/>
      <c r="T217" s="48">
        <f t="shared" si="133"/>
        <v>186</v>
      </c>
      <c r="U217" s="11">
        <f t="shared" si="129"/>
        <v>3</v>
      </c>
      <c r="V217" s="19">
        <f t="shared" si="122"/>
        <v>0</v>
      </c>
      <c r="W217" s="19">
        <f t="shared" si="123"/>
        <v>0</v>
      </c>
      <c r="X217" s="11" t="b">
        <f t="shared" si="130"/>
        <v>1</v>
      </c>
      <c r="Y217" s="11">
        <f t="shared" si="124"/>
        <v>0</v>
      </c>
      <c r="Z217" s="11">
        <f t="shared" si="125"/>
        <v>0</v>
      </c>
      <c r="AA217" s="11">
        <f t="shared" si="97"/>
        <v>0</v>
      </c>
      <c r="AB217" s="19">
        <f t="shared" si="128"/>
        <v>185</v>
      </c>
      <c r="AC217" s="11">
        <f t="shared" si="98"/>
        <v>2</v>
      </c>
      <c r="AD217" s="11">
        <f t="shared" si="99"/>
        <v>0</v>
      </c>
      <c r="AE217" s="19">
        <f t="shared" si="100"/>
        <v>0</v>
      </c>
      <c r="AF217" s="19">
        <f t="shared" si="101"/>
        <v>0</v>
      </c>
      <c r="AG217" s="11" t="b">
        <f t="shared" si="102"/>
        <v>0</v>
      </c>
      <c r="AH217" s="11">
        <f t="shared" si="103"/>
        <v>0</v>
      </c>
      <c r="AI217" s="11">
        <f t="shared" si="104"/>
        <v>0</v>
      </c>
      <c r="AJ217" s="11">
        <f t="shared" si="105"/>
        <v>0</v>
      </c>
      <c r="AK217" s="11">
        <f t="shared" si="106"/>
        <v>0</v>
      </c>
      <c r="AL217" s="11">
        <f t="shared" si="107"/>
        <v>0</v>
      </c>
      <c r="AM217" s="11">
        <f t="shared" si="108"/>
        <v>0</v>
      </c>
      <c r="AN217" s="11">
        <f t="shared" si="109"/>
        <v>0</v>
      </c>
      <c r="AO217" s="11">
        <f t="shared" si="110"/>
        <v>0</v>
      </c>
      <c r="AP217" s="11">
        <f t="shared" si="111"/>
        <v>0</v>
      </c>
      <c r="AQ217" s="11">
        <f t="shared" si="126"/>
        <v>0</v>
      </c>
      <c r="AR217" s="11">
        <f t="shared" si="112"/>
        <v>0</v>
      </c>
      <c r="AS217" s="11">
        <f t="shared" si="113"/>
        <v>0</v>
      </c>
      <c r="AT217" s="11">
        <f t="shared" si="114"/>
        <v>0</v>
      </c>
      <c r="AU217" s="11">
        <f t="shared" si="115"/>
        <v>0</v>
      </c>
      <c r="AV217" s="11">
        <f t="shared" si="116"/>
        <v>0</v>
      </c>
      <c r="AW217" s="11">
        <f t="shared" si="117"/>
        <v>0</v>
      </c>
      <c r="AX217" s="11">
        <f t="shared" si="118"/>
        <v>0</v>
      </c>
      <c r="AY217" s="11">
        <f t="shared" si="119"/>
        <v>0</v>
      </c>
      <c r="AZ217" s="11">
        <f t="shared" si="120"/>
        <v>0</v>
      </c>
      <c r="BA217" s="11">
        <f t="shared" si="121"/>
        <v>0</v>
      </c>
    </row>
    <row r="218" spans="1:53" hidden="1" x14ac:dyDescent="0.2">
      <c r="A218" s="30"/>
      <c r="B218" s="30"/>
      <c r="C218" s="30"/>
      <c r="D218" s="30"/>
      <c r="E218" s="30"/>
      <c r="F218" s="30"/>
      <c r="G218" s="30"/>
      <c r="H218" s="30"/>
      <c r="I218" s="30"/>
      <c r="J218" s="30"/>
      <c r="K218" s="30"/>
      <c r="L218" s="30"/>
      <c r="M218" s="30"/>
      <c r="N218" s="30"/>
      <c r="O218" s="30"/>
      <c r="P218" s="30"/>
      <c r="Q218" s="30"/>
      <c r="R218" s="56"/>
      <c r="S218" s="57"/>
      <c r="T218" s="48">
        <f t="shared" si="133"/>
        <v>187</v>
      </c>
      <c r="U218" s="11">
        <f t="shared" si="129"/>
        <v>4</v>
      </c>
      <c r="V218" s="19">
        <f t="shared" si="122"/>
        <v>0</v>
      </c>
      <c r="W218" s="19">
        <f t="shared" si="123"/>
        <v>0</v>
      </c>
      <c r="X218" s="11" t="b">
        <f t="shared" si="130"/>
        <v>1</v>
      </c>
      <c r="Y218" s="11">
        <f t="shared" si="124"/>
        <v>0</v>
      </c>
      <c r="Z218" s="11">
        <f t="shared" si="125"/>
        <v>0</v>
      </c>
      <c r="AA218" s="11">
        <f t="shared" si="97"/>
        <v>0</v>
      </c>
      <c r="AB218" s="19">
        <f t="shared" si="128"/>
        <v>186</v>
      </c>
      <c r="AC218" s="11">
        <f t="shared" si="98"/>
        <v>3</v>
      </c>
      <c r="AD218" s="11">
        <f t="shared" si="99"/>
        <v>0</v>
      </c>
      <c r="AE218" s="19">
        <f t="shared" si="100"/>
        <v>0</v>
      </c>
      <c r="AF218" s="19">
        <f t="shared" si="101"/>
        <v>0</v>
      </c>
      <c r="AG218" s="11" t="b">
        <f t="shared" si="102"/>
        <v>0</v>
      </c>
      <c r="AH218" s="11">
        <f t="shared" si="103"/>
        <v>0</v>
      </c>
      <c r="AI218" s="11">
        <f t="shared" si="104"/>
        <v>0</v>
      </c>
      <c r="AJ218" s="11">
        <f t="shared" si="105"/>
        <v>0</v>
      </c>
      <c r="AK218" s="11">
        <f t="shared" si="106"/>
        <v>0</v>
      </c>
      <c r="AL218" s="11">
        <f t="shared" si="107"/>
        <v>0</v>
      </c>
      <c r="AM218" s="11">
        <f t="shared" si="108"/>
        <v>0</v>
      </c>
      <c r="AN218" s="11">
        <f t="shared" si="109"/>
        <v>0</v>
      </c>
      <c r="AO218" s="11">
        <f t="shared" si="110"/>
        <v>0</v>
      </c>
      <c r="AP218" s="11">
        <f t="shared" si="111"/>
        <v>0</v>
      </c>
      <c r="AQ218" s="11">
        <f t="shared" si="126"/>
        <v>0</v>
      </c>
      <c r="AR218" s="11">
        <f t="shared" si="112"/>
        <v>0</v>
      </c>
      <c r="AS218" s="11">
        <f t="shared" si="113"/>
        <v>0</v>
      </c>
      <c r="AT218" s="11">
        <f t="shared" si="114"/>
        <v>0</v>
      </c>
      <c r="AU218" s="11">
        <f t="shared" si="115"/>
        <v>0</v>
      </c>
      <c r="AV218" s="11">
        <f t="shared" si="116"/>
        <v>0</v>
      </c>
      <c r="AW218" s="11">
        <f t="shared" si="117"/>
        <v>0</v>
      </c>
      <c r="AX218" s="11">
        <f t="shared" si="118"/>
        <v>0</v>
      </c>
      <c r="AY218" s="11">
        <f t="shared" si="119"/>
        <v>0</v>
      </c>
      <c r="AZ218" s="11">
        <f t="shared" si="120"/>
        <v>0</v>
      </c>
      <c r="BA218" s="11">
        <f t="shared" si="121"/>
        <v>0</v>
      </c>
    </row>
    <row r="219" spans="1:53" hidden="1" x14ac:dyDescent="0.2">
      <c r="A219" s="30"/>
      <c r="B219" s="30"/>
      <c r="C219" s="30"/>
      <c r="D219" s="30"/>
      <c r="E219" s="30"/>
      <c r="F219" s="30"/>
      <c r="G219" s="30"/>
      <c r="H219" s="30"/>
      <c r="I219" s="30"/>
      <c r="J219" s="30"/>
      <c r="K219" s="30"/>
      <c r="L219" s="30"/>
      <c r="M219" s="30"/>
      <c r="N219" s="30"/>
      <c r="O219" s="30"/>
      <c r="P219" s="30"/>
      <c r="Q219" s="30"/>
      <c r="R219" s="56"/>
      <c r="S219" s="57"/>
      <c r="T219" s="48">
        <f t="shared" si="133"/>
        <v>188</v>
      </c>
      <c r="U219" s="11">
        <f t="shared" si="129"/>
        <v>5</v>
      </c>
      <c r="V219" s="19">
        <f t="shared" si="122"/>
        <v>0</v>
      </c>
      <c r="W219" s="19">
        <f t="shared" si="123"/>
        <v>0</v>
      </c>
      <c r="X219" s="11" t="b">
        <f t="shared" si="130"/>
        <v>1</v>
      </c>
      <c r="Y219" s="11">
        <f t="shared" si="124"/>
        <v>0</v>
      </c>
      <c r="Z219" s="11">
        <f t="shared" si="125"/>
        <v>0</v>
      </c>
      <c r="AA219" s="11">
        <f t="shared" si="97"/>
        <v>0</v>
      </c>
      <c r="AB219" s="19">
        <f t="shared" si="128"/>
        <v>187</v>
      </c>
      <c r="AC219" s="11">
        <f t="shared" si="98"/>
        <v>4</v>
      </c>
      <c r="AD219" s="11">
        <f t="shared" si="99"/>
        <v>0</v>
      </c>
      <c r="AE219" s="19">
        <f t="shared" si="100"/>
        <v>0</v>
      </c>
      <c r="AF219" s="19">
        <f t="shared" si="101"/>
        <v>0</v>
      </c>
      <c r="AG219" s="11" t="b">
        <f t="shared" si="102"/>
        <v>0</v>
      </c>
      <c r="AH219" s="11">
        <f t="shared" si="103"/>
        <v>0</v>
      </c>
      <c r="AI219" s="11">
        <f t="shared" si="104"/>
        <v>0</v>
      </c>
      <c r="AJ219" s="11">
        <f t="shared" si="105"/>
        <v>0</v>
      </c>
      <c r="AK219" s="11">
        <f t="shared" si="106"/>
        <v>0</v>
      </c>
      <c r="AL219" s="11">
        <f t="shared" si="107"/>
        <v>0</v>
      </c>
      <c r="AM219" s="11">
        <f t="shared" si="108"/>
        <v>0</v>
      </c>
      <c r="AN219" s="11">
        <f t="shared" si="109"/>
        <v>0</v>
      </c>
      <c r="AO219" s="11">
        <f t="shared" si="110"/>
        <v>0</v>
      </c>
      <c r="AP219" s="11">
        <f t="shared" si="111"/>
        <v>0</v>
      </c>
      <c r="AQ219" s="11">
        <f t="shared" si="126"/>
        <v>0</v>
      </c>
      <c r="AR219" s="11">
        <f t="shared" si="112"/>
        <v>0</v>
      </c>
      <c r="AS219" s="11">
        <f t="shared" si="113"/>
        <v>0</v>
      </c>
      <c r="AT219" s="11">
        <f t="shared" si="114"/>
        <v>0</v>
      </c>
      <c r="AU219" s="11">
        <f t="shared" si="115"/>
        <v>0</v>
      </c>
      <c r="AV219" s="11">
        <f t="shared" si="116"/>
        <v>0</v>
      </c>
      <c r="AW219" s="11">
        <f t="shared" si="117"/>
        <v>0</v>
      </c>
      <c r="AX219" s="11">
        <f t="shared" si="118"/>
        <v>0</v>
      </c>
      <c r="AY219" s="11">
        <f t="shared" si="119"/>
        <v>0</v>
      </c>
      <c r="AZ219" s="11">
        <f t="shared" si="120"/>
        <v>0</v>
      </c>
      <c r="BA219" s="11">
        <f t="shared" si="121"/>
        <v>0</v>
      </c>
    </row>
    <row r="220" spans="1:53" hidden="1" x14ac:dyDescent="0.2">
      <c r="A220" s="30"/>
      <c r="B220" s="30"/>
      <c r="C220" s="30"/>
      <c r="D220" s="30"/>
      <c r="E220" s="30"/>
      <c r="F220" s="30"/>
      <c r="G220" s="30"/>
      <c r="H220" s="30"/>
      <c r="I220" s="30"/>
      <c r="J220" s="30"/>
      <c r="K220" s="30"/>
      <c r="L220" s="30"/>
      <c r="M220" s="30"/>
      <c r="N220" s="30"/>
      <c r="O220" s="30"/>
      <c r="P220" s="30"/>
      <c r="Q220" s="30"/>
      <c r="R220" s="56"/>
      <c r="S220" s="57"/>
      <c r="T220" s="48">
        <f t="shared" si="133"/>
        <v>189</v>
      </c>
      <c r="U220" s="11">
        <f t="shared" si="129"/>
        <v>6</v>
      </c>
      <c r="V220" s="19">
        <f t="shared" si="122"/>
        <v>0</v>
      </c>
      <c r="W220" s="19">
        <f t="shared" si="123"/>
        <v>0</v>
      </c>
      <c r="X220" s="11" t="b">
        <f t="shared" si="130"/>
        <v>1</v>
      </c>
      <c r="Y220" s="11">
        <f t="shared" si="124"/>
        <v>0</v>
      </c>
      <c r="Z220" s="11">
        <f t="shared" si="125"/>
        <v>0</v>
      </c>
      <c r="AA220" s="11">
        <f t="shared" si="97"/>
        <v>0</v>
      </c>
      <c r="AB220" s="19">
        <f t="shared" si="128"/>
        <v>188</v>
      </c>
      <c r="AC220" s="11">
        <f t="shared" si="98"/>
        <v>5</v>
      </c>
      <c r="AD220" s="11">
        <f t="shared" si="99"/>
        <v>0</v>
      </c>
      <c r="AE220" s="19">
        <f t="shared" si="100"/>
        <v>0</v>
      </c>
      <c r="AF220" s="19">
        <f t="shared" si="101"/>
        <v>0</v>
      </c>
      <c r="AG220" s="11" t="b">
        <f t="shared" si="102"/>
        <v>0</v>
      </c>
      <c r="AH220" s="11">
        <f t="shared" si="103"/>
        <v>0</v>
      </c>
      <c r="AI220" s="11">
        <f t="shared" si="104"/>
        <v>0</v>
      </c>
      <c r="AJ220" s="11">
        <f t="shared" si="105"/>
        <v>0</v>
      </c>
      <c r="AK220" s="11">
        <f t="shared" si="106"/>
        <v>0</v>
      </c>
      <c r="AL220" s="11">
        <f t="shared" si="107"/>
        <v>0</v>
      </c>
      <c r="AM220" s="11">
        <f t="shared" si="108"/>
        <v>0</v>
      </c>
      <c r="AN220" s="11">
        <f t="shared" si="109"/>
        <v>0</v>
      </c>
      <c r="AO220" s="11">
        <f t="shared" si="110"/>
        <v>0</v>
      </c>
      <c r="AP220" s="11">
        <f t="shared" si="111"/>
        <v>0</v>
      </c>
      <c r="AQ220" s="11">
        <f t="shared" si="126"/>
        <v>0</v>
      </c>
      <c r="AR220" s="11">
        <f t="shared" si="112"/>
        <v>0</v>
      </c>
      <c r="AS220" s="11">
        <f t="shared" si="113"/>
        <v>0</v>
      </c>
      <c r="AT220" s="11">
        <f t="shared" si="114"/>
        <v>0</v>
      </c>
      <c r="AU220" s="11">
        <f t="shared" si="115"/>
        <v>0</v>
      </c>
      <c r="AV220" s="11">
        <f t="shared" si="116"/>
        <v>0</v>
      </c>
      <c r="AW220" s="11">
        <f t="shared" si="117"/>
        <v>0</v>
      </c>
      <c r="AX220" s="11">
        <f t="shared" si="118"/>
        <v>0</v>
      </c>
      <c r="AY220" s="11">
        <f t="shared" si="119"/>
        <v>0</v>
      </c>
      <c r="AZ220" s="11">
        <f t="shared" si="120"/>
        <v>0</v>
      </c>
      <c r="BA220" s="11">
        <f t="shared" si="121"/>
        <v>0</v>
      </c>
    </row>
    <row r="221" spans="1:53" hidden="1" x14ac:dyDescent="0.2">
      <c r="A221" s="30"/>
      <c r="B221" s="30"/>
      <c r="C221" s="30"/>
      <c r="D221" s="30"/>
      <c r="E221" s="30"/>
      <c r="F221" s="30"/>
      <c r="G221" s="30"/>
      <c r="H221" s="30"/>
      <c r="I221" s="30"/>
      <c r="J221" s="30"/>
      <c r="K221" s="30"/>
      <c r="L221" s="30"/>
      <c r="M221" s="30"/>
      <c r="N221" s="30"/>
      <c r="O221" s="30"/>
      <c r="P221" s="30"/>
      <c r="Q221" s="30"/>
      <c r="R221" s="56"/>
      <c r="S221" s="57"/>
      <c r="T221" s="48">
        <f t="shared" si="133"/>
        <v>190</v>
      </c>
      <c r="U221" s="11">
        <f t="shared" si="129"/>
        <v>7</v>
      </c>
      <c r="V221" s="19">
        <f t="shared" si="122"/>
        <v>0</v>
      </c>
      <c r="W221" s="19">
        <f t="shared" si="123"/>
        <v>0</v>
      </c>
      <c r="X221" s="11" t="b">
        <f t="shared" si="130"/>
        <v>1</v>
      </c>
      <c r="Y221" s="11">
        <f t="shared" si="124"/>
        <v>0</v>
      </c>
      <c r="Z221" s="11">
        <f t="shared" si="125"/>
        <v>0</v>
      </c>
      <c r="AA221" s="11">
        <f t="shared" si="97"/>
        <v>0</v>
      </c>
      <c r="AB221" s="19">
        <f t="shared" si="128"/>
        <v>189</v>
      </c>
      <c r="AC221" s="11">
        <f t="shared" si="98"/>
        <v>6</v>
      </c>
      <c r="AD221" s="11">
        <f t="shared" si="99"/>
        <v>0</v>
      </c>
      <c r="AE221" s="19">
        <f t="shared" si="100"/>
        <v>0</v>
      </c>
      <c r="AF221" s="19">
        <f t="shared" si="101"/>
        <v>0</v>
      </c>
      <c r="AG221" s="11" t="b">
        <f t="shared" si="102"/>
        <v>0</v>
      </c>
      <c r="AH221" s="11">
        <f t="shared" si="103"/>
        <v>0</v>
      </c>
      <c r="AI221" s="11">
        <f t="shared" si="104"/>
        <v>0</v>
      </c>
      <c r="AJ221" s="11">
        <f t="shared" si="105"/>
        <v>0</v>
      </c>
      <c r="AK221" s="11">
        <f t="shared" si="106"/>
        <v>0</v>
      </c>
      <c r="AL221" s="11">
        <f t="shared" si="107"/>
        <v>0</v>
      </c>
      <c r="AM221" s="11">
        <f t="shared" si="108"/>
        <v>0</v>
      </c>
      <c r="AN221" s="11">
        <f t="shared" si="109"/>
        <v>0</v>
      </c>
      <c r="AO221" s="11">
        <f t="shared" si="110"/>
        <v>0</v>
      </c>
      <c r="AP221" s="11">
        <f t="shared" si="111"/>
        <v>0</v>
      </c>
      <c r="AQ221" s="11">
        <f t="shared" si="126"/>
        <v>0</v>
      </c>
      <c r="AR221" s="11">
        <f t="shared" si="112"/>
        <v>0</v>
      </c>
      <c r="AS221" s="11">
        <f t="shared" si="113"/>
        <v>0</v>
      </c>
      <c r="AT221" s="11">
        <f t="shared" si="114"/>
        <v>0</v>
      </c>
      <c r="AU221" s="11">
        <f t="shared" si="115"/>
        <v>0</v>
      </c>
      <c r="AV221" s="11">
        <f t="shared" si="116"/>
        <v>0</v>
      </c>
      <c r="AW221" s="11">
        <f t="shared" si="117"/>
        <v>0</v>
      </c>
      <c r="AX221" s="11">
        <f t="shared" si="118"/>
        <v>0</v>
      </c>
      <c r="AY221" s="11">
        <f t="shared" si="119"/>
        <v>0</v>
      </c>
      <c r="AZ221" s="11">
        <f t="shared" si="120"/>
        <v>0</v>
      </c>
      <c r="BA221" s="11">
        <f t="shared" si="121"/>
        <v>0</v>
      </c>
    </row>
    <row r="222" spans="1:53" hidden="1" x14ac:dyDescent="0.2">
      <c r="A222" s="30"/>
      <c r="B222" s="30"/>
      <c r="C222" s="30"/>
      <c r="D222" s="30"/>
      <c r="E222" s="30"/>
      <c r="F222" s="30"/>
      <c r="G222" s="30"/>
      <c r="H222" s="30"/>
      <c r="I222" s="30"/>
      <c r="J222" s="30"/>
      <c r="K222" s="30"/>
      <c r="L222" s="30"/>
      <c r="M222" s="30"/>
      <c r="N222" s="30"/>
      <c r="O222" s="30"/>
      <c r="P222" s="30"/>
      <c r="Q222" s="30"/>
      <c r="R222" s="56"/>
      <c r="S222" s="57"/>
      <c r="T222" s="48">
        <f t="shared" si="133"/>
        <v>191</v>
      </c>
      <c r="U222" s="11">
        <f t="shared" si="129"/>
        <v>1</v>
      </c>
      <c r="V222" s="19">
        <f t="shared" si="122"/>
        <v>0</v>
      </c>
      <c r="W222" s="19">
        <f t="shared" si="123"/>
        <v>0</v>
      </c>
      <c r="X222" s="11" t="b">
        <f t="shared" si="130"/>
        <v>1</v>
      </c>
      <c r="Y222" s="11">
        <f t="shared" si="124"/>
        <v>0</v>
      </c>
      <c r="Z222" s="11">
        <f t="shared" si="125"/>
        <v>0</v>
      </c>
      <c r="AA222" s="11">
        <f t="shared" si="97"/>
        <v>0</v>
      </c>
      <c r="AB222" s="19">
        <f t="shared" si="128"/>
        <v>190</v>
      </c>
      <c r="AC222" s="11">
        <f t="shared" si="98"/>
        <v>7</v>
      </c>
      <c r="AD222" s="11">
        <f t="shared" si="99"/>
        <v>0</v>
      </c>
      <c r="AE222" s="19">
        <f t="shared" si="100"/>
        <v>0</v>
      </c>
      <c r="AF222" s="19">
        <f t="shared" si="101"/>
        <v>0</v>
      </c>
      <c r="AG222" s="11" t="b">
        <f t="shared" si="102"/>
        <v>0</v>
      </c>
      <c r="AH222" s="11">
        <f t="shared" si="103"/>
        <v>0</v>
      </c>
      <c r="AI222" s="11">
        <f t="shared" si="104"/>
        <v>0</v>
      </c>
      <c r="AJ222" s="11">
        <f t="shared" si="105"/>
        <v>0</v>
      </c>
      <c r="AK222" s="11">
        <f t="shared" si="106"/>
        <v>0</v>
      </c>
      <c r="AL222" s="11">
        <f t="shared" si="107"/>
        <v>0</v>
      </c>
      <c r="AM222" s="11">
        <f t="shared" si="108"/>
        <v>0</v>
      </c>
      <c r="AN222" s="11">
        <f t="shared" si="109"/>
        <v>0</v>
      </c>
      <c r="AO222" s="11">
        <f t="shared" si="110"/>
        <v>0</v>
      </c>
      <c r="AP222" s="11">
        <f t="shared" si="111"/>
        <v>0</v>
      </c>
      <c r="AQ222" s="11">
        <f t="shared" si="126"/>
        <v>0</v>
      </c>
      <c r="AR222" s="11">
        <f t="shared" si="112"/>
        <v>0</v>
      </c>
      <c r="AS222" s="11">
        <f t="shared" si="113"/>
        <v>0</v>
      </c>
      <c r="AT222" s="11">
        <f t="shared" si="114"/>
        <v>0</v>
      </c>
      <c r="AU222" s="11">
        <f t="shared" si="115"/>
        <v>0</v>
      </c>
      <c r="AV222" s="11">
        <f t="shared" si="116"/>
        <v>0</v>
      </c>
      <c r="AW222" s="11">
        <f t="shared" si="117"/>
        <v>0</v>
      </c>
      <c r="AX222" s="11">
        <f t="shared" si="118"/>
        <v>0</v>
      </c>
      <c r="AY222" s="11">
        <f t="shared" si="119"/>
        <v>0</v>
      </c>
      <c r="AZ222" s="11">
        <f t="shared" si="120"/>
        <v>0</v>
      </c>
      <c r="BA222" s="11">
        <f t="shared" si="121"/>
        <v>0</v>
      </c>
    </row>
    <row r="223" spans="1:53" hidden="1" x14ac:dyDescent="0.2">
      <c r="A223" s="30"/>
      <c r="B223" s="30"/>
      <c r="C223" s="30"/>
      <c r="D223" s="30"/>
      <c r="E223" s="30"/>
      <c r="F223" s="30"/>
      <c r="G223" s="30"/>
      <c r="H223" s="30"/>
      <c r="I223" s="30"/>
      <c r="J223" s="30"/>
      <c r="K223" s="30"/>
      <c r="L223" s="30"/>
      <c r="M223" s="30"/>
      <c r="N223" s="30"/>
      <c r="O223" s="30"/>
      <c r="P223" s="30"/>
      <c r="Q223" s="30"/>
      <c r="R223" s="56"/>
      <c r="S223" s="57"/>
      <c r="T223" s="48">
        <f t="shared" si="133"/>
        <v>192</v>
      </c>
      <c r="U223" s="11">
        <f t="shared" si="129"/>
        <v>2</v>
      </c>
      <c r="V223" s="19">
        <f t="shared" si="122"/>
        <v>0</v>
      </c>
      <c r="W223" s="19">
        <f t="shared" si="123"/>
        <v>0</v>
      </c>
      <c r="X223" s="11" t="b">
        <f t="shared" si="130"/>
        <v>1</v>
      </c>
      <c r="Y223" s="11">
        <f t="shared" si="124"/>
        <v>0</v>
      </c>
      <c r="Z223" s="11">
        <f t="shared" si="125"/>
        <v>0</v>
      </c>
      <c r="AA223" s="11">
        <f t="shared" si="97"/>
        <v>0</v>
      </c>
      <c r="AB223" s="19">
        <f t="shared" si="128"/>
        <v>191</v>
      </c>
      <c r="AC223" s="11">
        <f t="shared" si="98"/>
        <v>1</v>
      </c>
      <c r="AD223" s="11">
        <f t="shared" si="99"/>
        <v>0</v>
      </c>
      <c r="AE223" s="19">
        <f t="shared" si="100"/>
        <v>0</v>
      </c>
      <c r="AF223" s="19">
        <f t="shared" si="101"/>
        <v>0</v>
      </c>
      <c r="AG223" s="11" t="b">
        <f t="shared" si="102"/>
        <v>0</v>
      </c>
      <c r="AH223" s="11">
        <f t="shared" si="103"/>
        <v>0</v>
      </c>
      <c r="AI223" s="11">
        <f t="shared" si="104"/>
        <v>0</v>
      </c>
      <c r="AJ223" s="11">
        <f t="shared" si="105"/>
        <v>0</v>
      </c>
      <c r="AK223" s="11">
        <f t="shared" si="106"/>
        <v>0</v>
      </c>
      <c r="AL223" s="11">
        <f t="shared" si="107"/>
        <v>0</v>
      </c>
      <c r="AM223" s="11">
        <f t="shared" si="108"/>
        <v>0</v>
      </c>
      <c r="AN223" s="11">
        <f t="shared" si="109"/>
        <v>0</v>
      </c>
      <c r="AO223" s="11">
        <f t="shared" si="110"/>
        <v>0</v>
      </c>
      <c r="AP223" s="11">
        <f t="shared" si="111"/>
        <v>0</v>
      </c>
      <c r="AQ223" s="11">
        <f t="shared" si="126"/>
        <v>0</v>
      </c>
      <c r="AR223" s="11">
        <f t="shared" si="112"/>
        <v>0</v>
      </c>
      <c r="AS223" s="11">
        <f t="shared" si="113"/>
        <v>0</v>
      </c>
      <c r="AT223" s="11">
        <f t="shared" si="114"/>
        <v>0</v>
      </c>
      <c r="AU223" s="11">
        <f t="shared" si="115"/>
        <v>0</v>
      </c>
      <c r="AV223" s="11">
        <f t="shared" si="116"/>
        <v>0</v>
      </c>
      <c r="AW223" s="11">
        <f t="shared" si="117"/>
        <v>0</v>
      </c>
      <c r="AX223" s="11">
        <f t="shared" si="118"/>
        <v>0</v>
      </c>
      <c r="AY223" s="11">
        <f t="shared" si="119"/>
        <v>0</v>
      </c>
      <c r="AZ223" s="11">
        <f t="shared" si="120"/>
        <v>0</v>
      </c>
      <c r="BA223" s="11">
        <f t="shared" si="121"/>
        <v>0</v>
      </c>
    </row>
    <row r="224" spans="1:53" hidden="1" x14ac:dyDescent="0.2">
      <c r="A224" s="30"/>
      <c r="B224" s="30"/>
      <c r="C224" s="30"/>
      <c r="D224" s="30"/>
      <c r="E224" s="30"/>
      <c r="F224" s="30"/>
      <c r="G224" s="30"/>
      <c r="H224" s="30"/>
      <c r="I224" s="30"/>
      <c r="J224" s="30"/>
      <c r="K224" s="30"/>
      <c r="L224" s="30"/>
      <c r="M224" s="30"/>
      <c r="N224" s="30"/>
      <c r="O224" s="30"/>
      <c r="P224" s="30"/>
      <c r="Q224" s="30"/>
      <c r="R224" s="56"/>
      <c r="S224" s="57"/>
      <c r="T224" s="48">
        <f t="shared" si="133"/>
        <v>193</v>
      </c>
      <c r="U224" s="11">
        <f t="shared" si="129"/>
        <v>3</v>
      </c>
      <c r="V224" s="19">
        <f t="shared" si="122"/>
        <v>0</v>
      </c>
      <c r="W224" s="19">
        <f t="shared" si="123"/>
        <v>0</v>
      </c>
      <c r="X224" s="11" t="b">
        <f t="shared" si="130"/>
        <v>1</v>
      </c>
      <c r="Y224" s="11">
        <f t="shared" si="124"/>
        <v>0</v>
      </c>
      <c r="Z224" s="11">
        <f t="shared" si="125"/>
        <v>0</v>
      </c>
      <c r="AA224" s="11">
        <f t="shared" ref="AA224:AA287" si="134">IF(T224&lt;=$F$22,AA223+Z224,AA223)</f>
        <v>0</v>
      </c>
      <c r="AB224" s="19">
        <f t="shared" si="128"/>
        <v>192</v>
      </c>
      <c r="AC224" s="11">
        <f t="shared" ref="AC224:AC287" si="135">WEEKDAY(AB224,2)</f>
        <v>2</v>
      </c>
      <c r="AD224" s="11">
        <f t="shared" ref="AD224:AD287" si="136">IF(OR(AC224=6,AC224=7),0,IF((AG224),VLOOKUP(AC224,$AE$8:$AF$12,2,FALSE),0))</f>
        <v>0</v>
      </c>
      <c r="AE224" s="19">
        <f t="shared" ref="AE224:AE287" si="137">VLOOKUP(AB224,$AB$19:$AB$29,1)</f>
        <v>0</v>
      </c>
      <c r="AF224" s="19">
        <f t="shared" ref="AF224:AF287" si="138">VLOOKUP(AB224,$AB$19:$AC$29,2)</f>
        <v>0</v>
      </c>
      <c r="AG224" s="11" t="b">
        <f t="shared" ref="AG224:AG287" si="139">IF(AND(AB224&gt;=AE224,AB224&lt;=AF224),TRUE,FALSE)</f>
        <v>0</v>
      </c>
      <c r="AH224" s="11">
        <f t="shared" ref="AH224:AH287" si="140">IF(AND(AB224&gt;=E$64,AB224&lt;=F$64),AD224,)</f>
        <v>0</v>
      </c>
      <c r="AI224" s="11">
        <f t="shared" ref="AI224:AI287" si="141">IF(AND(AB224&gt;=E$65,AB224&lt;=F$65),AD224,)</f>
        <v>0</v>
      </c>
      <c r="AJ224" s="11">
        <f t="shared" ref="AJ224:AJ287" si="142">IF(AND(AB224&gt;=E$66,AB224&lt;=F$66),AD224,)</f>
        <v>0</v>
      </c>
      <c r="AK224" s="11">
        <f t="shared" ref="AK224:AK287" si="143">IF(AND(AB224&gt;=E$67,AB224&lt;=F$67),AD224,)</f>
        <v>0</v>
      </c>
      <c r="AL224" s="11">
        <f t="shared" ref="AL224:AL287" si="144">IF(AND(AB224&gt;=E$68,AB224&lt;=F$68),AD224,)</f>
        <v>0</v>
      </c>
      <c r="AM224" s="11">
        <f t="shared" ref="AM224:AM287" si="145">IF(AND(AB224&gt;=E$69,AB224&lt;=F$69),AD224,)</f>
        <v>0</v>
      </c>
      <c r="AN224" s="11">
        <f t="shared" ref="AN224:AN287" si="146">IF(AND(AB224&gt;=E$70,AB224&lt;=F$70),AD224,)</f>
        <v>0</v>
      </c>
      <c r="AO224" s="11">
        <f t="shared" ref="AO224:AO287" si="147">IF(AND(AB224&gt;=E$71,AB224&lt;=F$71),AD224,)</f>
        <v>0</v>
      </c>
      <c r="AP224" s="11">
        <f t="shared" ref="AP224:AP287" si="148">IF(AND(AB224&gt;=E$72,AB224&lt;=F$72),AD224,)</f>
        <v>0</v>
      </c>
      <c r="AQ224" s="11">
        <f t="shared" si="126"/>
        <v>0</v>
      </c>
      <c r="AR224" s="11">
        <f t="shared" ref="AR224:AR287" si="149">IF(AND(AB224&gt;=E$84,AB224&lt;=F$84),AD224,)</f>
        <v>0</v>
      </c>
      <c r="AS224" s="11">
        <f t="shared" ref="AS224:AS287" si="150">IF(AND(AB224&gt;=E$85,AB224&lt;=F$85),AD224,)</f>
        <v>0</v>
      </c>
      <c r="AT224" s="11">
        <f t="shared" ref="AT224:AT287" si="151">IF(AND(AB224&gt;=E$86,AB224&lt;=F$86),AD224,)</f>
        <v>0</v>
      </c>
      <c r="AU224" s="11">
        <f t="shared" ref="AU224:AU287" si="152">IF(AND(AB224&gt;=E$87,AB224&lt;=F$87),AD224,)</f>
        <v>0</v>
      </c>
      <c r="AV224" s="11">
        <f t="shared" ref="AV224:AV287" si="153">IF(AND(AB224&gt;=E$88,AB224&lt;=F$88),AD224,)</f>
        <v>0</v>
      </c>
      <c r="AW224" s="11">
        <f t="shared" ref="AW224:AW287" si="154">IF(AND(AB224&gt;=E$89,AB224&lt;=F$89),AD224,)</f>
        <v>0</v>
      </c>
      <c r="AX224" s="11">
        <f t="shared" ref="AX224:AX287" si="155">IF(AND(AB224&gt;=E$90,AB224&lt;=F$90),AD224,)</f>
        <v>0</v>
      </c>
      <c r="AY224" s="11">
        <f t="shared" ref="AY224:AY287" si="156">IF(AND(AB224&gt;=E$91,AB224&lt;=F$91),AD224,)</f>
        <v>0</v>
      </c>
      <c r="AZ224" s="11">
        <f t="shared" ref="AZ224:AZ287" si="157">IF(AND(AB224&gt;=E$92,AB224&lt;=F$92),AD224,)</f>
        <v>0</v>
      </c>
      <c r="BA224" s="11">
        <f t="shared" ref="BA224:BA287" si="158">IF(AND(AB224&gt;=E$93,AB224&lt;=F$93),AD224,)</f>
        <v>0</v>
      </c>
    </row>
    <row r="225" spans="1:53" hidden="1" x14ac:dyDescent="0.2">
      <c r="A225" s="30"/>
      <c r="B225" s="30"/>
      <c r="C225" s="30"/>
      <c r="D225" s="30"/>
      <c r="E225" s="30"/>
      <c r="F225" s="30"/>
      <c r="G225" s="30"/>
      <c r="H225" s="30"/>
      <c r="I225" s="30"/>
      <c r="J225" s="30"/>
      <c r="K225" s="30"/>
      <c r="L225" s="30"/>
      <c r="M225" s="30"/>
      <c r="N225" s="30"/>
      <c r="O225" s="30"/>
      <c r="P225" s="30"/>
      <c r="Q225" s="30"/>
      <c r="R225" s="56"/>
      <c r="S225" s="57"/>
      <c r="T225" s="48">
        <f t="shared" si="133"/>
        <v>194</v>
      </c>
      <c r="U225" s="11">
        <f t="shared" si="129"/>
        <v>4</v>
      </c>
      <c r="V225" s="19">
        <f t="shared" ref="V225:V288" si="159">VLOOKUP(T225,$V$19:$V$29,1)</f>
        <v>0</v>
      </c>
      <c r="W225" s="19">
        <f t="shared" ref="W225:W288" si="160">VLOOKUP(T225,$V$19:$W$29,2)</f>
        <v>0</v>
      </c>
      <c r="X225" s="11" t="b">
        <f t="shared" si="130"/>
        <v>1</v>
      </c>
      <c r="Y225" s="11">
        <f t="shared" ref="Y225:Y288" si="161">IF(OR(U225=6,U225=7),0,IF(NOT(X225),VLOOKUP(U225,$AE$8:$AF$12,2,FALSE),0))</f>
        <v>0</v>
      </c>
      <c r="Z225" s="11">
        <f t="shared" ref="Z225:Z288" si="162">IF(NOT(X225),1,0)</f>
        <v>0</v>
      </c>
      <c r="AA225" s="11">
        <f t="shared" si="134"/>
        <v>0</v>
      </c>
      <c r="AB225" s="19">
        <f t="shared" si="128"/>
        <v>193</v>
      </c>
      <c r="AC225" s="11">
        <f t="shared" si="135"/>
        <v>3</v>
      </c>
      <c r="AD225" s="11">
        <f t="shared" si="136"/>
        <v>0</v>
      </c>
      <c r="AE225" s="19">
        <f t="shared" si="137"/>
        <v>0</v>
      </c>
      <c r="AF225" s="19">
        <f t="shared" si="138"/>
        <v>0</v>
      </c>
      <c r="AG225" s="11" t="b">
        <f t="shared" si="139"/>
        <v>0</v>
      </c>
      <c r="AH225" s="11">
        <f t="shared" si="140"/>
        <v>0</v>
      </c>
      <c r="AI225" s="11">
        <f t="shared" si="141"/>
        <v>0</v>
      </c>
      <c r="AJ225" s="11">
        <f t="shared" si="142"/>
        <v>0</v>
      </c>
      <c r="AK225" s="11">
        <f t="shared" si="143"/>
        <v>0</v>
      </c>
      <c r="AL225" s="11">
        <f t="shared" si="144"/>
        <v>0</v>
      </c>
      <c r="AM225" s="11">
        <f t="shared" si="145"/>
        <v>0</v>
      </c>
      <c r="AN225" s="11">
        <f t="shared" si="146"/>
        <v>0</v>
      </c>
      <c r="AO225" s="11">
        <f t="shared" si="147"/>
        <v>0</v>
      </c>
      <c r="AP225" s="11">
        <f t="shared" si="148"/>
        <v>0</v>
      </c>
      <c r="AQ225" s="11">
        <f t="shared" ref="AQ225:AQ288" si="163">IF(AND($AB225&gt;=E$73,$AB225&lt;=F$73),$AD225,)</f>
        <v>0</v>
      </c>
      <c r="AR225" s="11">
        <f t="shared" si="149"/>
        <v>0</v>
      </c>
      <c r="AS225" s="11">
        <f t="shared" si="150"/>
        <v>0</v>
      </c>
      <c r="AT225" s="11">
        <f t="shared" si="151"/>
        <v>0</v>
      </c>
      <c r="AU225" s="11">
        <f t="shared" si="152"/>
        <v>0</v>
      </c>
      <c r="AV225" s="11">
        <f t="shared" si="153"/>
        <v>0</v>
      </c>
      <c r="AW225" s="11">
        <f t="shared" si="154"/>
        <v>0</v>
      </c>
      <c r="AX225" s="11">
        <f t="shared" si="155"/>
        <v>0</v>
      </c>
      <c r="AY225" s="11">
        <f t="shared" si="156"/>
        <v>0</v>
      </c>
      <c r="AZ225" s="11">
        <f t="shared" si="157"/>
        <v>0</v>
      </c>
      <c r="BA225" s="11">
        <f t="shared" si="158"/>
        <v>0</v>
      </c>
    </row>
    <row r="226" spans="1:53" hidden="1" x14ac:dyDescent="0.2">
      <c r="A226" s="30"/>
      <c r="B226" s="30"/>
      <c r="C226" s="30"/>
      <c r="D226" s="30"/>
      <c r="E226" s="30"/>
      <c r="F226" s="30"/>
      <c r="G226" s="30"/>
      <c r="H226" s="30"/>
      <c r="I226" s="30"/>
      <c r="J226" s="30"/>
      <c r="K226" s="30"/>
      <c r="L226" s="30"/>
      <c r="M226" s="30"/>
      <c r="N226" s="30"/>
      <c r="O226" s="30"/>
      <c r="P226" s="30"/>
      <c r="Q226" s="30"/>
      <c r="R226" s="56"/>
      <c r="S226" s="57"/>
      <c r="T226" s="48">
        <f t="shared" ref="T226:T241" si="164">T225+1</f>
        <v>195</v>
      </c>
      <c r="U226" s="11">
        <f t="shared" si="129"/>
        <v>5</v>
      </c>
      <c r="V226" s="19">
        <f t="shared" si="159"/>
        <v>0</v>
      </c>
      <c r="W226" s="19">
        <f t="shared" si="160"/>
        <v>0</v>
      </c>
      <c r="X226" s="11" t="b">
        <f t="shared" si="130"/>
        <v>1</v>
      </c>
      <c r="Y226" s="11">
        <f t="shared" si="161"/>
        <v>0</v>
      </c>
      <c r="Z226" s="11">
        <f t="shared" si="162"/>
        <v>0</v>
      </c>
      <c r="AA226" s="11">
        <f t="shared" si="134"/>
        <v>0</v>
      </c>
      <c r="AB226" s="19">
        <f t="shared" ref="AB226:AB289" si="165">AB225+1</f>
        <v>194</v>
      </c>
      <c r="AC226" s="11">
        <f t="shared" si="135"/>
        <v>4</v>
      </c>
      <c r="AD226" s="11">
        <f t="shared" si="136"/>
        <v>0</v>
      </c>
      <c r="AE226" s="19">
        <f t="shared" si="137"/>
        <v>0</v>
      </c>
      <c r="AF226" s="19">
        <f t="shared" si="138"/>
        <v>0</v>
      </c>
      <c r="AG226" s="11" t="b">
        <f t="shared" si="139"/>
        <v>0</v>
      </c>
      <c r="AH226" s="11">
        <f t="shared" si="140"/>
        <v>0</v>
      </c>
      <c r="AI226" s="11">
        <f t="shared" si="141"/>
        <v>0</v>
      </c>
      <c r="AJ226" s="11">
        <f t="shared" si="142"/>
        <v>0</v>
      </c>
      <c r="AK226" s="11">
        <f t="shared" si="143"/>
        <v>0</v>
      </c>
      <c r="AL226" s="11">
        <f t="shared" si="144"/>
        <v>0</v>
      </c>
      <c r="AM226" s="11">
        <f t="shared" si="145"/>
        <v>0</v>
      </c>
      <c r="AN226" s="11">
        <f t="shared" si="146"/>
        <v>0</v>
      </c>
      <c r="AO226" s="11">
        <f t="shared" si="147"/>
        <v>0</v>
      </c>
      <c r="AP226" s="11">
        <f t="shared" si="148"/>
        <v>0</v>
      </c>
      <c r="AQ226" s="11">
        <f t="shared" si="163"/>
        <v>0</v>
      </c>
      <c r="AR226" s="11">
        <f t="shared" si="149"/>
        <v>0</v>
      </c>
      <c r="AS226" s="11">
        <f t="shared" si="150"/>
        <v>0</v>
      </c>
      <c r="AT226" s="11">
        <f t="shared" si="151"/>
        <v>0</v>
      </c>
      <c r="AU226" s="11">
        <f t="shared" si="152"/>
        <v>0</v>
      </c>
      <c r="AV226" s="11">
        <f t="shared" si="153"/>
        <v>0</v>
      </c>
      <c r="AW226" s="11">
        <f t="shared" si="154"/>
        <v>0</v>
      </c>
      <c r="AX226" s="11">
        <f t="shared" si="155"/>
        <v>0</v>
      </c>
      <c r="AY226" s="11">
        <f t="shared" si="156"/>
        <v>0</v>
      </c>
      <c r="AZ226" s="11">
        <f t="shared" si="157"/>
        <v>0</v>
      </c>
      <c r="BA226" s="11">
        <f t="shared" si="158"/>
        <v>0</v>
      </c>
    </row>
    <row r="227" spans="1:53" hidden="1" x14ac:dyDescent="0.2">
      <c r="A227" s="30"/>
      <c r="B227" s="30"/>
      <c r="C227" s="30"/>
      <c r="D227" s="30"/>
      <c r="E227" s="30"/>
      <c r="F227" s="30"/>
      <c r="G227" s="30"/>
      <c r="H227" s="30"/>
      <c r="I227" s="30"/>
      <c r="J227" s="30"/>
      <c r="K227" s="30"/>
      <c r="L227" s="30"/>
      <c r="M227" s="30"/>
      <c r="N227" s="30"/>
      <c r="O227" s="30"/>
      <c r="P227" s="30"/>
      <c r="Q227" s="30"/>
      <c r="R227" s="56"/>
      <c r="S227" s="57"/>
      <c r="T227" s="48">
        <f t="shared" si="164"/>
        <v>196</v>
      </c>
      <c r="U227" s="11">
        <f t="shared" si="129"/>
        <v>6</v>
      </c>
      <c r="V227" s="19">
        <f t="shared" si="159"/>
        <v>0</v>
      </c>
      <c r="W227" s="19">
        <f t="shared" si="160"/>
        <v>0</v>
      </c>
      <c r="X227" s="11" t="b">
        <f t="shared" si="130"/>
        <v>1</v>
      </c>
      <c r="Y227" s="11">
        <f t="shared" si="161"/>
        <v>0</v>
      </c>
      <c r="Z227" s="11">
        <f t="shared" si="162"/>
        <v>0</v>
      </c>
      <c r="AA227" s="11">
        <f t="shared" si="134"/>
        <v>0</v>
      </c>
      <c r="AB227" s="19">
        <f t="shared" si="165"/>
        <v>195</v>
      </c>
      <c r="AC227" s="11">
        <f t="shared" si="135"/>
        <v>5</v>
      </c>
      <c r="AD227" s="11">
        <f t="shared" si="136"/>
        <v>0</v>
      </c>
      <c r="AE227" s="19">
        <f t="shared" si="137"/>
        <v>0</v>
      </c>
      <c r="AF227" s="19">
        <f t="shared" si="138"/>
        <v>0</v>
      </c>
      <c r="AG227" s="11" t="b">
        <f t="shared" si="139"/>
        <v>0</v>
      </c>
      <c r="AH227" s="11">
        <f t="shared" si="140"/>
        <v>0</v>
      </c>
      <c r="AI227" s="11">
        <f t="shared" si="141"/>
        <v>0</v>
      </c>
      <c r="AJ227" s="11">
        <f t="shared" si="142"/>
        <v>0</v>
      </c>
      <c r="AK227" s="11">
        <f t="shared" si="143"/>
        <v>0</v>
      </c>
      <c r="AL227" s="11">
        <f t="shared" si="144"/>
        <v>0</v>
      </c>
      <c r="AM227" s="11">
        <f t="shared" si="145"/>
        <v>0</v>
      </c>
      <c r="AN227" s="11">
        <f t="shared" si="146"/>
        <v>0</v>
      </c>
      <c r="AO227" s="11">
        <f t="shared" si="147"/>
        <v>0</v>
      </c>
      <c r="AP227" s="11">
        <f t="shared" si="148"/>
        <v>0</v>
      </c>
      <c r="AQ227" s="11">
        <f t="shared" si="163"/>
        <v>0</v>
      </c>
      <c r="AR227" s="11">
        <f t="shared" si="149"/>
        <v>0</v>
      </c>
      <c r="AS227" s="11">
        <f t="shared" si="150"/>
        <v>0</v>
      </c>
      <c r="AT227" s="11">
        <f t="shared" si="151"/>
        <v>0</v>
      </c>
      <c r="AU227" s="11">
        <f t="shared" si="152"/>
        <v>0</v>
      </c>
      <c r="AV227" s="11">
        <f t="shared" si="153"/>
        <v>0</v>
      </c>
      <c r="AW227" s="11">
        <f t="shared" si="154"/>
        <v>0</v>
      </c>
      <c r="AX227" s="11">
        <f t="shared" si="155"/>
        <v>0</v>
      </c>
      <c r="AY227" s="11">
        <f t="shared" si="156"/>
        <v>0</v>
      </c>
      <c r="AZ227" s="11">
        <f t="shared" si="157"/>
        <v>0</v>
      </c>
      <c r="BA227" s="11">
        <f t="shared" si="158"/>
        <v>0</v>
      </c>
    </row>
    <row r="228" spans="1:53" hidden="1" x14ac:dyDescent="0.2">
      <c r="A228" s="30"/>
      <c r="B228" s="30"/>
      <c r="C228" s="30"/>
      <c r="D228" s="30"/>
      <c r="E228" s="30"/>
      <c r="F228" s="30"/>
      <c r="G228" s="30"/>
      <c r="H228" s="30"/>
      <c r="I228" s="30"/>
      <c r="J228" s="30"/>
      <c r="K228" s="30"/>
      <c r="L228" s="30"/>
      <c r="M228" s="30"/>
      <c r="N228" s="30"/>
      <c r="O228" s="30"/>
      <c r="P228" s="30"/>
      <c r="Q228" s="30"/>
      <c r="R228" s="56"/>
      <c r="S228" s="57"/>
      <c r="T228" s="48">
        <f t="shared" si="164"/>
        <v>197</v>
      </c>
      <c r="U228" s="11">
        <f t="shared" si="129"/>
        <v>7</v>
      </c>
      <c r="V228" s="19">
        <f t="shared" si="159"/>
        <v>0</v>
      </c>
      <c r="W228" s="19">
        <f t="shared" si="160"/>
        <v>0</v>
      </c>
      <c r="X228" s="11" t="b">
        <f t="shared" si="130"/>
        <v>1</v>
      </c>
      <c r="Y228" s="11">
        <f t="shared" si="161"/>
        <v>0</v>
      </c>
      <c r="Z228" s="11">
        <f t="shared" si="162"/>
        <v>0</v>
      </c>
      <c r="AA228" s="11">
        <f t="shared" si="134"/>
        <v>0</v>
      </c>
      <c r="AB228" s="19">
        <f t="shared" si="165"/>
        <v>196</v>
      </c>
      <c r="AC228" s="11">
        <f t="shared" si="135"/>
        <v>6</v>
      </c>
      <c r="AD228" s="11">
        <f t="shared" si="136"/>
        <v>0</v>
      </c>
      <c r="AE228" s="19">
        <f t="shared" si="137"/>
        <v>0</v>
      </c>
      <c r="AF228" s="19">
        <f t="shared" si="138"/>
        <v>0</v>
      </c>
      <c r="AG228" s="11" t="b">
        <f t="shared" si="139"/>
        <v>0</v>
      </c>
      <c r="AH228" s="11">
        <f t="shared" si="140"/>
        <v>0</v>
      </c>
      <c r="AI228" s="11">
        <f t="shared" si="141"/>
        <v>0</v>
      </c>
      <c r="AJ228" s="11">
        <f t="shared" si="142"/>
        <v>0</v>
      </c>
      <c r="AK228" s="11">
        <f t="shared" si="143"/>
        <v>0</v>
      </c>
      <c r="AL228" s="11">
        <f t="shared" si="144"/>
        <v>0</v>
      </c>
      <c r="AM228" s="11">
        <f t="shared" si="145"/>
        <v>0</v>
      </c>
      <c r="AN228" s="11">
        <f t="shared" si="146"/>
        <v>0</v>
      </c>
      <c r="AO228" s="11">
        <f t="shared" si="147"/>
        <v>0</v>
      </c>
      <c r="AP228" s="11">
        <f t="shared" si="148"/>
        <v>0</v>
      </c>
      <c r="AQ228" s="11">
        <f t="shared" si="163"/>
        <v>0</v>
      </c>
      <c r="AR228" s="11">
        <f t="shared" si="149"/>
        <v>0</v>
      </c>
      <c r="AS228" s="11">
        <f t="shared" si="150"/>
        <v>0</v>
      </c>
      <c r="AT228" s="11">
        <f t="shared" si="151"/>
        <v>0</v>
      </c>
      <c r="AU228" s="11">
        <f t="shared" si="152"/>
        <v>0</v>
      </c>
      <c r="AV228" s="11">
        <f t="shared" si="153"/>
        <v>0</v>
      </c>
      <c r="AW228" s="11">
        <f t="shared" si="154"/>
        <v>0</v>
      </c>
      <c r="AX228" s="11">
        <f t="shared" si="155"/>
        <v>0</v>
      </c>
      <c r="AY228" s="11">
        <f t="shared" si="156"/>
        <v>0</v>
      </c>
      <c r="AZ228" s="11">
        <f t="shared" si="157"/>
        <v>0</v>
      </c>
      <c r="BA228" s="11">
        <f t="shared" si="158"/>
        <v>0</v>
      </c>
    </row>
    <row r="229" spans="1:53" hidden="1" x14ac:dyDescent="0.2">
      <c r="A229" s="30"/>
      <c r="B229" s="30"/>
      <c r="C229" s="30"/>
      <c r="D229" s="30"/>
      <c r="E229" s="30"/>
      <c r="F229" s="30"/>
      <c r="G229" s="30"/>
      <c r="H229" s="30"/>
      <c r="I229" s="30"/>
      <c r="J229" s="30"/>
      <c r="K229" s="30"/>
      <c r="L229" s="30"/>
      <c r="M229" s="30"/>
      <c r="N229" s="30"/>
      <c r="O229" s="30"/>
      <c r="P229" s="30"/>
      <c r="Q229" s="30"/>
      <c r="R229" s="56"/>
      <c r="S229" s="57"/>
      <c r="T229" s="48">
        <f t="shared" si="164"/>
        <v>198</v>
      </c>
      <c r="U229" s="11">
        <f t="shared" si="129"/>
        <v>1</v>
      </c>
      <c r="V229" s="19">
        <f t="shared" si="159"/>
        <v>0</v>
      </c>
      <c r="W229" s="19">
        <f t="shared" si="160"/>
        <v>0</v>
      </c>
      <c r="X229" s="11" t="b">
        <f t="shared" si="130"/>
        <v>1</v>
      </c>
      <c r="Y229" s="11">
        <f t="shared" si="161"/>
        <v>0</v>
      </c>
      <c r="Z229" s="11">
        <f t="shared" si="162"/>
        <v>0</v>
      </c>
      <c r="AA229" s="11">
        <f t="shared" si="134"/>
        <v>0</v>
      </c>
      <c r="AB229" s="19">
        <f t="shared" si="165"/>
        <v>197</v>
      </c>
      <c r="AC229" s="11">
        <f t="shared" si="135"/>
        <v>7</v>
      </c>
      <c r="AD229" s="11">
        <f t="shared" si="136"/>
        <v>0</v>
      </c>
      <c r="AE229" s="19">
        <f t="shared" si="137"/>
        <v>0</v>
      </c>
      <c r="AF229" s="19">
        <f t="shared" si="138"/>
        <v>0</v>
      </c>
      <c r="AG229" s="11" t="b">
        <f t="shared" si="139"/>
        <v>0</v>
      </c>
      <c r="AH229" s="11">
        <f t="shared" si="140"/>
        <v>0</v>
      </c>
      <c r="AI229" s="11">
        <f t="shared" si="141"/>
        <v>0</v>
      </c>
      <c r="AJ229" s="11">
        <f t="shared" si="142"/>
        <v>0</v>
      </c>
      <c r="AK229" s="11">
        <f t="shared" si="143"/>
        <v>0</v>
      </c>
      <c r="AL229" s="11">
        <f t="shared" si="144"/>
        <v>0</v>
      </c>
      <c r="AM229" s="11">
        <f t="shared" si="145"/>
        <v>0</v>
      </c>
      <c r="AN229" s="11">
        <f t="shared" si="146"/>
        <v>0</v>
      </c>
      <c r="AO229" s="11">
        <f t="shared" si="147"/>
        <v>0</v>
      </c>
      <c r="AP229" s="11">
        <f t="shared" si="148"/>
        <v>0</v>
      </c>
      <c r="AQ229" s="11">
        <f t="shared" si="163"/>
        <v>0</v>
      </c>
      <c r="AR229" s="11">
        <f t="shared" si="149"/>
        <v>0</v>
      </c>
      <c r="AS229" s="11">
        <f t="shared" si="150"/>
        <v>0</v>
      </c>
      <c r="AT229" s="11">
        <f t="shared" si="151"/>
        <v>0</v>
      </c>
      <c r="AU229" s="11">
        <f t="shared" si="152"/>
        <v>0</v>
      </c>
      <c r="AV229" s="11">
        <f t="shared" si="153"/>
        <v>0</v>
      </c>
      <c r="AW229" s="11">
        <f t="shared" si="154"/>
        <v>0</v>
      </c>
      <c r="AX229" s="11">
        <f t="shared" si="155"/>
        <v>0</v>
      </c>
      <c r="AY229" s="11">
        <f t="shared" si="156"/>
        <v>0</v>
      </c>
      <c r="AZ229" s="11">
        <f t="shared" si="157"/>
        <v>0</v>
      </c>
      <c r="BA229" s="11">
        <f t="shared" si="158"/>
        <v>0</v>
      </c>
    </row>
    <row r="230" spans="1:53" hidden="1" x14ac:dyDescent="0.2">
      <c r="A230" s="30"/>
      <c r="B230" s="30"/>
      <c r="C230" s="30"/>
      <c r="D230" s="30"/>
      <c r="E230" s="30"/>
      <c r="F230" s="30"/>
      <c r="G230" s="30"/>
      <c r="H230" s="30"/>
      <c r="I230" s="30"/>
      <c r="J230" s="30"/>
      <c r="K230" s="30"/>
      <c r="L230" s="30"/>
      <c r="M230" s="30"/>
      <c r="N230" s="30"/>
      <c r="O230" s="30"/>
      <c r="P230" s="30"/>
      <c r="Q230" s="30"/>
      <c r="R230" s="56"/>
      <c r="S230" s="57"/>
      <c r="T230" s="48">
        <f t="shared" si="164"/>
        <v>199</v>
      </c>
      <c r="U230" s="11">
        <f t="shared" si="129"/>
        <v>2</v>
      </c>
      <c r="V230" s="19">
        <f t="shared" si="159"/>
        <v>0</v>
      </c>
      <c r="W230" s="19">
        <f t="shared" si="160"/>
        <v>0</v>
      </c>
      <c r="X230" s="11" t="b">
        <f t="shared" si="130"/>
        <v>1</v>
      </c>
      <c r="Y230" s="11">
        <f t="shared" si="161"/>
        <v>0</v>
      </c>
      <c r="Z230" s="11">
        <f t="shared" si="162"/>
        <v>0</v>
      </c>
      <c r="AA230" s="11">
        <f t="shared" si="134"/>
        <v>0</v>
      </c>
      <c r="AB230" s="19">
        <f t="shared" si="165"/>
        <v>198</v>
      </c>
      <c r="AC230" s="11">
        <f t="shared" si="135"/>
        <v>1</v>
      </c>
      <c r="AD230" s="11">
        <f t="shared" si="136"/>
        <v>0</v>
      </c>
      <c r="AE230" s="19">
        <f t="shared" si="137"/>
        <v>0</v>
      </c>
      <c r="AF230" s="19">
        <f t="shared" si="138"/>
        <v>0</v>
      </c>
      <c r="AG230" s="11" t="b">
        <f t="shared" si="139"/>
        <v>0</v>
      </c>
      <c r="AH230" s="11">
        <f t="shared" si="140"/>
        <v>0</v>
      </c>
      <c r="AI230" s="11">
        <f t="shared" si="141"/>
        <v>0</v>
      </c>
      <c r="AJ230" s="11">
        <f t="shared" si="142"/>
        <v>0</v>
      </c>
      <c r="AK230" s="11">
        <f t="shared" si="143"/>
        <v>0</v>
      </c>
      <c r="AL230" s="11">
        <f t="shared" si="144"/>
        <v>0</v>
      </c>
      <c r="AM230" s="11">
        <f t="shared" si="145"/>
        <v>0</v>
      </c>
      <c r="AN230" s="11">
        <f t="shared" si="146"/>
        <v>0</v>
      </c>
      <c r="AO230" s="11">
        <f t="shared" si="147"/>
        <v>0</v>
      </c>
      <c r="AP230" s="11">
        <f t="shared" si="148"/>
        <v>0</v>
      </c>
      <c r="AQ230" s="11">
        <f t="shared" si="163"/>
        <v>0</v>
      </c>
      <c r="AR230" s="11">
        <f t="shared" si="149"/>
        <v>0</v>
      </c>
      <c r="AS230" s="11">
        <f t="shared" si="150"/>
        <v>0</v>
      </c>
      <c r="AT230" s="11">
        <f t="shared" si="151"/>
        <v>0</v>
      </c>
      <c r="AU230" s="11">
        <f t="shared" si="152"/>
        <v>0</v>
      </c>
      <c r="AV230" s="11">
        <f t="shared" si="153"/>
        <v>0</v>
      </c>
      <c r="AW230" s="11">
        <f t="shared" si="154"/>
        <v>0</v>
      </c>
      <c r="AX230" s="11">
        <f t="shared" si="155"/>
        <v>0</v>
      </c>
      <c r="AY230" s="11">
        <f t="shared" si="156"/>
        <v>0</v>
      </c>
      <c r="AZ230" s="11">
        <f t="shared" si="157"/>
        <v>0</v>
      </c>
      <c r="BA230" s="11">
        <f t="shared" si="158"/>
        <v>0</v>
      </c>
    </row>
    <row r="231" spans="1:53" hidden="1" x14ac:dyDescent="0.2">
      <c r="A231" s="30"/>
      <c r="B231" s="30"/>
      <c r="C231" s="30"/>
      <c r="D231" s="30"/>
      <c r="E231" s="30"/>
      <c r="F231" s="30"/>
      <c r="G231" s="30"/>
      <c r="H231" s="30"/>
      <c r="I231" s="30"/>
      <c r="J231" s="30"/>
      <c r="K231" s="30"/>
      <c r="L231" s="30"/>
      <c r="M231" s="30"/>
      <c r="N231" s="30"/>
      <c r="O231" s="30"/>
      <c r="P231" s="30"/>
      <c r="Q231" s="30"/>
      <c r="R231" s="56"/>
      <c r="S231" s="57"/>
      <c r="T231" s="48">
        <f t="shared" si="164"/>
        <v>200</v>
      </c>
      <c r="U231" s="11">
        <f t="shared" si="129"/>
        <v>3</v>
      </c>
      <c r="V231" s="19">
        <f t="shared" si="159"/>
        <v>0</v>
      </c>
      <c r="W231" s="19">
        <f t="shared" si="160"/>
        <v>0</v>
      </c>
      <c r="X231" s="11" t="b">
        <f t="shared" si="130"/>
        <v>1</v>
      </c>
      <c r="Y231" s="11">
        <f t="shared" si="161"/>
        <v>0</v>
      </c>
      <c r="Z231" s="11">
        <f t="shared" si="162"/>
        <v>0</v>
      </c>
      <c r="AA231" s="11">
        <f t="shared" si="134"/>
        <v>0</v>
      </c>
      <c r="AB231" s="19">
        <f t="shared" si="165"/>
        <v>199</v>
      </c>
      <c r="AC231" s="11">
        <f t="shared" si="135"/>
        <v>2</v>
      </c>
      <c r="AD231" s="11">
        <f t="shared" si="136"/>
        <v>0</v>
      </c>
      <c r="AE231" s="19">
        <f t="shared" si="137"/>
        <v>0</v>
      </c>
      <c r="AF231" s="19">
        <f t="shared" si="138"/>
        <v>0</v>
      </c>
      <c r="AG231" s="11" t="b">
        <f t="shared" si="139"/>
        <v>0</v>
      </c>
      <c r="AH231" s="11">
        <f t="shared" si="140"/>
        <v>0</v>
      </c>
      <c r="AI231" s="11">
        <f t="shared" si="141"/>
        <v>0</v>
      </c>
      <c r="AJ231" s="11">
        <f t="shared" si="142"/>
        <v>0</v>
      </c>
      <c r="AK231" s="11">
        <f t="shared" si="143"/>
        <v>0</v>
      </c>
      <c r="AL231" s="11">
        <f t="shared" si="144"/>
        <v>0</v>
      </c>
      <c r="AM231" s="11">
        <f t="shared" si="145"/>
        <v>0</v>
      </c>
      <c r="AN231" s="11">
        <f t="shared" si="146"/>
        <v>0</v>
      </c>
      <c r="AO231" s="11">
        <f t="shared" si="147"/>
        <v>0</v>
      </c>
      <c r="AP231" s="11">
        <f t="shared" si="148"/>
        <v>0</v>
      </c>
      <c r="AQ231" s="11">
        <f t="shared" si="163"/>
        <v>0</v>
      </c>
      <c r="AR231" s="11">
        <f t="shared" si="149"/>
        <v>0</v>
      </c>
      <c r="AS231" s="11">
        <f t="shared" si="150"/>
        <v>0</v>
      </c>
      <c r="AT231" s="11">
        <f t="shared" si="151"/>
        <v>0</v>
      </c>
      <c r="AU231" s="11">
        <f t="shared" si="152"/>
        <v>0</v>
      </c>
      <c r="AV231" s="11">
        <f t="shared" si="153"/>
        <v>0</v>
      </c>
      <c r="AW231" s="11">
        <f t="shared" si="154"/>
        <v>0</v>
      </c>
      <c r="AX231" s="11">
        <f t="shared" si="155"/>
        <v>0</v>
      </c>
      <c r="AY231" s="11">
        <f t="shared" si="156"/>
        <v>0</v>
      </c>
      <c r="AZ231" s="11">
        <f t="shared" si="157"/>
        <v>0</v>
      </c>
      <c r="BA231" s="11">
        <f t="shared" si="158"/>
        <v>0</v>
      </c>
    </row>
    <row r="232" spans="1:53" hidden="1" x14ac:dyDescent="0.2">
      <c r="A232" s="30"/>
      <c r="B232" s="30"/>
      <c r="C232" s="30"/>
      <c r="D232" s="30"/>
      <c r="E232" s="30"/>
      <c r="F232" s="30"/>
      <c r="G232" s="30"/>
      <c r="H232" s="30"/>
      <c r="I232" s="30"/>
      <c r="J232" s="30"/>
      <c r="K232" s="30"/>
      <c r="L232" s="30"/>
      <c r="M232" s="30"/>
      <c r="N232" s="30"/>
      <c r="O232" s="30"/>
      <c r="P232" s="30"/>
      <c r="Q232" s="11"/>
      <c r="R232" s="11"/>
      <c r="S232" s="11"/>
      <c r="T232" s="48">
        <f t="shared" si="164"/>
        <v>201</v>
      </c>
      <c r="U232" s="11">
        <f t="shared" si="129"/>
        <v>4</v>
      </c>
      <c r="V232" s="19">
        <f t="shared" si="159"/>
        <v>0</v>
      </c>
      <c r="W232" s="19">
        <f t="shared" si="160"/>
        <v>0</v>
      </c>
      <c r="X232" s="11" t="b">
        <f t="shared" si="130"/>
        <v>1</v>
      </c>
      <c r="Y232" s="11">
        <f t="shared" si="161"/>
        <v>0</v>
      </c>
      <c r="Z232" s="11">
        <f t="shared" si="162"/>
        <v>0</v>
      </c>
      <c r="AA232" s="11">
        <f t="shared" si="134"/>
        <v>0</v>
      </c>
      <c r="AB232" s="19">
        <f t="shared" si="165"/>
        <v>200</v>
      </c>
      <c r="AC232" s="11">
        <f t="shared" si="135"/>
        <v>3</v>
      </c>
      <c r="AD232" s="11">
        <f t="shared" si="136"/>
        <v>0</v>
      </c>
      <c r="AE232" s="19">
        <f t="shared" si="137"/>
        <v>0</v>
      </c>
      <c r="AF232" s="19">
        <f t="shared" si="138"/>
        <v>0</v>
      </c>
      <c r="AG232" s="11" t="b">
        <f t="shared" si="139"/>
        <v>0</v>
      </c>
      <c r="AH232" s="11">
        <f t="shared" si="140"/>
        <v>0</v>
      </c>
      <c r="AI232" s="11">
        <f t="shared" si="141"/>
        <v>0</v>
      </c>
      <c r="AJ232" s="11">
        <f t="shared" si="142"/>
        <v>0</v>
      </c>
      <c r="AK232" s="11">
        <f t="shared" si="143"/>
        <v>0</v>
      </c>
      <c r="AL232" s="11">
        <f t="shared" si="144"/>
        <v>0</v>
      </c>
      <c r="AM232" s="11">
        <f t="shared" si="145"/>
        <v>0</v>
      </c>
      <c r="AN232" s="11">
        <f t="shared" si="146"/>
        <v>0</v>
      </c>
      <c r="AO232" s="11">
        <f t="shared" si="147"/>
        <v>0</v>
      </c>
      <c r="AP232" s="11">
        <f t="shared" si="148"/>
        <v>0</v>
      </c>
      <c r="AQ232" s="11">
        <f t="shared" si="163"/>
        <v>0</v>
      </c>
      <c r="AR232" s="11">
        <f t="shared" si="149"/>
        <v>0</v>
      </c>
      <c r="AS232" s="11">
        <f t="shared" si="150"/>
        <v>0</v>
      </c>
      <c r="AT232" s="11">
        <f t="shared" si="151"/>
        <v>0</v>
      </c>
      <c r="AU232" s="11">
        <f t="shared" si="152"/>
        <v>0</v>
      </c>
      <c r="AV232" s="11">
        <f t="shared" si="153"/>
        <v>0</v>
      </c>
      <c r="AW232" s="11">
        <f t="shared" si="154"/>
        <v>0</v>
      </c>
      <c r="AX232" s="11">
        <f t="shared" si="155"/>
        <v>0</v>
      </c>
      <c r="AY232" s="11">
        <f t="shared" si="156"/>
        <v>0</v>
      </c>
      <c r="AZ232" s="11">
        <f t="shared" si="157"/>
        <v>0</v>
      </c>
      <c r="BA232" s="11">
        <f t="shared" si="158"/>
        <v>0</v>
      </c>
    </row>
    <row r="233" spans="1:53" hidden="1" x14ac:dyDescent="0.2">
      <c r="A233" s="30"/>
      <c r="B233" s="30"/>
      <c r="C233" s="30"/>
      <c r="D233" s="30"/>
      <c r="E233" s="30"/>
      <c r="F233" s="30"/>
      <c r="G233" s="30"/>
      <c r="H233" s="30"/>
      <c r="I233" s="30"/>
      <c r="J233" s="30"/>
      <c r="K233" s="30"/>
      <c r="L233" s="30"/>
      <c r="M233" s="30"/>
      <c r="N233" s="30"/>
      <c r="O233" s="30"/>
      <c r="P233" s="30"/>
      <c r="Q233" s="11"/>
      <c r="R233" s="11"/>
      <c r="S233" s="11"/>
      <c r="T233" s="48">
        <f t="shared" si="164"/>
        <v>202</v>
      </c>
      <c r="U233" s="11">
        <f t="shared" si="129"/>
        <v>5</v>
      </c>
      <c r="V233" s="19">
        <f t="shared" si="159"/>
        <v>0</v>
      </c>
      <c r="W233" s="19">
        <f t="shared" si="160"/>
        <v>0</v>
      </c>
      <c r="X233" s="11" t="b">
        <f t="shared" si="130"/>
        <v>1</v>
      </c>
      <c r="Y233" s="11">
        <f t="shared" si="161"/>
        <v>0</v>
      </c>
      <c r="Z233" s="11">
        <f t="shared" si="162"/>
        <v>0</v>
      </c>
      <c r="AA233" s="11">
        <f t="shared" si="134"/>
        <v>0</v>
      </c>
      <c r="AB233" s="19">
        <f t="shared" si="165"/>
        <v>201</v>
      </c>
      <c r="AC233" s="11">
        <f t="shared" si="135"/>
        <v>4</v>
      </c>
      <c r="AD233" s="11">
        <f t="shared" si="136"/>
        <v>0</v>
      </c>
      <c r="AE233" s="19">
        <f t="shared" si="137"/>
        <v>0</v>
      </c>
      <c r="AF233" s="19">
        <f t="shared" si="138"/>
        <v>0</v>
      </c>
      <c r="AG233" s="11" t="b">
        <f t="shared" si="139"/>
        <v>0</v>
      </c>
      <c r="AH233" s="11">
        <f t="shared" si="140"/>
        <v>0</v>
      </c>
      <c r="AI233" s="11">
        <f t="shared" si="141"/>
        <v>0</v>
      </c>
      <c r="AJ233" s="11">
        <f t="shared" si="142"/>
        <v>0</v>
      </c>
      <c r="AK233" s="11">
        <f t="shared" si="143"/>
        <v>0</v>
      </c>
      <c r="AL233" s="11">
        <f t="shared" si="144"/>
        <v>0</v>
      </c>
      <c r="AM233" s="11">
        <f t="shared" si="145"/>
        <v>0</v>
      </c>
      <c r="AN233" s="11">
        <f t="shared" si="146"/>
        <v>0</v>
      </c>
      <c r="AO233" s="11">
        <f t="shared" si="147"/>
        <v>0</v>
      </c>
      <c r="AP233" s="11">
        <f t="shared" si="148"/>
        <v>0</v>
      </c>
      <c r="AQ233" s="11">
        <f t="shared" si="163"/>
        <v>0</v>
      </c>
      <c r="AR233" s="11">
        <f t="shared" si="149"/>
        <v>0</v>
      </c>
      <c r="AS233" s="11">
        <f t="shared" si="150"/>
        <v>0</v>
      </c>
      <c r="AT233" s="11">
        <f t="shared" si="151"/>
        <v>0</v>
      </c>
      <c r="AU233" s="11">
        <f t="shared" si="152"/>
        <v>0</v>
      </c>
      <c r="AV233" s="11">
        <f t="shared" si="153"/>
        <v>0</v>
      </c>
      <c r="AW233" s="11">
        <f t="shared" si="154"/>
        <v>0</v>
      </c>
      <c r="AX233" s="11">
        <f t="shared" si="155"/>
        <v>0</v>
      </c>
      <c r="AY233" s="11">
        <f t="shared" si="156"/>
        <v>0</v>
      </c>
      <c r="AZ233" s="11">
        <f t="shared" si="157"/>
        <v>0</v>
      </c>
      <c r="BA233" s="11">
        <f t="shared" si="158"/>
        <v>0</v>
      </c>
    </row>
    <row r="234" spans="1:53" hidden="1" x14ac:dyDescent="0.2">
      <c r="A234" s="11"/>
      <c r="B234" s="11"/>
      <c r="C234" s="11"/>
      <c r="D234" s="11"/>
      <c r="E234" s="11"/>
      <c r="F234" s="11"/>
      <c r="G234" s="11"/>
      <c r="H234" s="11"/>
      <c r="I234" s="11"/>
      <c r="J234" s="11"/>
      <c r="K234" s="11"/>
      <c r="L234" s="11"/>
      <c r="M234" s="11"/>
      <c r="N234" s="11"/>
      <c r="O234" s="11"/>
      <c r="P234" s="11"/>
      <c r="Q234" s="11"/>
      <c r="R234" s="11"/>
      <c r="S234" s="11"/>
      <c r="T234" s="48">
        <f t="shared" si="164"/>
        <v>203</v>
      </c>
      <c r="U234" s="11">
        <f t="shared" si="129"/>
        <v>6</v>
      </c>
      <c r="V234" s="19">
        <f t="shared" si="159"/>
        <v>0</v>
      </c>
      <c r="W234" s="19">
        <f t="shared" si="160"/>
        <v>0</v>
      </c>
      <c r="X234" s="11" t="b">
        <f t="shared" si="130"/>
        <v>1</v>
      </c>
      <c r="Y234" s="11">
        <f t="shared" si="161"/>
        <v>0</v>
      </c>
      <c r="Z234" s="11">
        <f t="shared" si="162"/>
        <v>0</v>
      </c>
      <c r="AA234" s="11">
        <f t="shared" si="134"/>
        <v>0</v>
      </c>
      <c r="AB234" s="19">
        <f t="shared" si="165"/>
        <v>202</v>
      </c>
      <c r="AC234" s="11">
        <f t="shared" si="135"/>
        <v>5</v>
      </c>
      <c r="AD234" s="11">
        <f t="shared" si="136"/>
        <v>0</v>
      </c>
      <c r="AE234" s="19">
        <f t="shared" si="137"/>
        <v>0</v>
      </c>
      <c r="AF234" s="19">
        <f t="shared" si="138"/>
        <v>0</v>
      </c>
      <c r="AG234" s="11" t="b">
        <f t="shared" si="139"/>
        <v>0</v>
      </c>
      <c r="AH234" s="11">
        <f t="shared" si="140"/>
        <v>0</v>
      </c>
      <c r="AI234" s="11">
        <f t="shared" si="141"/>
        <v>0</v>
      </c>
      <c r="AJ234" s="11">
        <f t="shared" si="142"/>
        <v>0</v>
      </c>
      <c r="AK234" s="11">
        <f t="shared" si="143"/>
        <v>0</v>
      </c>
      <c r="AL234" s="11">
        <f t="shared" si="144"/>
        <v>0</v>
      </c>
      <c r="AM234" s="11">
        <f t="shared" si="145"/>
        <v>0</v>
      </c>
      <c r="AN234" s="11">
        <f t="shared" si="146"/>
        <v>0</v>
      </c>
      <c r="AO234" s="11">
        <f t="shared" si="147"/>
        <v>0</v>
      </c>
      <c r="AP234" s="11">
        <f t="shared" si="148"/>
        <v>0</v>
      </c>
      <c r="AQ234" s="11">
        <f t="shared" si="163"/>
        <v>0</v>
      </c>
      <c r="AR234" s="11">
        <f t="shared" si="149"/>
        <v>0</v>
      </c>
      <c r="AS234" s="11">
        <f t="shared" si="150"/>
        <v>0</v>
      </c>
      <c r="AT234" s="11">
        <f t="shared" si="151"/>
        <v>0</v>
      </c>
      <c r="AU234" s="11">
        <f t="shared" si="152"/>
        <v>0</v>
      </c>
      <c r="AV234" s="11">
        <f t="shared" si="153"/>
        <v>0</v>
      </c>
      <c r="AW234" s="11">
        <f t="shared" si="154"/>
        <v>0</v>
      </c>
      <c r="AX234" s="11">
        <f t="shared" si="155"/>
        <v>0</v>
      </c>
      <c r="AY234" s="11">
        <f t="shared" si="156"/>
        <v>0</v>
      </c>
      <c r="AZ234" s="11">
        <f t="shared" si="157"/>
        <v>0</v>
      </c>
      <c r="BA234" s="11">
        <f t="shared" si="158"/>
        <v>0</v>
      </c>
    </row>
    <row r="235" spans="1:53" hidden="1" x14ac:dyDescent="0.2">
      <c r="A235" s="11"/>
      <c r="B235" s="11"/>
      <c r="C235" s="11"/>
      <c r="D235" s="11"/>
      <c r="E235" s="11"/>
      <c r="F235" s="11"/>
      <c r="G235" s="11"/>
      <c r="H235" s="11"/>
      <c r="I235" s="11"/>
      <c r="J235" s="11"/>
      <c r="K235" s="11"/>
      <c r="L235" s="11"/>
      <c r="M235" s="11"/>
      <c r="N235" s="11"/>
      <c r="O235" s="11"/>
      <c r="P235" s="11"/>
      <c r="Q235" s="11"/>
      <c r="R235" s="11"/>
      <c r="S235" s="11"/>
      <c r="T235" s="48">
        <f t="shared" si="164"/>
        <v>204</v>
      </c>
      <c r="U235" s="11">
        <f t="shared" si="129"/>
        <v>7</v>
      </c>
      <c r="V235" s="19">
        <f t="shared" si="159"/>
        <v>0</v>
      </c>
      <c r="W235" s="19">
        <f t="shared" si="160"/>
        <v>0</v>
      </c>
      <c r="X235" s="11" t="b">
        <f t="shared" si="130"/>
        <v>1</v>
      </c>
      <c r="Y235" s="11">
        <f t="shared" si="161"/>
        <v>0</v>
      </c>
      <c r="Z235" s="11">
        <f t="shared" si="162"/>
        <v>0</v>
      </c>
      <c r="AA235" s="11">
        <f t="shared" si="134"/>
        <v>0</v>
      </c>
      <c r="AB235" s="19">
        <f t="shared" si="165"/>
        <v>203</v>
      </c>
      <c r="AC235" s="11">
        <f t="shared" si="135"/>
        <v>6</v>
      </c>
      <c r="AD235" s="11">
        <f t="shared" si="136"/>
        <v>0</v>
      </c>
      <c r="AE235" s="19">
        <f t="shared" si="137"/>
        <v>0</v>
      </c>
      <c r="AF235" s="19">
        <f t="shared" si="138"/>
        <v>0</v>
      </c>
      <c r="AG235" s="11" t="b">
        <f t="shared" si="139"/>
        <v>0</v>
      </c>
      <c r="AH235" s="11">
        <f t="shared" si="140"/>
        <v>0</v>
      </c>
      <c r="AI235" s="11">
        <f t="shared" si="141"/>
        <v>0</v>
      </c>
      <c r="AJ235" s="11">
        <f t="shared" si="142"/>
        <v>0</v>
      </c>
      <c r="AK235" s="11">
        <f t="shared" si="143"/>
        <v>0</v>
      </c>
      <c r="AL235" s="11">
        <f t="shared" si="144"/>
        <v>0</v>
      </c>
      <c r="AM235" s="11">
        <f t="shared" si="145"/>
        <v>0</v>
      </c>
      <c r="AN235" s="11">
        <f t="shared" si="146"/>
        <v>0</v>
      </c>
      <c r="AO235" s="11">
        <f t="shared" si="147"/>
        <v>0</v>
      </c>
      <c r="AP235" s="11">
        <f t="shared" si="148"/>
        <v>0</v>
      </c>
      <c r="AQ235" s="11">
        <f t="shared" si="163"/>
        <v>0</v>
      </c>
      <c r="AR235" s="11">
        <f t="shared" si="149"/>
        <v>0</v>
      </c>
      <c r="AS235" s="11">
        <f t="shared" si="150"/>
        <v>0</v>
      </c>
      <c r="AT235" s="11">
        <f t="shared" si="151"/>
        <v>0</v>
      </c>
      <c r="AU235" s="11">
        <f t="shared" si="152"/>
        <v>0</v>
      </c>
      <c r="AV235" s="11">
        <f t="shared" si="153"/>
        <v>0</v>
      </c>
      <c r="AW235" s="11">
        <f t="shared" si="154"/>
        <v>0</v>
      </c>
      <c r="AX235" s="11">
        <f t="shared" si="155"/>
        <v>0</v>
      </c>
      <c r="AY235" s="11">
        <f t="shared" si="156"/>
        <v>0</v>
      </c>
      <c r="AZ235" s="11">
        <f t="shared" si="157"/>
        <v>0</v>
      </c>
      <c r="BA235" s="11">
        <f t="shared" si="158"/>
        <v>0</v>
      </c>
    </row>
    <row r="236" spans="1:53" hidden="1" x14ac:dyDescent="0.2">
      <c r="A236" s="11"/>
      <c r="B236" s="11"/>
      <c r="C236" s="11"/>
      <c r="D236" s="11"/>
      <c r="E236" s="11"/>
      <c r="F236" s="11"/>
      <c r="G236" s="11"/>
      <c r="H236" s="11"/>
      <c r="I236" s="11"/>
      <c r="J236" s="11"/>
      <c r="K236" s="11"/>
      <c r="L236" s="11"/>
      <c r="M236" s="11"/>
      <c r="N236" s="11"/>
      <c r="O236" s="11"/>
      <c r="P236" s="11"/>
      <c r="Q236" s="11"/>
      <c r="R236" s="11"/>
      <c r="S236" s="11"/>
      <c r="T236" s="48">
        <f t="shared" si="164"/>
        <v>205</v>
      </c>
      <c r="U236" s="11">
        <f t="shared" si="129"/>
        <v>1</v>
      </c>
      <c r="V236" s="19">
        <f t="shared" si="159"/>
        <v>0</v>
      </c>
      <c r="W236" s="19">
        <f t="shared" si="160"/>
        <v>0</v>
      </c>
      <c r="X236" s="11" t="b">
        <f t="shared" si="130"/>
        <v>1</v>
      </c>
      <c r="Y236" s="11">
        <f t="shared" si="161"/>
        <v>0</v>
      </c>
      <c r="Z236" s="11">
        <f t="shared" si="162"/>
        <v>0</v>
      </c>
      <c r="AA236" s="11">
        <f t="shared" si="134"/>
        <v>0</v>
      </c>
      <c r="AB236" s="19">
        <f t="shared" si="165"/>
        <v>204</v>
      </c>
      <c r="AC236" s="11">
        <f t="shared" si="135"/>
        <v>7</v>
      </c>
      <c r="AD236" s="11">
        <f t="shared" si="136"/>
        <v>0</v>
      </c>
      <c r="AE236" s="19">
        <f t="shared" si="137"/>
        <v>0</v>
      </c>
      <c r="AF236" s="19">
        <f t="shared" si="138"/>
        <v>0</v>
      </c>
      <c r="AG236" s="11" t="b">
        <f t="shared" si="139"/>
        <v>0</v>
      </c>
      <c r="AH236" s="11">
        <f t="shared" si="140"/>
        <v>0</v>
      </c>
      <c r="AI236" s="11">
        <f t="shared" si="141"/>
        <v>0</v>
      </c>
      <c r="AJ236" s="11">
        <f t="shared" si="142"/>
        <v>0</v>
      </c>
      <c r="AK236" s="11">
        <f t="shared" si="143"/>
        <v>0</v>
      </c>
      <c r="AL236" s="11">
        <f t="shared" si="144"/>
        <v>0</v>
      </c>
      <c r="AM236" s="11">
        <f t="shared" si="145"/>
        <v>0</v>
      </c>
      <c r="AN236" s="11">
        <f t="shared" si="146"/>
        <v>0</v>
      </c>
      <c r="AO236" s="11">
        <f t="shared" si="147"/>
        <v>0</v>
      </c>
      <c r="AP236" s="11">
        <f t="shared" si="148"/>
        <v>0</v>
      </c>
      <c r="AQ236" s="11">
        <f t="shared" si="163"/>
        <v>0</v>
      </c>
      <c r="AR236" s="11">
        <f t="shared" si="149"/>
        <v>0</v>
      </c>
      <c r="AS236" s="11">
        <f t="shared" si="150"/>
        <v>0</v>
      </c>
      <c r="AT236" s="11">
        <f t="shared" si="151"/>
        <v>0</v>
      </c>
      <c r="AU236" s="11">
        <f t="shared" si="152"/>
        <v>0</v>
      </c>
      <c r="AV236" s="11">
        <f t="shared" si="153"/>
        <v>0</v>
      </c>
      <c r="AW236" s="11">
        <f t="shared" si="154"/>
        <v>0</v>
      </c>
      <c r="AX236" s="11">
        <f t="shared" si="155"/>
        <v>0</v>
      </c>
      <c r="AY236" s="11">
        <f t="shared" si="156"/>
        <v>0</v>
      </c>
      <c r="AZ236" s="11">
        <f t="shared" si="157"/>
        <v>0</v>
      </c>
      <c r="BA236" s="11">
        <f t="shared" si="158"/>
        <v>0</v>
      </c>
    </row>
    <row r="237" spans="1:53" hidden="1" x14ac:dyDescent="0.2">
      <c r="A237" s="11"/>
      <c r="B237" s="11"/>
      <c r="C237" s="11"/>
      <c r="D237" s="11"/>
      <c r="E237" s="11"/>
      <c r="F237" s="11"/>
      <c r="G237" s="11"/>
      <c r="H237" s="11"/>
      <c r="I237" s="11"/>
      <c r="J237" s="11"/>
      <c r="K237" s="11"/>
      <c r="L237" s="11"/>
      <c r="M237" s="11"/>
      <c r="N237" s="11"/>
      <c r="O237" s="11"/>
      <c r="P237" s="11"/>
      <c r="Q237" s="11"/>
      <c r="R237" s="11"/>
      <c r="S237" s="11"/>
      <c r="T237" s="48">
        <f t="shared" si="164"/>
        <v>206</v>
      </c>
      <c r="U237" s="11">
        <f t="shared" ref="U237:U300" si="166">WEEKDAY(T237,2)</f>
        <v>2</v>
      </c>
      <c r="V237" s="19">
        <f t="shared" si="159"/>
        <v>0</v>
      </c>
      <c r="W237" s="19">
        <f t="shared" si="160"/>
        <v>0</v>
      </c>
      <c r="X237" s="11" t="b">
        <f t="shared" ref="X237:X300" si="167">IF(AND(T237&gt;=V237,T237&lt;=W237),FALSE,TRUE)</f>
        <v>1</v>
      </c>
      <c r="Y237" s="11">
        <f t="shared" si="161"/>
        <v>0</v>
      </c>
      <c r="Z237" s="11">
        <f t="shared" si="162"/>
        <v>0</v>
      </c>
      <c r="AA237" s="11">
        <f t="shared" si="134"/>
        <v>0</v>
      </c>
      <c r="AB237" s="19">
        <f t="shared" si="165"/>
        <v>205</v>
      </c>
      <c r="AC237" s="11">
        <f t="shared" si="135"/>
        <v>1</v>
      </c>
      <c r="AD237" s="11">
        <f t="shared" si="136"/>
        <v>0</v>
      </c>
      <c r="AE237" s="19">
        <f t="shared" si="137"/>
        <v>0</v>
      </c>
      <c r="AF237" s="19">
        <f t="shared" si="138"/>
        <v>0</v>
      </c>
      <c r="AG237" s="11" t="b">
        <f t="shared" si="139"/>
        <v>0</v>
      </c>
      <c r="AH237" s="11">
        <f t="shared" si="140"/>
        <v>0</v>
      </c>
      <c r="AI237" s="11">
        <f t="shared" si="141"/>
        <v>0</v>
      </c>
      <c r="AJ237" s="11">
        <f t="shared" si="142"/>
        <v>0</v>
      </c>
      <c r="AK237" s="11">
        <f t="shared" si="143"/>
        <v>0</v>
      </c>
      <c r="AL237" s="11">
        <f t="shared" si="144"/>
        <v>0</v>
      </c>
      <c r="AM237" s="11">
        <f t="shared" si="145"/>
        <v>0</v>
      </c>
      <c r="AN237" s="11">
        <f t="shared" si="146"/>
        <v>0</v>
      </c>
      <c r="AO237" s="11">
        <f t="shared" si="147"/>
        <v>0</v>
      </c>
      <c r="AP237" s="11">
        <f t="shared" si="148"/>
        <v>0</v>
      </c>
      <c r="AQ237" s="11">
        <f t="shared" si="163"/>
        <v>0</v>
      </c>
      <c r="AR237" s="11">
        <f t="shared" si="149"/>
        <v>0</v>
      </c>
      <c r="AS237" s="11">
        <f t="shared" si="150"/>
        <v>0</v>
      </c>
      <c r="AT237" s="11">
        <f t="shared" si="151"/>
        <v>0</v>
      </c>
      <c r="AU237" s="11">
        <f t="shared" si="152"/>
        <v>0</v>
      </c>
      <c r="AV237" s="11">
        <f t="shared" si="153"/>
        <v>0</v>
      </c>
      <c r="AW237" s="11">
        <f t="shared" si="154"/>
        <v>0</v>
      </c>
      <c r="AX237" s="11">
        <f t="shared" si="155"/>
        <v>0</v>
      </c>
      <c r="AY237" s="11">
        <f t="shared" si="156"/>
        <v>0</v>
      </c>
      <c r="AZ237" s="11">
        <f t="shared" si="157"/>
        <v>0</v>
      </c>
      <c r="BA237" s="11">
        <f t="shared" si="158"/>
        <v>0</v>
      </c>
    </row>
    <row r="238" spans="1:53" hidden="1" x14ac:dyDescent="0.2">
      <c r="A238" s="11"/>
      <c r="B238" s="11"/>
      <c r="C238" s="11"/>
      <c r="D238" s="11"/>
      <c r="E238" s="11"/>
      <c r="F238" s="11"/>
      <c r="G238" s="11"/>
      <c r="H238" s="11"/>
      <c r="I238" s="11"/>
      <c r="J238" s="11"/>
      <c r="K238" s="11"/>
      <c r="L238" s="11"/>
      <c r="M238" s="11"/>
      <c r="N238" s="11"/>
      <c r="O238" s="11"/>
      <c r="P238" s="11"/>
      <c r="Q238" s="11"/>
      <c r="R238" s="11"/>
      <c r="S238" s="11"/>
      <c r="T238" s="48">
        <f t="shared" si="164"/>
        <v>207</v>
      </c>
      <c r="U238" s="11">
        <f t="shared" si="166"/>
        <v>3</v>
      </c>
      <c r="V238" s="19">
        <f t="shared" si="159"/>
        <v>0</v>
      </c>
      <c r="W238" s="19">
        <f t="shared" si="160"/>
        <v>0</v>
      </c>
      <c r="X238" s="11" t="b">
        <f t="shared" si="167"/>
        <v>1</v>
      </c>
      <c r="Y238" s="11">
        <f t="shared" si="161"/>
        <v>0</v>
      </c>
      <c r="Z238" s="11">
        <f t="shared" si="162"/>
        <v>0</v>
      </c>
      <c r="AA238" s="11">
        <f t="shared" si="134"/>
        <v>0</v>
      </c>
      <c r="AB238" s="19">
        <f t="shared" si="165"/>
        <v>206</v>
      </c>
      <c r="AC238" s="11">
        <f t="shared" si="135"/>
        <v>2</v>
      </c>
      <c r="AD238" s="11">
        <f t="shared" si="136"/>
        <v>0</v>
      </c>
      <c r="AE238" s="19">
        <f t="shared" si="137"/>
        <v>0</v>
      </c>
      <c r="AF238" s="19">
        <f t="shared" si="138"/>
        <v>0</v>
      </c>
      <c r="AG238" s="11" t="b">
        <f t="shared" si="139"/>
        <v>0</v>
      </c>
      <c r="AH238" s="11">
        <f t="shared" si="140"/>
        <v>0</v>
      </c>
      <c r="AI238" s="11">
        <f t="shared" si="141"/>
        <v>0</v>
      </c>
      <c r="AJ238" s="11">
        <f t="shared" si="142"/>
        <v>0</v>
      </c>
      <c r="AK238" s="11">
        <f t="shared" si="143"/>
        <v>0</v>
      </c>
      <c r="AL238" s="11">
        <f t="shared" si="144"/>
        <v>0</v>
      </c>
      <c r="AM238" s="11">
        <f t="shared" si="145"/>
        <v>0</v>
      </c>
      <c r="AN238" s="11">
        <f t="shared" si="146"/>
        <v>0</v>
      </c>
      <c r="AO238" s="11">
        <f t="shared" si="147"/>
        <v>0</v>
      </c>
      <c r="AP238" s="11">
        <f t="shared" si="148"/>
        <v>0</v>
      </c>
      <c r="AQ238" s="11">
        <f t="shared" si="163"/>
        <v>0</v>
      </c>
      <c r="AR238" s="11">
        <f t="shared" si="149"/>
        <v>0</v>
      </c>
      <c r="AS238" s="11">
        <f t="shared" si="150"/>
        <v>0</v>
      </c>
      <c r="AT238" s="11">
        <f t="shared" si="151"/>
        <v>0</v>
      </c>
      <c r="AU238" s="11">
        <f t="shared" si="152"/>
        <v>0</v>
      </c>
      <c r="AV238" s="11">
        <f t="shared" si="153"/>
        <v>0</v>
      </c>
      <c r="AW238" s="11">
        <f t="shared" si="154"/>
        <v>0</v>
      </c>
      <c r="AX238" s="11">
        <f t="shared" si="155"/>
        <v>0</v>
      </c>
      <c r="AY238" s="11">
        <f t="shared" si="156"/>
        <v>0</v>
      </c>
      <c r="AZ238" s="11">
        <f t="shared" si="157"/>
        <v>0</v>
      </c>
      <c r="BA238" s="11">
        <f t="shared" si="158"/>
        <v>0</v>
      </c>
    </row>
    <row r="239" spans="1:53" hidden="1" x14ac:dyDescent="0.2">
      <c r="A239" s="11"/>
      <c r="B239" s="11"/>
      <c r="C239" s="11"/>
      <c r="D239" s="11"/>
      <c r="E239" s="11"/>
      <c r="F239" s="11"/>
      <c r="G239" s="11"/>
      <c r="H239" s="11"/>
      <c r="I239" s="11"/>
      <c r="J239" s="11"/>
      <c r="K239" s="11"/>
      <c r="L239" s="11"/>
      <c r="M239" s="11"/>
      <c r="N239" s="11"/>
      <c r="O239" s="11"/>
      <c r="P239" s="11"/>
      <c r="Q239" s="11"/>
      <c r="R239" s="11"/>
      <c r="S239" s="11"/>
      <c r="T239" s="48">
        <f t="shared" si="164"/>
        <v>208</v>
      </c>
      <c r="U239" s="11">
        <f t="shared" si="166"/>
        <v>4</v>
      </c>
      <c r="V239" s="19">
        <f t="shared" si="159"/>
        <v>0</v>
      </c>
      <c r="W239" s="19">
        <f t="shared" si="160"/>
        <v>0</v>
      </c>
      <c r="X239" s="11" t="b">
        <f t="shared" si="167"/>
        <v>1</v>
      </c>
      <c r="Y239" s="11">
        <f t="shared" si="161"/>
        <v>0</v>
      </c>
      <c r="Z239" s="11">
        <f t="shared" si="162"/>
        <v>0</v>
      </c>
      <c r="AA239" s="11">
        <f t="shared" si="134"/>
        <v>0</v>
      </c>
      <c r="AB239" s="19">
        <f t="shared" si="165"/>
        <v>207</v>
      </c>
      <c r="AC239" s="11">
        <f t="shared" si="135"/>
        <v>3</v>
      </c>
      <c r="AD239" s="11">
        <f t="shared" si="136"/>
        <v>0</v>
      </c>
      <c r="AE239" s="19">
        <f t="shared" si="137"/>
        <v>0</v>
      </c>
      <c r="AF239" s="19">
        <f t="shared" si="138"/>
        <v>0</v>
      </c>
      <c r="AG239" s="11" t="b">
        <f t="shared" si="139"/>
        <v>0</v>
      </c>
      <c r="AH239" s="11">
        <f t="shared" si="140"/>
        <v>0</v>
      </c>
      <c r="AI239" s="11">
        <f t="shared" si="141"/>
        <v>0</v>
      </c>
      <c r="AJ239" s="11">
        <f t="shared" si="142"/>
        <v>0</v>
      </c>
      <c r="AK239" s="11">
        <f t="shared" si="143"/>
        <v>0</v>
      </c>
      <c r="AL239" s="11">
        <f t="shared" si="144"/>
        <v>0</v>
      </c>
      <c r="AM239" s="11">
        <f t="shared" si="145"/>
        <v>0</v>
      </c>
      <c r="AN239" s="11">
        <f t="shared" si="146"/>
        <v>0</v>
      </c>
      <c r="AO239" s="11">
        <f t="shared" si="147"/>
        <v>0</v>
      </c>
      <c r="AP239" s="11">
        <f t="shared" si="148"/>
        <v>0</v>
      </c>
      <c r="AQ239" s="11">
        <f t="shared" si="163"/>
        <v>0</v>
      </c>
      <c r="AR239" s="11">
        <f t="shared" si="149"/>
        <v>0</v>
      </c>
      <c r="AS239" s="11">
        <f t="shared" si="150"/>
        <v>0</v>
      </c>
      <c r="AT239" s="11">
        <f t="shared" si="151"/>
        <v>0</v>
      </c>
      <c r="AU239" s="11">
        <f t="shared" si="152"/>
        <v>0</v>
      </c>
      <c r="AV239" s="11">
        <f t="shared" si="153"/>
        <v>0</v>
      </c>
      <c r="AW239" s="11">
        <f t="shared" si="154"/>
        <v>0</v>
      </c>
      <c r="AX239" s="11">
        <f t="shared" si="155"/>
        <v>0</v>
      </c>
      <c r="AY239" s="11">
        <f t="shared" si="156"/>
        <v>0</v>
      </c>
      <c r="AZ239" s="11">
        <f t="shared" si="157"/>
        <v>0</v>
      </c>
      <c r="BA239" s="11">
        <f t="shared" si="158"/>
        <v>0</v>
      </c>
    </row>
    <row r="240" spans="1:53" hidden="1" x14ac:dyDescent="0.2">
      <c r="A240" s="11"/>
      <c r="B240" s="11"/>
      <c r="C240" s="11"/>
      <c r="D240" s="11"/>
      <c r="E240" s="11"/>
      <c r="F240" s="11"/>
      <c r="G240" s="11"/>
      <c r="H240" s="11"/>
      <c r="I240" s="11"/>
      <c r="J240" s="11"/>
      <c r="K240" s="11"/>
      <c r="L240" s="11"/>
      <c r="M240" s="11"/>
      <c r="N240" s="11"/>
      <c r="O240" s="11"/>
      <c r="P240" s="11"/>
      <c r="Q240" s="11"/>
      <c r="R240" s="11"/>
      <c r="S240" s="11"/>
      <c r="T240" s="48">
        <f t="shared" si="164"/>
        <v>209</v>
      </c>
      <c r="U240" s="11">
        <f t="shared" si="166"/>
        <v>5</v>
      </c>
      <c r="V240" s="19">
        <f t="shared" si="159"/>
        <v>0</v>
      </c>
      <c r="W240" s="19">
        <f t="shared" si="160"/>
        <v>0</v>
      </c>
      <c r="X240" s="11" t="b">
        <f t="shared" si="167"/>
        <v>1</v>
      </c>
      <c r="Y240" s="11">
        <f t="shared" si="161"/>
        <v>0</v>
      </c>
      <c r="Z240" s="11">
        <f t="shared" si="162"/>
        <v>0</v>
      </c>
      <c r="AA240" s="11">
        <f t="shared" si="134"/>
        <v>0</v>
      </c>
      <c r="AB240" s="19">
        <f t="shared" si="165"/>
        <v>208</v>
      </c>
      <c r="AC240" s="11">
        <f t="shared" si="135"/>
        <v>4</v>
      </c>
      <c r="AD240" s="11">
        <f t="shared" si="136"/>
        <v>0</v>
      </c>
      <c r="AE240" s="19">
        <f t="shared" si="137"/>
        <v>0</v>
      </c>
      <c r="AF240" s="19">
        <f t="shared" si="138"/>
        <v>0</v>
      </c>
      <c r="AG240" s="11" t="b">
        <f t="shared" si="139"/>
        <v>0</v>
      </c>
      <c r="AH240" s="11">
        <f t="shared" si="140"/>
        <v>0</v>
      </c>
      <c r="AI240" s="11">
        <f t="shared" si="141"/>
        <v>0</v>
      </c>
      <c r="AJ240" s="11">
        <f t="shared" si="142"/>
        <v>0</v>
      </c>
      <c r="AK240" s="11">
        <f t="shared" si="143"/>
        <v>0</v>
      </c>
      <c r="AL240" s="11">
        <f t="shared" si="144"/>
        <v>0</v>
      </c>
      <c r="AM240" s="11">
        <f t="shared" si="145"/>
        <v>0</v>
      </c>
      <c r="AN240" s="11">
        <f t="shared" si="146"/>
        <v>0</v>
      </c>
      <c r="AO240" s="11">
        <f t="shared" si="147"/>
        <v>0</v>
      </c>
      <c r="AP240" s="11">
        <f t="shared" si="148"/>
        <v>0</v>
      </c>
      <c r="AQ240" s="11">
        <f t="shared" si="163"/>
        <v>0</v>
      </c>
      <c r="AR240" s="11">
        <f t="shared" si="149"/>
        <v>0</v>
      </c>
      <c r="AS240" s="11">
        <f t="shared" si="150"/>
        <v>0</v>
      </c>
      <c r="AT240" s="11">
        <f t="shared" si="151"/>
        <v>0</v>
      </c>
      <c r="AU240" s="11">
        <f t="shared" si="152"/>
        <v>0</v>
      </c>
      <c r="AV240" s="11">
        <f t="shared" si="153"/>
        <v>0</v>
      </c>
      <c r="AW240" s="11">
        <f t="shared" si="154"/>
        <v>0</v>
      </c>
      <c r="AX240" s="11">
        <f t="shared" si="155"/>
        <v>0</v>
      </c>
      <c r="AY240" s="11">
        <f t="shared" si="156"/>
        <v>0</v>
      </c>
      <c r="AZ240" s="11">
        <f t="shared" si="157"/>
        <v>0</v>
      </c>
      <c r="BA240" s="11">
        <f t="shared" si="158"/>
        <v>0</v>
      </c>
    </row>
    <row r="241" spans="1:53" hidden="1" x14ac:dyDescent="0.2">
      <c r="A241" s="11"/>
      <c r="B241" s="11"/>
      <c r="C241" s="11"/>
      <c r="D241" s="11"/>
      <c r="E241" s="11"/>
      <c r="F241" s="11"/>
      <c r="G241" s="11"/>
      <c r="H241" s="11"/>
      <c r="I241" s="11"/>
      <c r="J241" s="11"/>
      <c r="K241" s="11"/>
      <c r="L241" s="11"/>
      <c r="M241" s="11"/>
      <c r="N241" s="11"/>
      <c r="O241" s="11"/>
      <c r="P241" s="11"/>
      <c r="Q241" s="11"/>
      <c r="R241" s="11"/>
      <c r="S241" s="11"/>
      <c r="T241" s="48">
        <f t="shared" si="164"/>
        <v>210</v>
      </c>
      <c r="U241" s="11">
        <f t="shared" si="166"/>
        <v>6</v>
      </c>
      <c r="V241" s="19">
        <f t="shared" si="159"/>
        <v>0</v>
      </c>
      <c r="W241" s="19">
        <f t="shared" si="160"/>
        <v>0</v>
      </c>
      <c r="X241" s="11" t="b">
        <f t="shared" si="167"/>
        <v>1</v>
      </c>
      <c r="Y241" s="11">
        <f t="shared" si="161"/>
        <v>0</v>
      </c>
      <c r="Z241" s="11">
        <f t="shared" si="162"/>
        <v>0</v>
      </c>
      <c r="AA241" s="11">
        <f t="shared" si="134"/>
        <v>0</v>
      </c>
      <c r="AB241" s="19">
        <f t="shared" si="165"/>
        <v>209</v>
      </c>
      <c r="AC241" s="11">
        <f t="shared" si="135"/>
        <v>5</v>
      </c>
      <c r="AD241" s="11">
        <f t="shared" si="136"/>
        <v>0</v>
      </c>
      <c r="AE241" s="19">
        <f t="shared" si="137"/>
        <v>0</v>
      </c>
      <c r="AF241" s="19">
        <f t="shared" si="138"/>
        <v>0</v>
      </c>
      <c r="AG241" s="11" t="b">
        <f t="shared" si="139"/>
        <v>0</v>
      </c>
      <c r="AH241" s="11">
        <f t="shared" si="140"/>
        <v>0</v>
      </c>
      <c r="AI241" s="11">
        <f t="shared" si="141"/>
        <v>0</v>
      </c>
      <c r="AJ241" s="11">
        <f t="shared" si="142"/>
        <v>0</v>
      </c>
      <c r="AK241" s="11">
        <f t="shared" si="143"/>
        <v>0</v>
      </c>
      <c r="AL241" s="11">
        <f t="shared" si="144"/>
        <v>0</v>
      </c>
      <c r="AM241" s="11">
        <f t="shared" si="145"/>
        <v>0</v>
      </c>
      <c r="AN241" s="11">
        <f t="shared" si="146"/>
        <v>0</v>
      </c>
      <c r="AO241" s="11">
        <f t="shared" si="147"/>
        <v>0</v>
      </c>
      <c r="AP241" s="11">
        <f t="shared" si="148"/>
        <v>0</v>
      </c>
      <c r="AQ241" s="11">
        <f t="shared" si="163"/>
        <v>0</v>
      </c>
      <c r="AR241" s="11">
        <f t="shared" si="149"/>
        <v>0</v>
      </c>
      <c r="AS241" s="11">
        <f t="shared" si="150"/>
        <v>0</v>
      </c>
      <c r="AT241" s="11">
        <f t="shared" si="151"/>
        <v>0</v>
      </c>
      <c r="AU241" s="11">
        <f t="shared" si="152"/>
        <v>0</v>
      </c>
      <c r="AV241" s="11">
        <f t="shared" si="153"/>
        <v>0</v>
      </c>
      <c r="AW241" s="11">
        <f t="shared" si="154"/>
        <v>0</v>
      </c>
      <c r="AX241" s="11">
        <f t="shared" si="155"/>
        <v>0</v>
      </c>
      <c r="AY241" s="11">
        <f t="shared" si="156"/>
        <v>0</v>
      </c>
      <c r="AZ241" s="11">
        <f t="shared" si="157"/>
        <v>0</v>
      </c>
      <c r="BA241" s="11">
        <f t="shared" si="158"/>
        <v>0</v>
      </c>
    </row>
    <row r="242" spans="1:53" hidden="1" x14ac:dyDescent="0.2">
      <c r="A242" s="11"/>
      <c r="B242" s="11"/>
      <c r="C242" s="11"/>
      <c r="D242" s="11"/>
      <c r="E242" s="11"/>
      <c r="F242" s="11"/>
      <c r="G242" s="11"/>
      <c r="H242" s="11"/>
      <c r="I242" s="11"/>
      <c r="J242" s="11"/>
      <c r="K242" s="11"/>
      <c r="L242" s="11"/>
      <c r="M242" s="11"/>
      <c r="N242" s="11"/>
      <c r="O242" s="11"/>
      <c r="P242" s="11"/>
      <c r="Q242" s="11"/>
      <c r="R242" s="11"/>
      <c r="S242" s="11"/>
      <c r="T242" s="48">
        <f t="shared" ref="T242:T257" si="168">T241+1</f>
        <v>211</v>
      </c>
      <c r="U242" s="11">
        <f t="shared" si="166"/>
        <v>7</v>
      </c>
      <c r="V242" s="19">
        <f t="shared" si="159"/>
        <v>0</v>
      </c>
      <c r="W242" s="19">
        <f t="shared" si="160"/>
        <v>0</v>
      </c>
      <c r="X242" s="11" t="b">
        <f t="shared" si="167"/>
        <v>1</v>
      </c>
      <c r="Y242" s="11">
        <f t="shared" si="161"/>
        <v>0</v>
      </c>
      <c r="Z242" s="11">
        <f t="shared" si="162"/>
        <v>0</v>
      </c>
      <c r="AA242" s="11">
        <f t="shared" si="134"/>
        <v>0</v>
      </c>
      <c r="AB242" s="19">
        <f t="shared" si="165"/>
        <v>210</v>
      </c>
      <c r="AC242" s="11">
        <f t="shared" si="135"/>
        <v>6</v>
      </c>
      <c r="AD242" s="11">
        <f t="shared" si="136"/>
        <v>0</v>
      </c>
      <c r="AE242" s="19">
        <f t="shared" si="137"/>
        <v>0</v>
      </c>
      <c r="AF242" s="19">
        <f t="shared" si="138"/>
        <v>0</v>
      </c>
      <c r="AG242" s="11" t="b">
        <f t="shared" si="139"/>
        <v>0</v>
      </c>
      <c r="AH242" s="11">
        <f t="shared" si="140"/>
        <v>0</v>
      </c>
      <c r="AI242" s="11">
        <f t="shared" si="141"/>
        <v>0</v>
      </c>
      <c r="AJ242" s="11">
        <f t="shared" si="142"/>
        <v>0</v>
      </c>
      <c r="AK242" s="11">
        <f t="shared" si="143"/>
        <v>0</v>
      </c>
      <c r="AL242" s="11">
        <f t="shared" si="144"/>
        <v>0</v>
      </c>
      <c r="AM242" s="11">
        <f t="shared" si="145"/>
        <v>0</v>
      </c>
      <c r="AN242" s="11">
        <f t="shared" si="146"/>
        <v>0</v>
      </c>
      <c r="AO242" s="11">
        <f t="shared" si="147"/>
        <v>0</v>
      </c>
      <c r="AP242" s="11">
        <f t="shared" si="148"/>
        <v>0</v>
      </c>
      <c r="AQ242" s="11">
        <f t="shared" si="163"/>
        <v>0</v>
      </c>
      <c r="AR242" s="11">
        <f t="shared" si="149"/>
        <v>0</v>
      </c>
      <c r="AS242" s="11">
        <f t="shared" si="150"/>
        <v>0</v>
      </c>
      <c r="AT242" s="11">
        <f t="shared" si="151"/>
        <v>0</v>
      </c>
      <c r="AU242" s="11">
        <f t="shared" si="152"/>
        <v>0</v>
      </c>
      <c r="AV242" s="11">
        <f t="shared" si="153"/>
        <v>0</v>
      </c>
      <c r="AW242" s="11">
        <f t="shared" si="154"/>
        <v>0</v>
      </c>
      <c r="AX242" s="11">
        <f t="shared" si="155"/>
        <v>0</v>
      </c>
      <c r="AY242" s="11">
        <f t="shared" si="156"/>
        <v>0</v>
      </c>
      <c r="AZ242" s="11">
        <f t="shared" si="157"/>
        <v>0</v>
      </c>
      <c r="BA242" s="11">
        <f t="shared" si="158"/>
        <v>0</v>
      </c>
    </row>
    <row r="243" spans="1:53" hidden="1" x14ac:dyDescent="0.2">
      <c r="A243" s="11"/>
      <c r="B243" s="11"/>
      <c r="C243" s="11"/>
      <c r="D243" s="11"/>
      <c r="E243" s="11"/>
      <c r="F243" s="11"/>
      <c r="G243" s="11"/>
      <c r="H243" s="11"/>
      <c r="I243" s="11"/>
      <c r="J243" s="11"/>
      <c r="K243" s="11"/>
      <c r="L243" s="11"/>
      <c r="M243" s="11"/>
      <c r="N243" s="11"/>
      <c r="O243" s="11"/>
      <c r="P243" s="11"/>
      <c r="Q243" s="11"/>
      <c r="R243" s="11"/>
      <c r="S243" s="11"/>
      <c r="T243" s="48">
        <f t="shared" si="168"/>
        <v>212</v>
      </c>
      <c r="U243" s="11">
        <f t="shared" si="166"/>
        <v>1</v>
      </c>
      <c r="V243" s="19">
        <f t="shared" si="159"/>
        <v>0</v>
      </c>
      <c r="W243" s="19">
        <f t="shared" si="160"/>
        <v>0</v>
      </c>
      <c r="X243" s="11" t="b">
        <f t="shared" si="167"/>
        <v>1</v>
      </c>
      <c r="Y243" s="11">
        <f t="shared" si="161"/>
        <v>0</v>
      </c>
      <c r="Z243" s="11">
        <f t="shared" si="162"/>
        <v>0</v>
      </c>
      <c r="AA243" s="11">
        <f t="shared" si="134"/>
        <v>0</v>
      </c>
      <c r="AB243" s="19">
        <f t="shared" si="165"/>
        <v>211</v>
      </c>
      <c r="AC243" s="11">
        <f t="shared" si="135"/>
        <v>7</v>
      </c>
      <c r="AD243" s="11">
        <f t="shared" si="136"/>
        <v>0</v>
      </c>
      <c r="AE243" s="19">
        <f t="shared" si="137"/>
        <v>0</v>
      </c>
      <c r="AF243" s="19">
        <f t="shared" si="138"/>
        <v>0</v>
      </c>
      <c r="AG243" s="11" t="b">
        <f t="shared" si="139"/>
        <v>0</v>
      </c>
      <c r="AH243" s="11">
        <f t="shared" si="140"/>
        <v>0</v>
      </c>
      <c r="AI243" s="11">
        <f t="shared" si="141"/>
        <v>0</v>
      </c>
      <c r="AJ243" s="11">
        <f t="shared" si="142"/>
        <v>0</v>
      </c>
      <c r="AK243" s="11">
        <f t="shared" si="143"/>
        <v>0</v>
      </c>
      <c r="AL243" s="11">
        <f t="shared" si="144"/>
        <v>0</v>
      </c>
      <c r="AM243" s="11">
        <f t="shared" si="145"/>
        <v>0</v>
      </c>
      <c r="AN243" s="11">
        <f t="shared" si="146"/>
        <v>0</v>
      </c>
      <c r="AO243" s="11">
        <f t="shared" si="147"/>
        <v>0</v>
      </c>
      <c r="AP243" s="11">
        <f t="shared" si="148"/>
        <v>0</v>
      </c>
      <c r="AQ243" s="11">
        <f t="shared" si="163"/>
        <v>0</v>
      </c>
      <c r="AR243" s="11">
        <f t="shared" si="149"/>
        <v>0</v>
      </c>
      <c r="AS243" s="11">
        <f t="shared" si="150"/>
        <v>0</v>
      </c>
      <c r="AT243" s="11">
        <f t="shared" si="151"/>
        <v>0</v>
      </c>
      <c r="AU243" s="11">
        <f t="shared" si="152"/>
        <v>0</v>
      </c>
      <c r="AV243" s="11">
        <f t="shared" si="153"/>
        <v>0</v>
      </c>
      <c r="AW243" s="11">
        <f t="shared" si="154"/>
        <v>0</v>
      </c>
      <c r="AX243" s="11">
        <f t="shared" si="155"/>
        <v>0</v>
      </c>
      <c r="AY243" s="11">
        <f t="shared" si="156"/>
        <v>0</v>
      </c>
      <c r="AZ243" s="11">
        <f t="shared" si="157"/>
        <v>0</v>
      </c>
      <c r="BA243" s="11">
        <f t="shared" si="158"/>
        <v>0</v>
      </c>
    </row>
    <row r="244" spans="1:53" hidden="1" x14ac:dyDescent="0.2">
      <c r="A244" s="11"/>
      <c r="B244" s="11"/>
      <c r="C244" s="11"/>
      <c r="D244" s="11"/>
      <c r="E244" s="11"/>
      <c r="F244" s="11"/>
      <c r="G244" s="11"/>
      <c r="H244" s="11"/>
      <c r="I244" s="11"/>
      <c r="J244" s="11"/>
      <c r="K244" s="11"/>
      <c r="L244" s="11"/>
      <c r="M244" s="11"/>
      <c r="N244" s="11"/>
      <c r="O244" s="11"/>
      <c r="P244" s="11"/>
      <c r="Q244" s="11"/>
      <c r="R244" s="11"/>
      <c r="S244" s="11"/>
      <c r="T244" s="48">
        <f t="shared" si="168"/>
        <v>213</v>
      </c>
      <c r="U244" s="11">
        <f t="shared" si="166"/>
        <v>2</v>
      </c>
      <c r="V244" s="19">
        <f t="shared" si="159"/>
        <v>0</v>
      </c>
      <c r="W244" s="19">
        <f t="shared" si="160"/>
        <v>0</v>
      </c>
      <c r="X244" s="11" t="b">
        <f t="shared" si="167"/>
        <v>1</v>
      </c>
      <c r="Y244" s="11">
        <f t="shared" si="161"/>
        <v>0</v>
      </c>
      <c r="Z244" s="11">
        <f t="shared" si="162"/>
        <v>0</v>
      </c>
      <c r="AA244" s="11">
        <f t="shared" si="134"/>
        <v>0</v>
      </c>
      <c r="AB244" s="19">
        <f t="shared" si="165"/>
        <v>212</v>
      </c>
      <c r="AC244" s="11">
        <f t="shared" si="135"/>
        <v>1</v>
      </c>
      <c r="AD244" s="11">
        <f t="shared" si="136"/>
        <v>0</v>
      </c>
      <c r="AE244" s="19">
        <f t="shared" si="137"/>
        <v>0</v>
      </c>
      <c r="AF244" s="19">
        <f t="shared" si="138"/>
        <v>0</v>
      </c>
      <c r="AG244" s="11" t="b">
        <f t="shared" si="139"/>
        <v>0</v>
      </c>
      <c r="AH244" s="11">
        <f t="shared" si="140"/>
        <v>0</v>
      </c>
      <c r="AI244" s="11">
        <f t="shared" si="141"/>
        <v>0</v>
      </c>
      <c r="AJ244" s="11">
        <f t="shared" si="142"/>
        <v>0</v>
      </c>
      <c r="AK244" s="11">
        <f t="shared" si="143"/>
        <v>0</v>
      </c>
      <c r="AL244" s="11">
        <f t="shared" si="144"/>
        <v>0</v>
      </c>
      <c r="AM244" s="11">
        <f t="shared" si="145"/>
        <v>0</v>
      </c>
      <c r="AN244" s="11">
        <f t="shared" si="146"/>
        <v>0</v>
      </c>
      <c r="AO244" s="11">
        <f t="shared" si="147"/>
        <v>0</v>
      </c>
      <c r="AP244" s="11">
        <f t="shared" si="148"/>
        <v>0</v>
      </c>
      <c r="AQ244" s="11">
        <f t="shared" si="163"/>
        <v>0</v>
      </c>
      <c r="AR244" s="11">
        <f t="shared" si="149"/>
        <v>0</v>
      </c>
      <c r="AS244" s="11">
        <f t="shared" si="150"/>
        <v>0</v>
      </c>
      <c r="AT244" s="11">
        <f t="shared" si="151"/>
        <v>0</v>
      </c>
      <c r="AU244" s="11">
        <f t="shared" si="152"/>
        <v>0</v>
      </c>
      <c r="AV244" s="11">
        <f t="shared" si="153"/>
        <v>0</v>
      </c>
      <c r="AW244" s="11">
        <f t="shared" si="154"/>
        <v>0</v>
      </c>
      <c r="AX244" s="11">
        <f t="shared" si="155"/>
        <v>0</v>
      </c>
      <c r="AY244" s="11">
        <f t="shared" si="156"/>
        <v>0</v>
      </c>
      <c r="AZ244" s="11">
        <f t="shared" si="157"/>
        <v>0</v>
      </c>
      <c r="BA244" s="11">
        <f t="shared" si="158"/>
        <v>0</v>
      </c>
    </row>
    <row r="245" spans="1:53" hidden="1" x14ac:dyDescent="0.2">
      <c r="A245" s="11"/>
      <c r="B245" s="11"/>
      <c r="C245" s="11"/>
      <c r="D245" s="11"/>
      <c r="E245" s="11"/>
      <c r="F245" s="11"/>
      <c r="G245" s="11"/>
      <c r="H245" s="11"/>
      <c r="I245" s="11"/>
      <c r="J245" s="11"/>
      <c r="K245" s="11"/>
      <c r="L245" s="11"/>
      <c r="M245" s="11"/>
      <c r="N245" s="11"/>
      <c r="O245" s="11"/>
      <c r="P245" s="11"/>
      <c r="Q245" s="11"/>
      <c r="R245" s="11"/>
      <c r="S245" s="11"/>
      <c r="T245" s="48">
        <f t="shared" si="168"/>
        <v>214</v>
      </c>
      <c r="U245" s="11">
        <f t="shared" si="166"/>
        <v>3</v>
      </c>
      <c r="V245" s="19">
        <f t="shared" si="159"/>
        <v>0</v>
      </c>
      <c r="W245" s="19">
        <f t="shared" si="160"/>
        <v>0</v>
      </c>
      <c r="X245" s="11" t="b">
        <f t="shared" si="167"/>
        <v>1</v>
      </c>
      <c r="Y245" s="11">
        <f t="shared" si="161"/>
        <v>0</v>
      </c>
      <c r="Z245" s="11">
        <f t="shared" si="162"/>
        <v>0</v>
      </c>
      <c r="AA245" s="11">
        <f t="shared" si="134"/>
        <v>0</v>
      </c>
      <c r="AB245" s="19">
        <f t="shared" si="165"/>
        <v>213</v>
      </c>
      <c r="AC245" s="11">
        <f t="shared" si="135"/>
        <v>2</v>
      </c>
      <c r="AD245" s="11">
        <f t="shared" si="136"/>
        <v>0</v>
      </c>
      <c r="AE245" s="19">
        <f t="shared" si="137"/>
        <v>0</v>
      </c>
      <c r="AF245" s="19">
        <f t="shared" si="138"/>
        <v>0</v>
      </c>
      <c r="AG245" s="11" t="b">
        <f t="shared" si="139"/>
        <v>0</v>
      </c>
      <c r="AH245" s="11">
        <f t="shared" si="140"/>
        <v>0</v>
      </c>
      <c r="AI245" s="11">
        <f t="shared" si="141"/>
        <v>0</v>
      </c>
      <c r="AJ245" s="11">
        <f t="shared" si="142"/>
        <v>0</v>
      </c>
      <c r="AK245" s="11">
        <f t="shared" si="143"/>
        <v>0</v>
      </c>
      <c r="AL245" s="11">
        <f t="shared" si="144"/>
        <v>0</v>
      </c>
      <c r="AM245" s="11">
        <f t="shared" si="145"/>
        <v>0</v>
      </c>
      <c r="AN245" s="11">
        <f t="shared" si="146"/>
        <v>0</v>
      </c>
      <c r="AO245" s="11">
        <f t="shared" si="147"/>
        <v>0</v>
      </c>
      <c r="AP245" s="11">
        <f t="shared" si="148"/>
        <v>0</v>
      </c>
      <c r="AQ245" s="11">
        <f t="shared" si="163"/>
        <v>0</v>
      </c>
      <c r="AR245" s="11">
        <f t="shared" si="149"/>
        <v>0</v>
      </c>
      <c r="AS245" s="11">
        <f t="shared" si="150"/>
        <v>0</v>
      </c>
      <c r="AT245" s="11">
        <f t="shared" si="151"/>
        <v>0</v>
      </c>
      <c r="AU245" s="11">
        <f t="shared" si="152"/>
        <v>0</v>
      </c>
      <c r="AV245" s="11">
        <f t="shared" si="153"/>
        <v>0</v>
      </c>
      <c r="AW245" s="11">
        <f t="shared" si="154"/>
        <v>0</v>
      </c>
      <c r="AX245" s="11">
        <f t="shared" si="155"/>
        <v>0</v>
      </c>
      <c r="AY245" s="11">
        <f t="shared" si="156"/>
        <v>0</v>
      </c>
      <c r="AZ245" s="11">
        <f t="shared" si="157"/>
        <v>0</v>
      </c>
      <c r="BA245" s="11">
        <f t="shared" si="158"/>
        <v>0</v>
      </c>
    </row>
    <row r="246" spans="1:53" hidden="1" x14ac:dyDescent="0.2">
      <c r="A246" s="11"/>
      <c r="B246" s="11"/>
      <c r="C246" s="11"/>
      <c r="D246" s="11"/>
      <c r="E246" s="11"/>
      <c r="F246" s="11"/>
      <c r="G246" s="11"/>
      <c r="H246" s="11"/>
      <c r="I246" s="11"/>
      <c r="J246" s="11"/>
      <c r="K246" s="11"/>
      <c r="L246" s="11"/>
      <c r="M246" s="11"/>
      <c r="N246" s="11"/>
      <c r="O246" s="11"/>
      <c r="P246" s="11"/>
      <c r="Q246" s="11"/>
      <c r="R246" s="11"/>
      <c r="S246" s="11"/>
      <c r="T246" s="48">
        <f t="shared" si="168"/>
        <v>215</v>
      </c>
      <c r="U246" s="11">
        <f t="shared" si="166"/>
        <v>4</v>
      </c>
      <c r="V246" s="19">
        <f t="shared" si="159"/>
        <v>0</v>
      </c>
      <c r="W246" s="19">
        <f t="shared" si="160"/>
        <v>0</v>
      </c>
      <c r="X246" s="11" t="b">
        <f t="shared" si="167"/>
        <v>1</v>
      </c>
      <c r="Y246" s="11">
        <f t="shared" si="161"/>
        <v>0</v>
      </c>
      <c r="Z246" s="11">
        <f t="shared" si="162"/>
        <v>0</v>
      </c>
      <c r="AA246" s="11">
        <f t="shared" si="134"/>
        <v>0</v>
      </c>
      <c r="AB246" s="19">
        <f t="shared" si="165"/>
        <v>214</v>
      </c>
      <c r="AC246" s="11">
        <f t="shared" si="135"/>
        <v>3</v>
      </c>
      <c r="AD246" s="11">
        <f t="shared" si="136"/>
        <v>0</v>
      </c>
      <c r="AE246" s="19">
        <f t="shared" si="137"/>
        <v>0</v>
      </c>
      <c r="AF246" s="19">
        <f t="shared" si="138"/>
        <v>0</v>
      </c>
      <c r="AG246" s="11" t="b">
        <f t="shared" si="139"/>
        <v>0</v>
      </c>
      <c r="AH246" s="11">
        <f t="shared" si="140"/>
        <v>0</v>
      </c>
      <c r="AI246" s="11">
        <f t="shared" si="141"/>
        <v>0</v>
      </c>
      <c r="AJ246" s="11">
        <f t="shared" si="142"/>
        <v>0</v>
      </c>
      <c r="AK246" s="11">
        <f t="shared" si="143"/>
        <v>0</v>
      </c>
      <c r="AL246" s="11">
        <f t="shared" si="144"/>
        <v>0</v>
      </c>
      <c r="AM246" s="11">
        <f t="shared" si="145"/>
        <v>0</v>
      </c>
      <c r="AN246" s="11">
        <f t="shared" si="146"/>
        <v>0</v>
      </c>
      <c r="AO246" s="11">
        <f t="shared" si="147"/>
        <v>0</v>
      </c>
      <c r="AP246" s="11">
        <f t="shared" si="148"/>
        <v>0</v>
      </c>
      <c r="AQ246" s="11">
        <f t="shared" si="163"/>
        <v>0</v>
      </c>
      <c r="AR246" s="11">
        <f t="shared" si="149"/>
        <v>0</v>
      </c>
      <c r="AS246" s="11">
        <f t="shared" si="150"/>
        <v>0</v>
      </c>
      <c r="AT246" s="11">
        <f t="shared" si="151"/>
        <v>0</v>
      </c>
      <c r="AU246" s="11">
        <f t="shared" si="152"/>
        <v>0</v>
      </c>
      <c r="AV246" s="11">
        <f t="shared" si="153"/>
        <v>0</v>
      </c>
      <c r="AW246" s="11">
        <f t="shared" si="154"/>
        <v>0</v>
      </c>
      <c r="AX246" s="11">
        <f t="shared" si="155"/>
        <v>0</v>
      </c>
      <c r="AY246" s="11">
        <f t="shared" si="156"/>
        <v>0</v>
      </c>
      <c r="AZ246" s="11">
        <f t="shared" si="157"/>
        <v>0</v>
      </c>
      <c r="BA246" s="11">
        <f t="shared" si="158"/>
        <v>0</v>
      </c>
    </row>
    <row r="247" spans="1:53" hidden="1" x14ac:dyDescent="0.2">
      <c r="A247" s="11"/>
      <c r="B247" s="11"/>
      <c r="C247" s="11"/>
      <c r="D247" s="11"/>
      <c r="E247" s="11"/>
      <c r="F247" s="11"/>
      <c r="G247" s="11"/>
      <c r="H247" s="11"/>
      <c r="I247" s="11"/>
      <c r="J247" s="11"/>
      <c r="K247" s="11"/>
      <c r="L247" s="11"/>
      <c r="M247" s="11"/>
      <c r="N247" s="11"/>
      <c r="O247" s="11"/>
      <c r="P247" s="11"/>
      <c r="Q247" s="11"/>
      <c r="R247" s="11"/>
      <c r="S247" s="11"/>
      <c r="T247" s="48">
        <f t="shared" si="168"/>
        <v>216</v>
      </c>
      <c r="U247" s="11">
        <f t="shared" si="166"/>
        <v>5</v>
      </c>
      <c r="V247" s="19">
        <f t="shared" si="159"/>
        <v>0</v>
      </c>
      <c r="W247" s="19">
        <f t="shared" si="160"/>
        <v>0</v>
      </c>
      <c r="X247" s="11" t="b">
        <f t="shared" si="167"/>
        <v>1</v>
      </c>
      <c r="Y247" s="11">
        <f t="shared" si="161"/>
        <v>0</v>
      </c>
      <c r="Z247" s="11">
        <f t="shared" si="162"/>
        <v>0</v>
      </c>
      <c r="AA247" s="11">
        <f t="shared" si="134"/>
        <v>0</v>
      </c>
      <c r="AB247" s="19">
        <f t="shared" si="165"/>
        <v>215</v>
      </c>
      <c r="AC247" s="11">
        <f t="shared" si="135"/>
        <v>4</v>
      </c>
      <c r="AD247" s="11">
        <f t="shared" si="136"/>
        <v>0</v>
      </c>
      <c r="AE247" s="19">
        <f t="shared" si="137"/>
        <v>0</v>
      </c>
      <c r="AF247" s="19">
        <f t="shared" si="138"/>
        <v>0</v>
      </c>
      <c r="AG247" s="11" t="b">
        <f t="shared" si="139"/>
        <v>0</v>
      </c>
      <c r="AH247" s="11">
        <f t="shared" si="140"/>
        <v>0</v>
      </c>
      <c r="AI247" s="11">
        <f t="shared" si="141"/>
        <v>0</v>
      </c>
      <c r="AJ247" s="11">
        <f t="shared" si="142"/>
        <v>0</v>
      </c>
      <c r="AK247" s="11">
        <f t="shared" si="143"/>
        <v>0</v>
      </c>
      <c r="AL247" s="11">
        <f t="shared" si="144"/>
        <v>0</v>
      </c>
      <c r="AM247" s="11">
        <f t="shared" si="145"/>
        <v>0</v>
      </c>
      <c r="AN247" s="11">
        <f t="shared" si="146"/>
        <v>0</v>
      </c>
      <c r="AO247" s="11">
        <f t="shared" si="147"/>
        <v>0</v>
      </c>
      <c r="AP247" s="11">
        <f t="shared" si="148"/>
        <v>0</v>
      </c>
      <c r="AQ247" s="11">
        <f t="shared" si="163"/>
        <v>0</v>
      </c>
      <c r="AR247" s="11">
        <f t="shared" si="149"/>
        <v>0</v>
      </c>
      <c r="AS247" s="11">
        <f t="shared" si="150"/>
        <v>0</v>
      </c>
      <c r="AT247" s="11">
        <f t="shared" si="151"/>
        <v>0</v>
      </c>
      <c r="AU247" s="11">
        <f t="shared" si="152"/>
        <v>0</v>
      </c>
      <c r="AV247" s="11">
        <f t="shared" si="153"/>
        <v>0</v>
      </c>
      <c r="AW247" s="11">
        <f t="shared" si="154"/>
        <v>0</v>
      </c>
      <c r="AX247" s="11">
        <f t="shared" si="155"/>
        <v>0</v>
      </c>
      <c r="AY247" s="11">
        <f t="shared" si="156"/>
        <v>0</v>
      </c>
      <c r="AZ247" s="11">
        <f t="shared" si="157"/>
        <v>0</v>
      </c>
      <c r="BA247" s="11">
        <f t="shared" si="158"/>
        <v>0</v>
      </c>
    </row>
    <row r="248" spans="1:53" hidden="1" x14ac:dyDescent="0.2">
      <c r="A248" s="11"/>
      <c r="B248" s="11"/>
      <c r="C248" s="11"/>
      <c r="D248" s="11"/>
      <c r="E248" s="11"/>
      <c r="F248" s="11"/>
      <c r="G248" s="11"/>
      <c r="H248" s="11"/>
      <c r="I248" s="11"/>
      <c r="J248" s="11"/>
      <c r="K248" s="11"/>
      <c r="L248" s="11"/>
      <c r="M248" s="11"/>
      <c r="N248" s="11"/>
      <c r="O248" s="11"/>
      <c r="P248" s="11"/>
      <c r="Q248" s="11"/>
      <c r="R248" s="11"/>
      <c r="S248" s="11"/>
      <c r="T248" s="48">
        <f t="shared" si="168"/>
        <v>217</v>
      </c>
      <c r="U248" s="11">
        <f t="shared" si="166"/>
        <v>6</v>
      </c>
      <c r="V248" s="19">
        <f t="shared" si="159"/>
        <v>0</v>
      </c>
      <c r="W248" s="19">
        <f t="shared" si="160"/>
        <v>0</v>
      </c>
      <c r="X248" s="11" t="b">
        <f t="shared" si="167"/>
        <v>1</v>
      </c>
      <c r="Y248" s="11">
        <f t="shared" si="161"/>
        <v>0</v>
      </c>
      <c r="Z248" s="11">
        <f t="shared" si="162"/>
        <v>0</v>
      </c>
      <c r="AA248" s="11">
        <f t="shared" si="134"/>
        <v>0</v>
      </c>
      <c r="AB248" s="19">
        <f t="shared" si="165"/>
        <v>216</v>
      </c>
      <c r="AC248" s="11">
        <f t="shared" si="135"/>
        <v>5</v>
      </c>
      <c r="AD248" s="11">
        <f t="shared" si="136"/>
        <v>0</v>
      </c>
      <c r="AE248" s="19">
        <f t="shared" si="137"/>
        <v>0</v>
      </c>
      <c r="AF248" s="19">
        <f t="shared" si="138"/>
        <v>0</v>
      </c>
      <c r="AG248" s="11" t="b">
        <f t="shared" si="139"/>
        <v>0</v>
      </c>
      <c r="AH248" s="11">
        <f t="shared" si="140"/>
        <v>0</v>
      </c>
      <c r="AI248" s="11">
        <f t="shared" si="141"/>
        <v>0</v>
      </c>
      <c r="AJ248" s="11">
        <f t="shared" si="142"/>
        <v>0</v>
      </c>
      <c r="AK248" s="11">
        <f t="shared" si="143"/>
        <v>0</v>
      </c>
      <c r="AL248" s="11">
        <f t="shared" si="144"/>
        <v>0</v>
      </c>
      <c r="AM248" s="11">
        <f t="shared" si="145"/>
        <v>0</v>
      </c>
      <c r="AN248" s="11">
        <f t="shared" si="146"/>
        <v>0</v>
      </c>
      <c r="AO248" s="11">
        <f t="shared" si="147"/>
        <v>0</v>
      </c>
      <c r="AP248" s="11">
        <f t="shared" si="148"/>
        <v>0</v>
      </c>
      <c r="AQ248" s="11">
        <f t="shared" si="163"/>
        <v>0</v>
      </c>
      <c r="AR248" s="11">
        <f t="shared" si="149"/>
        <v>0</v>
      </c>
      <c r="AS248" s="11">
        <f t="shared" si="150"/>
        <v>0</v>
      </c>
      <c r="AT248" s="11">
        <f t="shared" si="151"/>
        <v>0</v>
      </c>
      <c r="AU248" s="11">
        <f t="shared" si="152"/>
        <v>0</v>
      </c>
      <c r="AV248" s="11">
        <f t="shared" si="153"/>
        <v>0</v>
      </c>
      <c r="AW248" s="11">
        <f t="shared" si="154"/>
        <v>0</v>
      </c>
      <c r="AX248" s="11">
        <f t="shared" si="155"/>
        <v>0</v>
      </c>
      <c r="AY248" s="11">
        <f t="shared" si="156"/>
        <v>0</v>
      </c>
      <c r="AZ248" s="11">
        <f t="shared" si="157"/>
        <v>0</v>
      </c>
      <c r="BA248" s="11">
        <f t="shared" si="158"/>
        <v>0</v>
      </c>
    </row>
    <row r="249" spans="1:53" hidden="1" x14ac:dyDescent="0.2">
      <c r="A249" s="11"/>
      <c r="B249" s="11"/>
      <c r="C249" s="11"/>
      <c r="D249" s="11"/>
      <c r="E249" s="11"/>
      <c r="F249" s="11"/>
      <c r="G249" s="11"/>
      <c r="H249" s="11"/>
      <c r="I249" s="11"/>
      <c r="J249" s="11"/>
      <c r="K249" s="11"/>
      <c r="L249" s="11"/>
      <c r="M249" s="11"/>
      <c r="N249" s="11"/>
      <c r="O249" s="11"/>
      <c r="P249" s="11"/>
      <c r="Q249" s="11"/>
      <c r="R249" s="11"/>
      <c r="S249" s="11"/>
      <c r="T249" s="48">
        <f t="shared" si="168"/>
        <v>218</v>
      </c>
      <c r="U249" s="11">
        <f t="shared" si="166"/>
        <v>7</v>
      </c>
      <c r="V249" s="19">
        <f t="shared" si="159"/>
        <v>0</v>
      </c>
      <c r="W249" s="19">
        <f t="shared" si="160"/>
        <v>0</v>
      </c>
      <c r="X249" s="11" t="b">
        <f t="shared" si="167"/>
        <v>1</v>
      </c>
      <c r="Y249" s="11">
        <f t="shared" si="161"/>
        <v>0</v>
      </c>
      <c r="Z249" s="11">
        <f t="shared" si="162"/>
        <v>0</v>
      </c>
      <c r="AA249" s="11">
        <f t="shared" si="134"/>
        <v>0</v>
      </c>
      <c r="AB249" s="19">
        <f t="shared" si="165"/>
        <v>217</v>
      </c>
      <c r="AC249" s="11">
        <f t="shared" si="135"/>
        <v>6</v>
      </c>
      <c r="AD249" s="11">
        <f t="shared" si="136"/>
        <v>0</v>
      </c>
      <c r="AE249" s="19">
        <f t="shared" si="137"/>
        <v>0</v>
      </c>
      <c r="AF249" s="19">
        <f t="shared" si="138"/>
        <v>0</v>
      </c>
      <c r="AG249" s="11" t="b">
        <f t="shared" si="139"/>
        <v>0</v>
      </c>
      <c r="AH249" s="11">
        <f t="shared" si="140"/>
        <v>0</v>
      </c>
      <c r="AI249" s="11">
        <f t="shared" si="141"/>
        <v>0</v>
      </c>
      <c r="AJ249" s="11">
        <f t="shared" si="142"/>
        <v>0</v>
      </c>
      <c r="AK249" s="11">
        <f t="shared" si="143"/>
        <v>0</v>
      </c>
      <c r="AL249" s="11">
        <f t="shared" si="144"/>
        <v>0</v>
      </c>
      <c r="AM249" s="11">
        <f t="shared" si="145"/>
        <v>0</v>
      </c>
      <c r="AN249" s="11">
        <f t="shared" si="146"/>
        <v>0</v>
      </c>
      <c r="AO249" s="11">
        <f t="shared" si="147"/>
        <v>0</v>
      </c>
      <c r="AP249" s="11">
        <f t="shared" si="148"/>
        <v>0</v>
      </c>
      <c r="AQ249" s="11">
        <f t="shared" si="163"/>
        <v>0</v>
      </c>
      <c r="AR249" s="11">
        <f t="shared" si="149"/>
        <v>0</v>
      </c>
      <c r="AS249" s="11">
        <f t="shared" si="150"/>
        <v>0</v>
      </c>
      <c r="AT249" s="11">
        <f t="shared" si="151"/>
        <v>0</v>
      </c>
      <c r="AU249" s="11">
        <f t="shared" si="152"/>
        <v>0</v>
      </c>
      <c r="AV249" s="11">
        <f t="shared" si="153"/>
        <v>0</v>
      </c>
      <c r="AW249" s="11">
        <f t="shared" si="154"/>
        <v>0</v>
      </c>
      <c r="AX249" s="11">
        <f t="shared" si="155"/>
        <v>0</v>
      </c>
      <c r="AY249" s="11">
        <f t="shared" si="156"/>
        <v>0</v>
      </c>
      <c r="AZ249" s="11">
        <f t="shared" si="157"/>
        <v>0</v>
      </c>
      <c r="BA249" s="11">
        <f t="shared" si="158"/>
        <v>0</v>
      </c>
    </row>
    <row r="250" spans="1:53" hidden="1" x14ac:dyDescent="0.2">
      <c r="A250" s="11"/>
      <c r="B250" s="11"/>
      <c r="C250" s="11"/>
      <c r="D250" s="11"/>
      <c r="E250" s="11"/>
      <c r="F250" s="11"/>
      <c r="G250" s="11"/>
      <c r="H250" s="11"/>
      <c r="I250" s="11"/>
      <c r="J250" s="11"/>
      <c r="K250" s="11"/>
      <c r="L250" s="11"/>
      <c r="M250" s="11"/>
      <c r="N250" s="11"/>
      <c r="O250" s="11"/>
      <c r="P250" s="11"/>
      <c r="Q250" s="11"/>
      <c r="R250" s="11"/>
      <c r="S250" s="11"/>
      <c r="T250" s="48">
        <f t="shared" si="168"/>
        <v>219</v>
      </c>
      <c r="U250" s="11">
        <f t="shared" si="166"/>
        <v>1</v>
      </c>
      <c r="V250" s="19">
        <f t="shared" si="159"/>
        <v>0</v>
      </c>
      <c r="W250" s="19">
        <f t="shared" si="160"/>
        <v>0</v>
      </c>
      <c r="X250" s="11" t="b">
        <f t="shared" si="167"/>
        <v>1</v>
      </c>
      <c r="Y250" s="11">
        <f t="shared" si="161"/>
        <v>0</v>
      </c>
      <c r="Z250" s="11">
        <f t="shared" si="162"/>
        <v>0</v>
      </c>
      <c r="AA250" s="11">
        <f t="shared" si="134"/>
        <v>0</v>
      </c>
      <c r="AB250" s="19">
        <f t="shared" si="165"/>
        <v>218</v>
      </c>
      <c r="AC250" s="11">
        <f t="shared" si="135"/>
        <v>7</v>
      </c>
      <c r="AD250" s="11">
        <f t="shared" si="136"/>
        <v>0</v>
      </c>
      <c r="AE250" s="19">
        <f t="shared" si="137"/>
        <v>0</v>
      </c>
      <c r="AF250" s="19">
        <f t="shared" si="138"/>
        <v>0</v>
      </c>
      <c r="AG250" s="11" t="b">
        <f t="shared" si="139"/>
        <v>0</v>
      </c>
      <c r="AH250" s="11">
        <f t="shared" si="140"/>
        <v>0</v>
      </c>
      <c r="AI250" s="11">
        <f t="shared" si="141"/>
        <v>0</v>
      </c>
      <c r="AJ250" s="11">
        <f t="shared" si="142"/>
        <v>0</v>
      </c>
      <c r="AK250" s="11">
        <f t="shared" si="143"/>
        <v>0</v>
      </c>
      <c r="AL250" s="11">
        <f t="shared" si="144"/>
        <v>0</v>
      </c>
      <c r="AM250" s="11">
        <f t="shared" si="145"/>
        <v>0</v>
      </c>
      <c r="AN250" s="11">
        <f t="shared" si="146"/>
        <v>0</v>
      </c>
      <c r="AO250" s="11">
        <f t="shared" si="147"/>
        <v>0</v>
      </c>
      <c r="AP250" s="11">
        <f t="shared" si="148"/>
        <v>0</v>
      </c>
      <c r="AQ250" s="11">
        <f t="shared" si="163"/>
        <v>0</v>
      </c>
      <c r="AR250" s="11">
        <f t="shared" si="149"/>
        <v>0</v>
      </c>
      <c r="AS250" s="11">
        <f t="shared" si="150"/>
        <v>0</v>
      </c>
      <c r="AT250" s="11">
        <f t="shared" si="151"/>
        <v>0</v>
      </c>
      <c r="AU250" s="11">
        <f t="shared" si="152"/>
        <v>0</v>
      </c>
      <c r="AV250" s="11">
        <f t="shared" si="153"/>
        <v>0</v>
      </c>
      <c r="AW250" s="11">
        <f t="shared" si="154"/>
        <v>0</v>
      </c>
      <c r="AX250" s="11">
        <f t="shared" si="155"/>
        <v>0</v>
      </c>
      <c r="AY250" s="11">
        <f t="shared" si="156"/>
        <v>0</v>
      </c>
      <c r="AZ250" s="11">
        <f t="shared" si="157"/>
        <v>0</v>
      </c>
      <c r="BA250" s="11">
        <f t="shared" si="158"/>
        <v>0</v>
      </c>
    </row>
    <row r="251" spans="1:53" hidden="1" x14ac:dyDescent="0.2">
      <c r="A251" s="11"/>
      <c r="B251" s="11"/>
      <c r="C251" s="11"/>
      <c r="D251" s="11"/>
      <c r="E251" s="11"/>
      <c r="F251" s="11"/>
      <c r="G251" s="11"/>
      <c r="H251" s="11"/>
      <c r="I251" s="11"/>
      <c r="J251" s="11"/>
      <c r="K251" s="11"/>
      <c r="L251" s="11"/>
      <c r="M251" s="11"/>
      <c r="N251" s="11"/>
      <c r="O251" s="11"/>
      <c r="P251" s="11"/>
      <c r="Q251" s="11"/>
      <c r="R251" s="11"/>
      <c r="S251" s="11"/>
      <c r="T251" s="48">
        <f t="shared" si="168"/>
        <v>220</v>
      </c>
      <c r="U251" s="11">
        <f t="shared" si="166"/>
        <v>2</v>
      </c>
      <c r="V251" s="19">
        <f t="shared" si="159"/>
        <v>0</v>
      </c>
      <c r="W251" s="19">
        <f t="shared" si="160"/>
        <v>0</v>
      </c>
      <c r="X251" s="11" t="b">
        <f t="shared" si="167"/>
        <v>1</v>
      </c>
      <c r="Y251" s="11">
        <f t="shared" si="161"/>
        <v>0</v>
      </c>
      <c r="Z251" s="11">
        <f t="shared" si="162"/>
        <v>0</v>
      </c>
      <c r="AA251" s="11">
        <f t="shared" si="134"/>
        <v>0</v>
      </c>
      <c r="AB251" s="19">
        <f t="shared" si="165"/>
        <v>219</v>
      </c>
      <c r="AC251" s="11">
        <f t="shared" si="135"/>
        <v>1</v>
      </c>
      <c r="AD251" s="11">
        <f t="shared" si="136"/>
        <v>0</v>
      </c>
      <c r="AE251" s="19">
        <f t="shared" si="137"/>
        <v>0</v>
      </c>
      <c r="AF251" s="19">
        <f t="shared" si="138"/>
        <v>0</v>
      </c>
      <c r="AG251" s="11" t="b">
        <f t="shared" si="139"/>
        <v>0</v>
      </c>
      <c r="AH251" s="11">
        <f t="shared" si="140"/>
        <v>0</v>
      </c>
      <c r="AI251" s="11">
        <f t="shared" si="141"/>
        <v>0</v>
      </c>
      <c r="AJ251" s="11">
        <f t="shared" si="142"/>
        <v>0</v>
      </c>
      <c r="AK251" s="11">
        <f t="shared" si="143"/>
        <v>0</v>
      </c>
      <c r="AL251" s="11">
        <f t="shared" si="144"/>
        <v>0</v>
      </c>
      <c r="AM251" s="11">
        <f t="shared" si="145"/>
        <v>0</v>
      </c>
      <c r="AN251" s="11">
        <f t="shared" si="146"/>
        <v>0</v>
      </c>
      <c r="AO251" s="11">
        <f t="shared" si="147"/>
        <v>0</v>
      </c>
      <c r="AP251" s="11">
        <f t="shared" si="148"/>
        <v>0</v>
      </c>
      <c r="AQ251" s="11">
        <f t="shared" si="163"/>
        <v>0</v>
      </c>
      <c r="AR251" s="11">
        <f t="shared" si="149"/>
        <v>0</v>
      </c>
      <c r="AS251" s="11">
        <f t="shared" si="150"/>
        <v>0</v>
      </c>
      <c r="AT251" s="11">
        <f t="shared" si="151"/>
        <v>0</v>
      </c>
      <c r="AU251" s="11">
        <f t="shared" si="152"/>
        <v>0</v>
      </c>
      <c r="AV251" s="11">
        <f t="shared" si="153"/>
        <v>0</v>
      </c>
      <c r="AW251" s="11">
        <f t="shared" si="154"/>
        <v>0</v>
      </c>
      <c r="AX251" s="11">
        <f t="shared" si="155"/>
        <v>0</v>
      </c>
      <c r="AY251" s="11">
        <f t="shared" si="156"/>
        <v>0</v>
      </c>
      <c r="AZ251" s="11">
        <f t="shared" si="157"/>
        <v>0</v>
      </c>
      <c r="BA251" s="11">
        <f t="shared" si="158"/>
        <v>0</v>
      </c>
    </row>
    <row r="252" spans="1:53" hidden="1" x14ac:dyDescent="0.2">
      <c r="A252" s="11"/>
      <c r="B252" s="11"/>
      <c r="C252" s="11"/>
      <c r="D252" s="11"/>
      <c r="E252" s="11"/>
      <c r="F252" s="11"/>
      <c r="G252" s="11"/>
      <c r="H252" s="11"/>
      <c r="I252" s="11"/>
      <c r="J252" s="11"/>
      <c r="K252" s="11"/>
      <c r="L252" s="11"/>
      <c r="M252" s="11"/>
      <c r="N252" s="11"/>
      <c r="O252" s="11"/>
      <c r="P252" s="11"/>
      <c r="Q252" s="11"/>
      <c r="R252" s="11"/>
      <c r="S252" s="11"/>
      <c r="T252" s="48">
        <f t="shared" si="168"/>
        <v>221</v>
      </c>
      <c r="U252" s="11">
        <f t="shared" si="166"/>
        <v>3</v>
      </c>
      <c r="V252" s="19">
        <f t="shared" si="159"/>
        <v>0</v>
      </c>
      <c r="W252" s="19">
        <f t="shared" si="160"/>
        <v>0</v>
      </c>
      <c r="X252" s="11" t="b">
        <f t="shared" si="167"/>
        <v>1</v>
      </c>
      <c r="Y252" s="11">
        <f t="shared" si="161"/>
        <v>0</v>
      </c>
      <c r="Z252" s="11">
        <f t="shared" si="162"/>
        <v>0</v>
      </c>
      <c r="AA252" s="11">
        <f t="shared" si="134"/>
        <v>0</v>
      </c>
      <c r="AB252" s="19">
        <f t="shared" si="165"/>
        <v>220</v>
      </c>
      <c r="AC252" s="11">
        <f t="shared" si="135"/>
        <v>2</v>
      </c>
      <c r="AD252" s="11">
        <f t="shared" si="136"/>
        <v>0</v>
      </c>
      <c r="AE252" s="19">
        <f t="shared" si="137"/>
        <v>0</v>
      </c>
      <c r="AF252" s="19">
        <f t="shared" si="138"/>
        <v>0</v>
      </c>
      <c r="AG252" s="11" t="b">
        <f t="shared" si="139"/>
        <v>0</v>
      </c>
      <c r="AH252" s="11">
        <f t="shared" si="140"/>
        <v>0</v>
      </c>
      <c r="AI252" s="11">
        <f t="shared" si="141"/>
        <v>0</v>
      </c>
      <c r="AJ252" s="11">
        <f t="shared" si="142"/>
        <v>0</v>
      </c>
      <c r="AK252" s="11">
        <f t="shared" si="143"/>
        <v>0</v>
      </c>
      <c r="AL252" s="11">
        <f t="shared" si="144"/>
        <v>0</v>
      </c>
      <c r="AM252" s="11">
        <f t="shared" si="145"/>
        <v>0</v>
      </c>
      <c r="AN252" s="11">
        <f t="shared" si="146"/>
        <v>0</v>
      </c>
      <c r="AO252" s="11">
        <f t="shared" si="147"/>
        <v>0</v>
      </c>
      <c r="AP252" s="11">
        <f t="shared" si="148"/>
        <v>0</v>
      </c>
      <c r="AQ252" s="11">
        <f t="shared" si="163"/>
        <v>0</v>
      </c>
      <c r="AR252" s="11">
        <f t="shared" si="149"/>
        <v>0</v>
      </c>
      <c r="AS252" s="11">
        <f t="shared" si="150"/>
        <v>0</v>
      </c>
      <c r="AT252" s="11">
        <f t="shared" si="151"/>
        <v>0</v>
      </c>
      <c r="AU252" s="11">
        <f t="shared" si="152"/>
        <v>0</v>
      </c>
      <c r="AV252" s="11">
        <f t="shared" si="153"/>
        <v>0</v>
      </c>
      <c r="AW252" s="11">
        <f t="shared" si="154"/>
        <v>0</v>
      </c>
      <c r="AX252" s="11">
        <f t="shared" si="155"/>
        <v>0</v>
      </c>
      <c r="AY252" s="11">
        <f t="shared" si="156"/>
        <v>0</v>
      </c>
      <c r="AZ252" s="11">
        <f t="shared" si="157"/>
        <v>0</v>
      </c>
      <c r="BA252" s="11">
        <f t="shared" si="158"/>
        <v>0</v>
      </c>
    </row>
    <row r="253" spans="1:53" hidden="1" x14ac:dyDescent="0.2">
      <c r="A253" s="11"/>
      <c r="B253" s="11"/>
      <c r="C253" s="11"/>
      <c r="D253" s="11"/>
      <c r="E253" s="11"/>
      <c r="F253" s="11"/>
      <c r="G253" s="11"/>
      <c r="H253" s="11"/>
      <c r="I253" s="11"/>
      <c r="J253" s="11"/>
      <c r="K253" s="11"/>
      <c r="L253" s="11"/>
      <c r="M253" s="11"/>
      <c r="N253" s="11"/>
      <c r="O253" s="11"/>
      <c r="P253" s="11"/>
      <c r="Q253" s="11"/>
      <c r="R253" s="11"/>
      <c r="S253" s="11"/>
      <c r="T253" s="48">
        <f t="shared" si="168"/>
        <v>222</v>
      </c>
      <c r="U253" s="11">
        <f t="shared" si="166"/>
        <v>4</v>
      </c>
      <c r="V253" s="19">
        <f t="shared" si="159"/>
        <v>0</v>
      </c>
      <c r="W253" s="19">
        <f t="shared" si="160"/>
        <v>0</v>
      </c>
      <c r="X253" s="11" t="b">
        <f t="shared" si="167"/>
        <v>1</v>
      </c>
      <c r="Y253" s="11">
        <f t="shared" si="161"/>
        <v>0</v>
      </c>
      <c r="Z253" s="11">
        <f t="shared" si="162"/>
        <v>0</v>
      </c>
      <c r="AA253" s="11">
        <f t="shared" si="134"/>
        <v>0</v>
      </c>
      <c r="AB253" s="19">
        <f t="shared" si="165"/>
        <v>221</v>
      </c>
      <c r="AC253" s="11">
        <f t="shared" si="135"/>
        <v>3</v>
      </c>
      <c r="AD253" s="11">
        <f t="shared" si="136"/>
        <v>0</v>
      </c>
      <c r="AE253" s="19">
        <f t="shared" si="137"/>
        <v>0</v>
      </c>
      <c r="AF253" s="19">
        <f t="shared" si="138"/>
        <v>0</v>
      </c>
      <c r="AG253" s="11" t="b">
        <f t="shared" si="139"/>
        <v>0</v>
      </c>
      <c r="AH253" s="11">
        <f t="shared" si="140"/>
        <v>0</v>
      </c>
      <c r="AI253" s="11">
        <f t="shared" si="141"/>
        <v>0</v>
      </c>
      <c r="AJ253" s="11">
        <f t="shared" si="142"/>
        <v>0</v>
      </c>
      <c r="AK253" s="11">
        <f t="shared" si="143"/>
        <v>0</v>
      </c>
      <c r="AL253" s="11">
        <f t="shared" si="144"/>
        <v>0</v>
      </c>
      <c r="AM253" s="11">
        <f t="shared" si="145"/>
        <v>0</v>
      </c>
      <c r="AN253" s="11">
        <f t="shared" si="146"/>
        <v>0</v>
      </c>
      <c r="AO253" s="11">
        <f t="shared" si="147"/>
        <v>0</v>
      </c>
      <c r="AP253" s="11">
        <f t="shared" si="148"/>
        <v>0</v>
      </c>
      <c r="AQ253" s="11">
        <f t="shared" si="163"/>
        <v>0</v>
      </c>
      <c r="AR253" s="11">
        <f t="shared" si="149"/>
        <v>0</v>
      </c>
      <c r="AS253" s="11">
        <f t="shared" si="150"/>
        <v>0</v>
      </c>
      <c r="AT253" s="11">
        <f t="shared" si="151"/>
        <v>0</v>
      </c>
      <c r="AU253" s="11">
        <f t="shared" si="152"/>
        <v>0</v>
      </c>
      <c r="AV253" s="11">
        <f t="shared" si="153"/>
        <v>0</v>
      </c>
      <c r="AW253" s="11">
        <f t="shared" si="154"/>
        <v>0</v>
      </c>
      <c r="AX253" s="11">
        <f t="shared" si="155"/>
        <v>0</v>
      </c>
      <c r="AY253" s="11">
        <f t="shared" si="156"/>
        <v>0</v>
      </c>
      <c r="AZ253" s="11">
        <f t="shared" si="157"/>
        <v>0</v>
      </c>
      <c r="BA253" s="11">
        <f t="shared" si="158"/>
        <v>0</v>
      </c>
    </row>
    <row r="254" spans="1:53" hidden="1" x14ac:dyDescent="0.2">
      <c r="A254" s="11"/>
      <c r="B254" s="11"/>
      <c r="C254" s="11"/>
      <c r="D254" s="11"/>
      <c r="E254" s="11"/>
      <c r="F254" s="11"/>
      <c r="G254" s="11"/>
      <c r="H254" s="11"/>
      <c r="I254" s="11"/>
      <c r="J254" s="11"/>
      <c r="K254" s="11"/>
      <c r="L254" s="11"/>
      <c r="M254" s="11"/>
      <c r="N254" s="11"/>
      <c r="O254" s="11"/>
      <c r="P254" s="11"/>
      <c r="Q254" s="11"/>
      <c r="R254" s="11"/>
      <c r="S254" s="11"/>
      <c r="T254" s="48">
        <f t="shared" si="168"/>
        <v>223</v>
      </c>
      <c r="U254" s="11">
        <f t="shared" si="166"/>
        <v>5</v>
      </c>
      <c r="V254" s="19">
        <f t="shared" si="159"/>
        <v>0</v>
      </c>
      <c r="W254" s="19">
        <f t="shared" si="160"/>
        <v>0</v>
      </c>
      <c r="X254" s="11" t="b">
        <f t="shared" si="167"/>
        <v>1</v>
      </c>
      <c r="Y254" s="11">
        <f t="shared" si="161"/>
        <v>0</v>
      </c>
      <c r="Z254" s="11">
        <f t="shared" si="162"/>
        <v>0</v>
      </c>
      <c r="AA254" s="11">
        <f t="shared" si="134"/>
        <v>0</v>
      </c>
      <c r="AB254" s="19">
        <f t="shared" si="165"/>
        <v>222</v>
      </c>
      <c r="AC254" s="11">
        <f t="shared" si="135"/>
        <v>4</v>
      </c>
      <c r="AD254" s="11">
        <f t="shared" si="136"/>
        <v>0</v>
      </c>
      <c r="AE254" s="19">
        <f t="shared" si="137"/>
        <v>0</v>
      </c>
      <c r="AF254" s="19">
        <f t="shared" si="138"/>
        <v>0</v>
      </c>
      <c r="AG254" s="11" t="b">
        <f t="shared" si="139"/>
        <v>0</v>
      </c>
      <c r="AH254" s="11">
        <f t="shared" si="140"/>
        <v>0</v>
      </c>
      <c r="AI254" s="11">
        <f t="shared" si="141"/>
        <v>0</v>
      </c>
      <c r="AJ254" s="11">
        <f t="shared" si="142"/>
        <v>0</v>
      </c>
      <c r="AK254" s="11">
        <f t="shared" si="143"/>
        <v>0</v>
      </c>
      <c r="AL254" s="11">
        <f t="shared" si="144"/>
        <v>0</v>
      </c>
      <c r="AM254" s="11">
        <f t="shared" si="145"/>
        <v>0</v>
      </c>
      <c r="AN254" s="11">
        <f t="shared" si="146"/>
        <v>0</v>
      </c>
      <c r="AO254" s="11">
        <f t="shared" si="147"/>
        <v>0</v>
      </c>
      <c r="AP254" s="11">
        <f t="shared" si="148"/>
        <v>0</v>
      </c>
      <c r="AQ254" s="11">
        <f t="shared" si="163"/>
        <v>0</v>
      </c>
      <c r="AR254" s="11">
        <f t="shared" si="149"/>
        <v>0</v>
      </c>
      <c r="AS254" s="11">
        <f t="shared" si="150"/>
        <v>0</v>
      </c>
      <c r="AT254" s="11">
        <f t="shared" si="151"/>
        <v>0</v>
      </c>
      <c r="AU254" s="11">
        <f t="shared" si="152"/>
        <v>0</v>
      </c>
      <c r="AV254" s="11">
        <f t="shared" si="153"/>
        <v>0</v>
      </c>
      <c r="AW254" s="11">
        <f t="shared" si="154"/>
        <v>0</v>
      </c>
      <c r="AX254" s="11">
        <f t="shared" si="155"/>
        <v>0</v>
      </c>
      <c r="AY254" s="11">
        <f t="shared" si="156"/>
        <v>0</v>
      </c>
      <c r="AZ254" s="11">
        <f t="shared" si="157"/>
        <v>0</v>
      </c>
      <c r="BA254" s="11">
        <f t="shared" si="158"/>
        <v>0</v>
      </c>
    </row>
    <row r="255" spans="1:53" hidden="1" x14ac:dyDescent="0.2">
      <c r="A255" s="11"/>
      <c r="B255" s="11"/>
      <c r="C255" s="11"/>
      <c r="D255" s="11"/>
      <c r="E255" s="11"/>
      <c r="F255" s="11"/>
      <c r="G255" s="11"/>
      <c r="H255" s="11"/>
      <c r="I255" s="11"/>
      <c r="J255" s="11"/>
      <c r="K255" s="11"/>
      <c r="L255" s="11"/>
      <c r="M255" s="11"/>
      <c r="N255" s="11"/>
      <c r="O255" s="11"/>
      <c r="P255" s="11"/>
      <c r="Q255" s="11"/>
      <c r="R255" s="11"/>
      <c r="S255" s="11"/>
      <c r="T255" s="48">
        <f t="shared" si="168"/>
        <v>224</v>
      </c>
      <c r="U255" s="11">
        <f t="shared" si="166"/>
        <v>6</v>
      </c>
      <c r="V255" s="19">
        <f t="shared" si="159"/>
        <v>0</v>
      </c>
      <c r="W255" s="19">
        <f t="shared" si="160"/>
        <v>0</v>
      </c>
      <c r="X255" s="11" t="b">
        <f t="shared" si="167"/>
        <v>1</v>
      </c>
      <c r="Y255" s="11">
        <f t="shared" si="161"/>
        <v>0</v>
      </c>
      <c r="Z255" s="11">
        <f t="shared" si="162"/>
        <v>0</v>
      </c>
      <c r="AA255" s="11">
        <f t="shared" si="134"/>
        <v>0</v>
      </c>
      <c r="AB255" s="19">
        <f t="shared" si="165"/>
        <v>223</v>
      </c>
      <c r="AC255" s="11">
        <f t="shared" si="135"/>
        <v>5</v>
      </c>
      <c r="AD255" s="11">
        <f t="shared" si="136"/>
        <v>0</v>
      </c>
      <c r="AE255" s="19">
        <f t="shared" si="137"/>
        <v>0</v>
      </c>
      <c r="AF255" s="19">
        <f t="shared" si="138"/>
        <v>0</v>
      </c>
      <c r="AG255" s="11" t="b">
        <f t="shared" si="139"/>
        <v>0</v>
      </c>
      <c r="AH255" s="11">
        <f t="shared" si="140"/>
        <v>0</v>
      </c>
      <c r="AI255" s="11">
        <f t="shared" si="141"/>
        <v>0</v>
      </c>
      <c r="AJ255" s="11">
        <f t="shared" si="142"/>
        <v>0</v>
      </c>
      <c r="AK255" s="11">
        <f t="shared" si="143"/>
        <v>0</v>
      </c>
      <c r="AL255" s="11">
        <f t="shared" si="144"/>
        <v>0</v>
      </c>
      <c r="AM255" s="11">
        <f t="shared" si="145"/>
        <v>0</v>
      </c>
      <c r="AN255" s="11">
        <f t="shared" si="146"/>
        <v>0</v>
      </c>
      <c r="AO255" s="11">
        <f t="shared" si="147"/>
        <v>0</v>
      </c>
      <c r="AP255" s="11">
        <f t="shared" si="148"/>
        <v>0</v>
      </c>
      <c r="AQ255" s="11">
        <f t="shared" si="163"/>
        <v>0</v>
      </c>
      <c r="AR255" s="11">
        <f t="shared" si="149"/>
        <v>0</v>
      </c>
      <c r="AS255" s="11">
        <f t="shared" si="150"/>
        <v>0</v>
      </c>
      <c r="AT255" s="11">
        <f t="shared" si="151"/>
        <v>0</v>
      </c>
      <c r="AU255" s="11">
        <f t="shared" si="152"/>
        <v>0</v>
      </c>
      <c r="AV255" s="11">
        <f t="shared" si="153"/>
        <v>0</v>
      </c>
      <c r="AW255" s="11">
        <f t="shared" si="154"/>
        <v>0</v>
      </c>
      <c r="AX255" s="11">
        <f t="shared" si="155"/>
        <v>0</v>
      </c>
      <c r="AY255" s="11">
        <f t="shared" si="156"/>
        <v>0</v>
      </c>
      <c r="AZ255" s="11">
        <f t="shared" si="157"/>
        <v>0</v>
      </c>
      <c r="BA255" s="11">
        <f t="shared" si="158"/>
        <v>0</v>
      </c>
    </row>
    <row r="256" spans="1:53" hidden="1" x14ac:dyDescent="0.2">
      <c r="A256" s="11"/>
      <c r="B256" s="11"/>
      <c r="C256" s="11"/>
      <c r="D256" s="11"/>
      <c r="E256" s="11"/>
      <c r="F256" s="11"/>
      <c r="G256" s="11"/>
      <c r="H256" s="11"/>
      <c r="I256" s="11"/>
      <c r="J256" s="11"/>
      <c r="K256" s="11"/>
      <c r="L256" s="11"/>
      <c r="M256" s="11"/>
      <c r="N256" s="11"/>
      <c r="O256" s="11"/>
      <c r="P256" s="11"/>
      <c r="Q256" s="11"/>
      <c r="R256" s="11"/>
      <c r="S256" s="11"/>
      <c r="T256" s="48">
        <f t="shared" si="168"/>
        <v>225</v>
      </c>
      <c r="U256" s="11">
        <f t="shared" si="166"/>
        <v>7</v>
      </c>
      <c r="V256" s="19">
        <f t="shared" si="159"/>
        <v>0</v>
      </c>
      <c r="W256" s="19">
        <f t="shared" si="160"/>
        <v>0</v>
      </c>
      <c r="X256" s="11" t="b">
        <f t="shared" si="167"/>
        <v>1</v>
      </c>
      <c r="Y256" s="11">
        <f t="shared" si="161"/>
        <v>0</v>
      </c>
      <c r="Z256" s="11">
        <f t="shared" si="162"/>
        <v>0</v>
      </c>
      <c r="AA256" s="11">
        <f t="shared" si="134"/>
        <v>0</v>
      </c>
      <c r="AB256" s="19">
        <f t="shared" si="165"/>
        <v>224</v>
      </c>
      <c r="AC256" s="11">
        <f t="shared" si="135"/>
        <v>6</v>
      </c>
      <c r="AD256" s="11">
        <f t="shared" si="136"/>
        <v>0</v>
      </c>
      <c r="AE256" s="19">
        <f t="shared" si="137"/>
        <v>0</v>
      </c>
      <c r="AF256" s="19">
        <f t="shared" si="138"/>
        <v>0</v>
      </c>
      <c r="AG256" s="11" t="b">
        <f t="shared" si="139"/>
        <v>0</v>
      </c>
      <c r="AH256" s="11">
        <f t="shared" si="140"/>
        <v>0</v>
      </c>
      <c r="AI256" s="11">
        <f t="shared" si="141"/>
        <v>0</v>
      </c>
      <c r="AJ256" s="11">
        <f t="shared" si="142"/>
        <v>0</v>
      </c>
      <c r="AK256" s="11">
        <f t="shared" si="143"/>
        <v>0</v>
      </c>
      <c r="AL256" s="11">
        <f t="shared" si="144"/>
        <v>0</v>
      </c>
      <c r="AM256" s="11">
        <f t="shared" si="145"/>
        <v>0</v>
      </c>
      <c r="AN256" s="11">
        <f t="shared" si="146"/>
        <v>0</v>
      </c>
      <c r="AO256" s="11">
        <f t="shared" si="147"/>
        <v>0</v>
      </c>
      <c r="AP256" s="11">
        <f t="shared" si="148"/>
        <v>0</v>
      </c>
      <c r="AQ256" s="11">
        <f t="shared" si="163"/>
        <v>0</v>
      </c>
      <c r="AR256" s="11">
        <f t="shared" si="149"/>
        <v>0</v>
      </c>
      <c r="AS256" s="11">
        <f t="shared" si="150"/>
        <v>0</v>
      </c>
      <c r="AT256" s="11">
        <f t="shared" si="151"/>
        <v>0</v>
      </c>
      <c r="AU256" s="11">
        <f t="shared" si="152"/>
        <v>0</v>
      </c>
      <c r="AV256" s="11">
        <f t="shared" si="153"/>
        <v>0</v>
      </c>
      <c r="AW256" s="11">
        <f t="shared" si="154"/>
        <v>0</v>
      </c>
      <c r="AX256" s="11">
        <f t="shared" si="155"/>
        <v>0</v>
      </c>
      <c r="AY256" s="11">
        <f t="shared" si="156"/>
        <v>0</v>
      </c>
      <c r="AZ256" s="11">
        <f t="shared" si="157"/>
        <v>0</v>
      </c>
      <c r="BA256" s="11">
        <f t="shared" si="158"/>
        <v>0</v>
      </c>
    </row>
    <row r="257" spans="1:53" hidden="1" x14ac:dyDescent="0.2">
      <c r="A257" s="11"/>
      <c r="B257" s="11"/>
      <c r="C257" s="11"/>
      <c r="D257" s="11"/>
      <c r="E257" s="11"/>
      <c r="F257" s="11"/>
      <c r="G257" s="11"/>
      <c r="H257" s="11"/>
      <c r="I257" s="11"/>
      <c r="J257" s="11"/>
      <c r="K257" s="11"/>
      <c r="L257" s="11"/>
      <c r="M257" s="11"/>
      <c r="N257" s="11"/>
      <c r="O257" s="11"/>
      <c r="P257" s="11"/>
      <c r="Q257" s="11"/>
      <c r="R257" s="11"/>
      <c r="S257" s="11"/>
      <c r="T257" s="48">
        <f t="shared" si="168"/>
        <v>226</v>
      </c>
      <c r="U257" s="11">
        <f t="shared" si="166"/>
        <v>1</v>
      </c>
      <c r="V257" s="19">
        <f t="shared" si="159"/>
        <v>0</v>
      </c>
      <c r="W257" s="19">
        <f t="shared" si="160"/>
        <v>0</v>
      </c>
      <c r="X257" s="11" t="b">
        <f t="shared" si="167"/>
        <v>1</v>
      </c>
      <c r="Y257" s="11">
        <f t="shared" si="161"/>
        <v>0</v>
      </c>
      <c r="Z257" s="11">
        <f t="shared" si="162"/>
        <v>0</v>
      </c>
      <c r="AA257" s="11">
        <f t="shared" si="134"/>
        <v>0</v>
      </c>
      <c r="AB257" s="19">
        <f t="shared" si="165"/>
        <v>225</v>
      </c>
      <c r="AC257" s="11">
        <f t="shared" si="135"/>
        <v>7</v>
      </c>
      <c r="AD257" s="11">
        <f t="shared" si="136"/>
        <v>0</v>
      </c>
      <c r="AE257" s="19">
        <f t="shared" si="137"/>
        <v>0</v>
      </c>
      <c r="AF257" s="19">
        <f t="shared" si="138"/>
        <v>0</v>
      </c>
      <c r="AG257" s="11" t="b">
        <f t="shared" si="139"/>
        <v>0</v>
      </c>
      <c r="AH257" s="11">
        <f t="shared" si="140"/>
        <v>0</v>
      </c>
      <c r="AI257" s="11">
        <f t="shared" si="141"/>
        <v>0</v>
      </c>
      <c r="AJ257" s="11">
        <f t="shared" si="142"/>
        <v>0</v>
      </c>
      <c r="AK257" s="11">
        <f t="shared" si="143"/>
        <v>0</v>
      </c>
      <c r="AL257" s="11">
        <f t="shared" si="144"/>
        <v>0</v>
      </c>
      <c r="AM257" s="11">
        <f t="shared" si="145"/>
        <v>0</v>
      </c>
      <c r="AN257" s="11">
        <f t="shared" si="146"/>
        <v>0</v>
      </c>
      <c r="AO257" s="11">
        <f t="shared" si="147"/>
        <v>0</v>
      </c>
      <c r="AP257" s="11">
        <f t="shared" si="148"/>
        <v>0</v>
      </c>
      <c r="AQ257" s="11">
        <f t="shared" si="163"/>
        <v>0</v>
      </c>
      <c r="AR257" s="11">
        <f t="shared" si="149"/>
        <v>0</v>
      </c>
      <c r="AS257" s="11">
        <f t="shared" si="150"/>
        <v>0</v>
      </c>
      <c r="AT257" s="11">
        <f t="shared" si="151"/>
        <v>0</v>
      </c>
      <c r="AU257" s="11">
        <f t="shared" si="152"/>
        <v>0</v>
      </c>
      <c r="AV257" s="11">
        <f t="shared" si="153"/>
        <v>0</v>
      </c>
      <c r="AW257" s="11">
        <f t="shared" si="154"/>
        <v>0</v>
      </c>
      <c r="AX257" s="11">
        <f t="shared" si="155"/>
        <v>0</v>
      </c>
      <c r="AY257" s="11">
        <f t="shared" si="156"/>
        <v>0</v>
      </c>
      <c r="AZ257" s="11">
        <f t="shared" si="157"/>
        <v>0</v>
      </c>
      <c r="BA257" s="11">
        <f t="shared" si="158"/>
        <v>0</v>
      </c>
    </row>
    <row r="258" spans="1:53" hidden="1" x14ac:dyDescent="0.2">
      <c r="A258" s="11"/>
      <c r="B258" s="11"/>
      <c r="C258" s="11"/>
      <c r="D258" s="11"/>
      <c r="E258" s="11"/>
      <c r="F258" s="11"/>
      <c r="G258" s="11"/>
      <c r="H258" s="11"/>
      <c r="I258" s="11"/>
      <c r="J258" s="11"/>
      <c r="K258" s="11"/>
      <c r="L258" s="11"/>
      <c r="M258" s="11"/>
      <c r="N258" s="11"/>
      <c r="O258" s="11"/>
      <c r="P258" s="11"/>
      <c r="Q258" s="11"/>
      <c r="R258" s="11"/>
      <c r="S258" s="11"/>
      <c r="T258" s="48">
        <f t="shared" ref="T258:T273" si="169">T257+1</f>
        <v>227</v>
      </c>
      <c r="U258" s="11">
        <f t="shared" si="166"/>
        <v>2</v>
      </c>
      <c r="V258" s="19">
        <f t="shared" si="159"/>
        <v>0</v>
      </c>
      <c r="W258" s="19">
        <f t="shared" si="160"/>
        <v>0</v>
      </c>
      <c r="X258" s="11" t="b">
        <f t="shared" si="167"/>
        <v>1</v>
      </c>
      <c r="Y258" s="11">
        <f t="shared" si="161"/>
        <v>0</v>
      </c>
      <c r="Z258" s="11">
        <f t="shared" si="162"/>
        <v>0</v>
      </c>
      <c r="AA258" s="11">
        <f t="shared" si="134"/>
        <v>0</v>
      </c>
      <c r="AB258" s="19">
        <f t="shared" si="165"/>
        <v>226</v>
      </c>
      <c r="AC258" s="11">
        <f t="shared" si="135"/>
        <v>1</v>
      </c>
      <c r="AD258" s="11">
        <f t="shared" si="136"/>
        <v>0</v>
      </c>
      <c r="AE258" s="19">
        <f t="shared" si="137"/>
        <v>0</v>
      </c>
      <c r="AF258" s="19">
        <f t="shared" si="138"/>
        <v>0</v>
      </c>
      <c r="AG258" s="11" t="b">
        <f t="shared" si="139"/>
        <v>0</v>
      </c>
      <c r="AH258" s="11">
        <f t="shared" si="140"/>
        <v>0</v>
      </c>
      <c r="AI258" s="11">
        <f t="shared" si="141"/>
        <v>0</v>
      </c>
      <c r="AJ258" s="11">
        <f t="shared" si="142"/>
        <v>0</v>
      </c>
      <c r="AK258" s="11">
        <f t="shared" si="143"/>
        <v>0</v>
      </c>
      <c r="AL258" s="11">
        <f t="shared" si="144"/>
        <v>0</v>
      </c>
      <c r="AM258" s="11">
        <f t="shared" si="145"/>
        <v>0</v>
      </c>
      <c r="AN258" s="11">
        <f t="shared" si="146"/>
        <v>0</v>
      </c>
      <c r="AO258" s="11">
        <f t="shared" si="147"/>
        <v>0</v>
      </c>
      <c r="AP258" s="11">
        <f t="shared" si="148"/>
        <v>0</v>
      </c>
      <c r="AQ258" s="11">
        <f t="shared" si="163"/>
        <v>0</v>
      </c>
      <c r="AR258" s="11">
        <f t="shared" si="149"/>
        <v>0</v>
      </c>
      <c r="AS258" s="11">
        <f t="shared" si="150"/>
        <v>0</v>
      </c>
      <c r="AT258" s="11">
        <f t="shared" si="151"/>
        <v>0</v>
      </c>
      <c r="AU258" s="11">
        <f t="shared" si="152"/>
        <v>0</v>
      </c>
      <c r="AV258" s="11">
        <f t="shared" si="153"/>
        <v>0</v>
      </c>
      <c r="AW258" s="11">
        <f t="shared" si="154"/>
        <v>0</v>
      </c>
      <c r="AX258" s="11">
        <f t="shared" si="155"/>
        <v>0</v>
      </c>
      <c r="AY258" s="11">
        <f t="shared" si="156"/>
        <v>0</v>
      </c>
      <c r="AZ258" s="11">
        <f t="shared" si="157"/>
        <v>0</v>
      </c>
      <c r="BA258" s="11">
        <f t="shared" si="158"/>
        <v>0</v>
      </c>
    </row>
    <row r="259" spans="1:53" hidden="1" x14ac:dyDescent="0.2">
      <c r="A259" s="11"/>
      <c r="B259" s="11"/>
      <c r="C259" s="11"/>
      <c r="D259" s="11"/>
      <c r="E259" s="11"/>
      <c r="F259" s="11"/>
      <c r="G259" s="11"/>
      <c r="H259" s="11"/>
      <c r="I259" s="11"/>
      <c r="J259" s="11"/>
      <c r="K259" s="11"/>
      <c r="L259" s="11"/>
      <c r="M259" s="11"/>
      <c r="N259" s="11"/>
      <c r="O259" s="11"/>
      <c r="P259" s="11"/>
      <c r="Q259" s="11"/>
      <c r="R259" s="11"/>
      <c r="S259" s="11"/>
      <c r="T259" s="48">
        <f t="shared" si="169"/>
        <v>228</v>
      </c>
      <c r="U259" s="11">
        <f t="shared" si="166"/>
        <v>3</v>
      </c>
      <c r="V259" s="19">
        <f t="shared" si="159"/>
        <v>0</v>
      </c>
      <c r="W259" s="19">
        <f t="shared" si="160"/>
        <v>0</v>
      </c>
      <c r="X259" s="11" t="b">
        <f t="shared" si="167"/>
        <v>1</v>
      </c>
      <c r="Y259" s="11">
        <f t="shared" si="161"/>
        <v>0</v>
      </c>
      <c r="Z259" s="11">
        <f t="shared" si="162"/>
        <v>0</v>
      </c>
      <c r="AA259" s="11">
        <f t="shared" si="134"/>
        <v>0</v>
      </c>
      <c r="AB259" s="19">
        <f t="shared" si="165"/>
        <v>227</v>
      </c>
      <c r="AC259" s="11">
        <f t="shared" si="135"/>
        <v>2</v>
      </c>
      <c r="AD259" s="11">
        <f t="shared" si="136"/>
        <v>0</v>
      </c>
      <c r="AE259" s="19">
        <f t="shared" si="137"/>
        <v>0</v>
      </c>
      <c r="AF259" s="19">
        <f t="shared" si="138"/>
        <v>0</v>
      </c>
      <c r="AG259" s="11" t="b">
        <f t="shared" si="139"/>
        <v>0</v>
      </c>
      <c r="AH259" s="11">
        <f t="shared" si="140"/>
        <v>0</v>
      </c>
      <c r="AI259" s="11">
        <f t="shared" si="141"/>
        <v>0</v>
      </c>
      <c r="AJ259" s="11">
        <f t="shared" si="142"/>
        <v>0</v>
      </c>
      <c r="AK259" s="11">
        <f t="shared" si="143"/>
        <v>0</v>
      </c>
      <c r="AL259" s="11">
        <f t="shared" si="144"/>
        <v>0</v>
      </c>
      <c r="AM259" s="11">
        <f t="shared" si="145"/>
        <v>0</v>
      </c>
      <c r="AN259" s="11">
        <f t="shared" si="146"/>
        <v>0</v>
      </c>
      <c r="AO259" s="11">
        <f t="shared" si="147"/>
        <v>0</v>
      </c>
      <c r="AP259" s="11">
        <f t="shared" si="148"/>
        <v>0</v>
      </c>
      <c r="AQ259" s="11">
        <f t="shared" si="163"/>
        <v>0</v>
      </c>
      <c r="AR259" s="11">
        <f t="shared" si="149"/>
        <v>0</v>
      </c>
      <c r="AS259" s="11">
        <f t="shared" si="150"/>
        <v>0</v>
      </c>
      <c r="AT259" s="11">
        <f t="shared" si="151"/>
        <v>0</v>
      </c>
      <c r="AU259" s="11">
        <f t="shared" si="152"/>
        <v>0</v>
      </c>
      <c r="AV259" s="11">
        <f t="shared" si="153"/>
        <v>0</v>
      </c>
      <c r="AW259" s="11">
        <f t="shared" si="154"/>
        <v>0</v>
      </c>
      <c r="AX259" s="11">
        <f t="shared" si="155"/>
        <v>0</v>
      </c>
      <c r="AY259" s="11">
        <f t="shared" si="156"/>
        <v>0</v>
      </c>
      <c r="AZ259" s="11">
        <f t="shared" si="157"/>
        <v>0</v>
      </c>
      <c r="BA259" s="11">
        <f t="shared" si="158"/>
        <v>0</v>
      </c>
    </row>
    <row r="260" spans="1:53" hidden="1" x14ac:dyDescent="0.2">
      <c r="A260" s="11"/>
      <c r="B260" s="11"/>
      <c r="C260" s="11"/>
      <c r="D260" s="11"/>
      <c r="E260" s="11"/>
      <c r="F260" s="11"/>
      <c r="G260" s="11"/>
      <c r="H260" s="11"/>
      <c r="I260" s="11"/>
      <c r="J260" s="11"/>
      <c r="K260" s="11"/>
      <c r="L260" s="11"/>
      <c r="M260" s="11"/>
      <c r="N260" s="11"/>
      <c r="O260" s="11"/>
      <c r="P260" s="11"/>
      <c r="Q260" s="11"/>
      <c r="R260" s="11"/>
      <c r="S260" s="11"/>
      <c r="T260" s="48">
        <f t="shared" si="169"/>
        <v>229</v>
      </c>
      <c r="U260" s="11">
        <f t="shared" si="166"/>
        <v>4</v>
      </c>
      <c r="V260" s="19">
        <f t="shared" si="159"/>
        <v>0</v>
      </c>
      <c r="W260" s="19">
        <f t="shared" si="160"/>
        <v>0</v>
      </c>
      <c r="X260" s="11" t="b">
        <f t="shared" si="167"/>
        <v>1</v>
      </c>
      <c r="Y260" s="11">
        <f t="shared" si="161"/>
        <v>0</v>
      </c>
      <c r="Z260" s="11">
        <f t="shared" si="162"/>
        <v>0</v>
      </c>
      <c r="AA260" s="11">
        <f t="shared" si="134"/>
        <v>0</v>
      </c>
      <c r="AB260" s="19">
        <f t="shared" si="165"/>
        <v>228</v>
      </c>
      <c r="AC260" s="11">
        <f t="shared" si="135"/>
        <v>3</v>
      </c>
      <c r="AD260" s="11">
        <f t="shared" si="136"/>
        <v>0</v>
      </c>
      <c r="AE260" s="19">
        <f t="shared" si="137"/>
        <v>0</v>
      </c>
      <c r="AF260" s="19">
        <f t="shared" si="138"/>
        <v>0</v>
      </c>
      <c r="AG260" s="11" t="b">
        <f t="shared" si="139"/>
        <v>0</v>
      </c>
      <c r="AH260" s="11">
        <f t="shared" si="140"/>
        <v>0</v>
      </c>
      <c r="AI260" s="11">
        <f t="shared" si="141"/>
        <v>0</v>
      </c>
      <c r="AJ260" s="11">
        <f t="shared" si="142"/>
        <v>0</v>
      </c>
      <c r="AK260" s="11">
        <f t="shared" si="143"/>
        <v>0</v>
      </c>
      <c r="AL260" s="11">
        <f t="shared" si="144"/>
        <v>0</v>
      </c>
      <c r="AM260" s="11">
        <f t="shared" si="145"/>
        <v>0</v>
      </c>
      <c r="AN260" s="11">
        <f t="shared" si="146"/>
        <v>0</v>
      </c>
      <c r="AO260" s="11">
        <f t="shared" si="147"/>
        <v>0</v>
      </c>
      <c r="AP260" s="11">
        <f t="shared" si="148"/>
        <v>0</v>
      </c>
      <c r="AQ260" s="11">
        <f t="shared" si="163"/>
        <v>0</v>
      </c>
      <c r="AR260" s="11">
        <f t="shared" si="149"/>
        <v>0</v>
      </c>
      <c r="AS260" s="11">
        <f t="shared" si="150"/>
        <v>0</v>
      </c>
      <c r="AT260" s="11">
        <f t="shared" si="151"/>
        <v>0</v>
      </c>
      <c r="AU260" s="11">
        <f t="shared" si="152"/>
        <v>0</v>
      </c>
      <c r="AV260" s="11">
        <f t="shared" si="153"/>
        <v>0</v>
      </c>
      <c r="AW260" s="11">
        <f t="shared" si="154"/>
        <v>0</v>
      </c>
      <c r="AX260" s="11">
        <f t="shared" si="155"/>
        <v>0</v>
      </c>
      <c r="AY260" s="11">
        <f t="shared" si="156"/>
        <v>0</v>
      </c>
      <c r="AZ260" s="11">
        <f t="shared" si="157"/>
        <v>0</v>
      </c>
      <c r="BA260" s="11">
        <f t="shared" si="158"/>
        <v>0</v>
      </c>
    </row>
    <row r="261" spans="1:53" hidden="1" x14ac:dyDescent="0.2">
      <c r="A261" s="11"/>
      <c r="B261" s="11"/>
      <c r="C261" s="11"/>
      <c r="D261" s="11"/>
      <c r="E261" s="11"/>
      <c r="F261" s="11"/>
      <c r="G261" s="11"/>
      <c r="H261" s="11"/>
      <c r="I261" s="11"/>
      <c r="J261" s="11"/>
      <c r="K261" s="11"/>
      <c r="L261" s="11"/>
      <c r="M261" s="11"/>
      <c r="N261" s="11"/>
      <c r="O261" s="11"/>
      <c r="P261" s="11"/>
      <c r="Q261" s="11"/>
      <c r="R261" s="11"/>
      <c r="S261" s="11"/>
      <c r="T261" s="48">
        <f t="shared" si="169"/>
        <v>230</v>
      </c>
      <c r="U261" s="11">
        <f t="shared" si="166"/>
        <v>5</v>
      </c>
      <c r="V261" s="19">
        <f t="shared" si="159"/>
        <v>0</v>
      </c>
      <c r="W261" s="19">
        <f t="shared" si="160"/>
        <v>0</v>
      </c>
      <c r="X261" s="11" t="b">
        <f t="shared" si="167"/>
        <v>1</v>
      </c>
      <c r="Y261" s="11">
        <f t="shared" si="161"/>
        <v>0</v>
      </c>
      <c r="Z261" s="11">
        <f t="shared" si="162"/>
        <v>0</v>
      </c>
      <c r="AA261" s="11">
        <f t="shared" si="134"/>
        <v>0</v>
      </c>
      <c r="AB261" s="19">
        <f t="shared" si="165"/>
        <v>229</v>
      </c>
      <c r="AC261" s="11">
        <f t="shared" si="135"/>
        <v>4</v>
      </c>
      <c r="AD261" s="11">
        <f t="shared" si="136"/>
        <v>0</v>
      </c>
      <c r="AE261" s="19">
        <f t="shared" si="137"/>
        <v>0</v>
      </c>
      <c r="AF261" s="19">
        <f t="shared" si="138"/>
        <v>0</v>
      </c>
      <c r="AG261" s="11" t="b">
        <f t="shared" si="139"/>
        <v>0</v>
      </c>
      <c r="AH261" s="11">
        <f t="shared" si="140"/>
        <v>0</v>
      </c>
      <c r="AI261" s="11">
        <f t="shared" si="141"/>
        <v>0</v>
      </c>
      <c r="AJ261" s="11">
        <f t="shared" si="142"/>
        <v>0</v>
      </c>
      <c r="AK261" s="11">
        <f t="shared" si="143"/>
        <v>0</v>
      </c>
      <c r="AL261" s="11">
        <f t="shared" si="144"/>
        <v>0</v>
      </c>
      <c r="AM261" s="11">
        <f t="shared" si="145"/>
        <v>0</v>
      </c>
      <c r="AN261" s="11">
        <f t="shared" si="146"/>
        <v>0</v>
      </c>
      <c r="AO261" s="11">
        <f t="shared" si="147"/>
        <v>0</v>
      </c>
      <c r="AP261" s="11">
        <f t="shared" si="148"/>
        <v>0</v>
      </c>
      <c r="AQ261" s="11">
        <f t="shared" si="163"/>
        <v>0</v>
      </c>
      <c r="AR261" s="11">
        <f t="shared" si="149"/>
        <v>0</v>
      </c>
      <c r="AS261" s="11">
        <f t="shared" si="150"/>
        <v>0</v>
      </c>
      <c r="AT261" s="11">
        <f t="shared" si="151"/>
        <v>0</v>
      </c>
      <c r="AU261" s="11">
        <f t="shared" si="152"/>
        <v>0</v>
      </c>
      <c r="AV261" s="11">
        <f t="shared" si="153"/>
        <v>0</v>
      </c>
      <c r="AW261" s="11">
        <f t="shared" si="154"/>
        <v>0</v>
      </c>
      <c r="AX261" s="11">
        <f t="shared" si="155"/>
        <v>0</v>
      </c>
      <c r="AY261" s="11">
        <f t="shared" si="156"/>
        <v>0</v>
      </c>
      <c r="AZ261" s="11">
        <f t="shared" si="157"/>
        <v>0</v>
      </c>
      <c r="BA261" s="11">
        <f t="shared" si="158"/>
        <v>0</v>
      </c>
    </row>
    <row r="262" spans="1:53" hidden="1" x14ac:dyDescent="0.2">
      <c r="A262" s="11"/>
      <c r="B262" s="11"/>
      <c r="C262" s="11"/>
      <c r="D262" s="11"/>
      <c r="E262" s="11"/>
      <c r="F262" s="11"/>
      <c r="G262" s="11"/>
      <c r="H262" s="11"/>
      <c r="I262" s="11"/>
      <c r="J262" s="11"/>
      <c r="K262" s="11"/>
      <c r="L262" s="11"/>
      <c r="M262" s="11"/>
      <c r="N262" s="11"/>
      <c r="O262" s="11"/>
      <c r="P262" s="11"/>
      <c r="Q262" s="11"/>
      <c r="R262" s="11"/>
      <c r="S262" s="11"/>
      <c r="T262" s="48">
        <f t="shared" si="169"/>
        <v>231</v>
      </c>
      <c r="U262" s="11">
        <f t="shared" si="166"/>
        <v>6</v>
      </c>
      <c r="V262" s="19">
        <f t="shared" si="159"/>
        <v>0</v>
      </c>
      <c r="W262" s="19">
        <f t="shared" si="160"/>
        <v>0</v>
      </c>
      <c r="X262" s="11" t="b">
        <f t="shared" si="167"/>
        <v>1</v>
      </c>
      <c r="Y262" s="11">
        <f t="shared" si="161"/>
        <v>0</v>
      </c>
      <c r="Z262" s="11">
        <f t="shared" si="162"/>
        <v>0</v>
      </c>
      <c r="AA262" s="11">
        <f t="shared" si="134"/>
        <v>0</v>
      </c>
      <c r="AB262" s="19">
        <f t="shared" si="165"/>
        <v>230</v>
      </c>
      <c r="AC262" s="11">
        <f t="shared" si="135"/>
        <v>5</v>
      </c>
      <c r="AD262" s="11">
        <f t="shared" si="136"/>
        <v>0</v>
      </c>
      <c r="AE262" s="19">
        <f t="shared" si="137"/>
        <v>0</v>
      </c>
      <c r="AF262" s="19">
        <f t="shared" si="138"/>
        <v>0</v>
      </c>
      <c r="AG262" s="11" t="b">
        <f t="shared" si="139"/>
        <v>0</v>
      </c>
      <c r="AH262" s="11">
        <f t="shared" si="140"/>
        <v>0</v>
      </c>
      <c r="AI262" s="11">
        <f t="shared" si="141"/>
        <v>0</v>
      </c>
      <c r="AJ262" s="11">
        <f t="shared" si="142"/>
        <v>0</v>
      </c>
      <c r="AK262" s="11">
        <f t="shared" si="143"/>
        <v>0</v>
      </c>
      <c r="AL262" s="11">
        <f t="shared" si="144"/>
        <v>0</v>
      </c>
      <c r="AM262" s="11">
        <f t="shared" si="145"/>
        <v>0</v>
      </c>
      <c r="AN262" s="11">
        <f t="shared" si="146"/>
        <v>0</v>
      </c>
      <c r="AO262" s="11">
        <f t="shared" si="147"/>
        <v>0</v>
      </c>
      <c r="AP262" s="11">
        <f t="shared" si="148"/>
        <v>0</v>
      </c>
      <c r="AQ262" s="11">
        <f t="shared" si="163"/>
        <v>0</v>
      </c>
      <c r="AR262" s="11">
        <f t="shared" si="149"/>
        <v>0</v>
      </c>
      <c r="AS262" s="11">
        <f t="shared" si="150"/>
        <v>0</v>
      </c>
      <c r="AT262" s="11">
        <f t="shared" si="151"/>
        <v>0</v>
      </c>
      <c r="AU262" s="11">
        <f t="shared" si="152"/>
        <v>0</v>
      </c>
      <c r="AV262" s="11">
        <f t="shared" si="153"/>
        <v>0</v>
      </c>
      <c r="AW262" s="11">
        <f t="shared" si="154"/>
        <v>0</v>
      </c>
      <c r="AX262" s="11">
        <f t="shared" si="155"/>
        <v>0</v>
      </c>
      <c r="AY262" s="11">
        <f t="shared" si="156"/>
        <v>0</v>
      </c>
      <c r="AZ262" s="11">
        <f t="shared" si="157"/>
        <v>0</v>
      </c>
      <c r="BA262" s="11">
        <f t="shared" si="158"/>
        <v>0</v>
      </c>
    </row>
    <row r="263" spans="1:53" hidden="1" x14ac:dyDescent="0.2">
      <c r="A263" s="11"/>
      <c r="B263" s="11"/>
      <c r="C263" s="11"/>
      <c r="D263" s="11"/>
      <c r="E263" s="11"/>
      <c r="F263" s="11"/>
      <c r="G263" s="11"/>
      <c r="H263" s="11"/>
      <c r="I263" s="11"/>
      <c r="J263" s="11"/>
      <c r="K263" s="11"/>
      <c r="L263" s="11"/>
      <c r="M263" s="11"/>
      <c r="N263" s="11"/>
      <c r="O263" s="11"/>
      <c r="P263" s="11"/>
      <c r="Q263" s="11"/>
      <c r="R263" s="11"/>
      <c r="S263" s="11"/>
      <c r="T263" s="48">
        <f t="shared" si="169"/>
        <v>232</v>
      </c>
      <c r="U263" s="11">
        <f t="shared" si="166"/>
        <v>7</v>
      </c>
      <c r="V263" s="19">
        <f t="shared" si="159"/>
        <v>0</v>
      </c>
      <c r="W263" s="19">
        <f t="shared" si="160"/>
        <v>0</v>
      </c>
      <c r="X263" s="11" t="b">
        <f t="shared" si="167"/>
        <v>1</v>
      </c>
      <c r="Y263" s="11">
        <f t="shared" si="161"/>
        <v>0</v>
      </c>
      <c r="Z263" s="11">
        <f t="shared" si="162"/>
        <v>0</v>
      </c>
      <c r="AA263" s="11">
        <f t="shared" si="134"/>
        <v>0</v>
      </c>
      <c r="AB263" s="19">
        <f t="shared" si="165"/>
        <v>231</v>
      </c>
      <c r="AC263" s="11">
        <f t="shared" si="135"/>
        <v>6</v>
      </c>
      <c r="AD263" s="11">
        <f t="shared" si="136"/>
        <v>0</v>
      </c>
      <c r="AE263" s="19">
        <f t="shared" si="137"/>
        <v>0</v>
      </c>
      <c r="AF263" s="19">
        <f t="shared" si="138"/>
        <v>0</v>
      </c>
      <c r="AG263" s="11" t="b">
        <f t="shared" si="139"/>
        <v>0</v>
      </c>
      <c r="AH263" s="11">
        <f t="shared" si="140"/>
        <v>0</v>
      </c>
      <c r="AI263" s="11">
        <f t="shared" si="141"/>
        <v>0</v>
      </c>
      <c r="AJ263" s="11">
        <f t="shared" si="142"/>
        <v>0</v>
      </c>
      <c r="AK263" s="11">
        <f t="shared" si="143"/>
        <v>0</v>
      </c>
      <c r="AL263" s="11">
        <f t="shared" si="144"/>
        <v>0</v>
      </c>
      <c r="AM263" s="11">
        <f t="shared" si="145"/>
        <v>0</v>
      </c>
      <c r="AN263" s="11">
        <f t="shared" si="146"/>
        <v>0</v>
      </c>
      <c r="AO263" s="11">
        <f t="shared" si="147"/>
        <v>0</v>
      </c>
      <c r="AP263" s="11">
        <f t="shared" si="148"/>
        <v>0</v>
      </c>
      <c r="AQ263" s="11">
        <f t="shared" si="163"/>
        <v>0</v>
      </c>
      <c r="AR263" s="11">
        <f t="shared" si="149"/>
        <v>0</v>
      </c>
      <c r="AS263" s="11">
        <f t="shared" si="150"/>
        <v>0</v>
      </c>
      <c r="AT263" s="11">
        <f t="shared" si="151"/>
        <v>0</v>
      </c>
      <c r="AU263" s="11">
        <f t="shared" si="152"/>
        <v>0</v>
      </c>
      <c r="AV263" s="11">
        <f t="shared" si="153"/>
        <v>0</v>
      </c>
      <c r="AW263" s="11">
        <f t="shared" si="154"/>
        <v>0</v>
      </c>
      <c r="AX263" s="11">
        <f t="shared" si="155"/>
        <v>0</v>
      </c>
      <c r="AY263" s="11">
        <f t="shared" si="156"/>
        <v>0</v>
      </c>
      <c r="AZ263" s="11">
        <f t="shared" si="157"/>
        <v>0</v>
      </c>
      <c r="BA263" s="11">
        <f t="shared" si="158"/>
        <v>0</v>
      </c>
    </row>
    <row r="264" spans="1:53" hidden="1" x14ac:dyDescent="0.2">
      <c r="A264" s="11"/>
      <c r="B264" s="11"/>
      <c r="C264" s="11"/>
      <c r="D264" s="11"/>
      <c r="E264" s="11"/>
      <c r="F264" s="11"/>
      <c r="G264" s="11"/>
      <c r="H264" s="11"/>
      <c r="I264" s="11"/>
      <c r="J264" s="11"/>
      <c r="K264" s="11"/>
      <c r="L264" s="11"/>
      <c r="M264" s="11"/>
      <c r="N264" s="11"/>
      <c r="O264" s="11"/>
      <c r="P264" s="11"/>
      <c r="Q264" s="11"/>
      <c r="R264" s="11"/>
      <c r="S264" s="11"/>
      <c r="T264" s="48">
        <f t="shared" si="169"/>
        <v>233</v>
      </c>
      <c r="U264" s="11">
        <f t="shared" si="166"/>
        <v>1</v>
      </c>
      <c r="V264" s="19">
        <f t="shared" si="159"/>
        <v>0</v>
      </c>
      <c r="W264" s="19">
        <f t="shared" si="160"/>
        <v>0</v>
      </c>
      <c r="X264" s="11" t="b">
        <f t="shared" si="167"/>
        <v>1</v>
      </c>
      <c r="Y264" s="11">
        <f t="shared" si="161"/>
        <v>0</v>
      </c>
      <c r="Z264" s="11">
        <f t="shared" si="162"/>
        <v>0</v>
      </c>
      <c r="AA264" s="11">
        <f t="shared" si="134"/>
        <v>0</v>
      </c>
      <c r="AB264" s="19">
        <f t="shared" si="165"/>
        <v>232</v>
      </c>
      <c r="AC264" s="11">
        <f t="shared" si="135"/>
        <v>7</v>
      </c>
      <c r="AD264" s="11">
        <f t="shared" si="136"/>
        <v>0</v>
      </c>
      <c r="AE264" s="19">
        <f t="shared" si="137"/>
        <v>0</v>
      </c>
      <c r="AF264" s="19">
        <f t="shared" si="138"/>
        <v>0</v>
      </c>
      <c r="AG264" s="11" t="b">
        <f t="shared" si="139"/>
        <v>0</v>
      </c>
      <c r="AH264" s="11">
        <f t="shared" si="140"/>
        <v>0</v>
      </c>
      <c r="AI264" s="11">
        <f t="shared" si="141"/>
        <v>0</v>
      </c>
      <c r="AJ264" s="11">
        <f t="shared" si="142"/>
        <v>0</v>
      </c>
      <c r="AK264" s="11">
        <f t="shared" si="143"/>
        <v>0</v>
      </c>
      <c r="AL264" s="11">
        <f t="shared" si="144"/>
        <v>0</v>
      </c>
      <c r="AM264" s="11">
        <f t="shared" si="145"/>
        <v>0</v>
      </c>
      <c r="AN264" s="11">
        <f t="shared" si="146"/>
        <v>0</v>
      </c>
      <c r="AO264" s="11">
        <f t="shared" si="147"/>
        <v>0</v>
      </c>
      <c r="AP264" s="11">
        <f t="shared" si="148"/>
        <v>0</v>
      </c>
      <c r="AQ264" s="11">
        <f t="shared" si="163"/>
        <v>0</v>
      </c>
      <c r="AR264" s="11">
        <f t="shared" si="149"/>
        <v>0</v>
      </c>
      <c r="AS264" s="11">
        <f t="shared" si="150"/>
        <v>0</v>
      </c>
      <c r="AT264" s="11">
        <f t="shared" si="151"/>
        <v>0</v>
      </c>
      <c r="AU264" s="11">
        <f t="shared" si="152"/>
        <v>0</v>
      </c>
      <c r="AV264" s="11">
        <f t="shared" si="153"/>
        <v>0</v>
      </c>
      <c r="AW264" s="11">
        <f t="shared" si="154"/>
        <v>0</v>
      </c>
      <c r="AX264" s="11">
        <f t="shared" si="155"/>
        <v>0</v>
      </c>
      <c r="AY264" s="11">
        <f t="shared" si="156"/>
        <v>0</v>
      </c>
      <c r="AZ264" s="11">
        <f t="shared" si="157"/>
        <v>0</v>
      </c>
      <c r="BA264" s="11">
        <f t="shared" si="158"/>
        <v>0</v>
      </c>
    </row>
    <row r="265" spans="1:53" hidden="1" x14ac:dyDescent="0.2">
      <c r="A265" s="11"/>
      <c r="B265" s="11"/>
      <c r="C265" s="11"/>
      <c r="D265" s="11"/>
      <c r="E265" s="11"/>
      <c r="F265" s="11"/>
      <c r="G265" s="11"/>
      <c r="H265" s="11"/>
      <c r="I265" s="11"/>
      <c r="J265" s="11"/>
      <c r="K265" s="11"/>
      <c r="L265" s="11"/>
      <c r="M265" s="11"/>
      <c r="N265" s="11"/>
      <c r="O265" s="11"/>
      <c r="P265" s="11"/>
      <c r="Q265" s="11"/>
      <c r="R265" s="11"/>
      <c r="S265" s="11"/>
      <c r="T265" s="48">
        <f t="shared" si="169"/>
        <v>234</v>
      </c>
      <c r="U265" s="11">
        <f t="shared" si="166"/>
        <v>2</v>
      </c>
      <c r="V265" s="19">
        <f t="shared" si="159"/>
        <v>0</v>
      </c>
      <c r="W265" s="19">
        <f t="shared" si="160"/>
        <v>0</v>
      </c>
      <c r="X265" s="11" t="b">
        <f t="shared" si="167"/>
        <v>1</v>
      </c>
      <c r="Y265" s="11">
        <f t="shared" si="161"/>
        <v>0</v>
      </c>
      <c r="Z265" s="11">
        <f t="shared" si="162"/>
        <v>0</v>
      </c>
      <c r="AA265" s="11">
        <f t="shared" si="134"/>
        <v>0</v>
      </c>
      <c r="AB265" s="19">
        <f t="shared" si="165"/>
        <v>233</v>
      </c>
      <c r="AC265" s="11">
        <f t="shared" si="135"/>
        <v>1</v>
      </c>
      <c r="AD265" s="11">
        <f t="shared" si="136"/>
        <v>0</v>
      </c>
      <c r="AE265" s="19">
        <f t="shared" si="137"/>
        <v>0</v>
      </c>
      <c r="AF265" s="19">
        <f t="shared" si="138"/>
        <v>0</v>
      </c>
      <c r="AG265" s="11" t="b">
        <f t="shared" si="139"/>
        <v>0</v>
      </c>
      <c r="AH265" s="11">
        <f t="shared" si="140"/>
        <v>0</v>
      </c>
      <c r="AI265" s="11">
        <f t="shared" si="141"/>
        <v>0</v>
      </c>
      <c r="AJ265" s="11">
        <f t="shared" si="142"/>
        <v>0</v>
      </c>
      <c r="AK265" s="11">
        <f t="shared" si="143"/>
        <v>0</v>
      </c>
      <c r="AL265" s="11">
        <f t="shared" si="144"/>
        <v>0</v>
      </c>
      <c r="AM265" s="11">
        <f t="shared" si="145"/>
        <v>0</v>
      </c>
      <c r="AN265" s="11">
        <f t="shared" si="146"/>
        <v>0</v>
      </c>
      <c r="AO265" s="11">
        <f t="shared" si="147"/>
        <v>0</v>
      </c>
      <c r="AP265" s="11">
        <f t="shared" si="148"/>
        <v>0</v>
      </c>
      <c r="AQ265" s="11">
        <f t="shared" si="163"/>
        <v>0</v>
      </c>
      <c r="AR265" s="11">
        <f t="shared" si="149"/>
        <v>0</v>
      </c>
      <c r="AS265" s="11">
        <f t="shared" si="150"/>
        <v>0</v>
      </c>
      <c r="AT265" s="11">
        <f t="shared" si="151"/>
        <v>0</v>
      </c>
      <c r="AU265" s="11">
        <f t="shared" si="152"/>
        <v>0</v>
      </c>
      <c r="AV265" s="11">
        <f t="shared" si="153"/>
        <v>0</v>
      </c>
      <c r="AW265" s="11">
        <f t="shared" si="154"/>
        <v>0</v>
      </c>
      <c r="AX265" s="11">
        <f t="shared" si="155"/>
        <v>0</v>
      </c>
      <c r="AY265" s="11">
        <f t="shared" si="156"/>
        <v>0</v>
      </c>
      <c r="AZ265" s="11">
        <f t="shared" si="157"/>
        <v>0</v>
      </c>
      <c r="BA265" s="11">
        <f t="shared" si="158"/>
        <v>0</v>
      </c>
    </row>
    <row r="266" spans="1:53" hidden="1" x14ac:dyDescent="0.2">
      <c r="A266" s="11"/>
      <c r="B266" s="11"/>
      <c r="C266" s="11"/>
      <c r="D266" s="11"/>
      <c r="E266" s="11"/>
      <c r="F266" s="11"/>
      <c r="G266" s="11"/>
      <c r="H266" s="11"/>
      <c r="I266" s="11"/>
      <c r="J266" s="11"/>
      <c r="K266" s="11"/>
      <c r="L266" s="11"/>
      <c r="M266" s="11"/>
      <c r="N266" s="11"/>
      <c r="O266" s="11"/>
      <c r="P266" s="11"/>
      <c r="Q266" s="11"/>
      <c r="R266" s="11"/>
      <c r="S266" s="11"/>
      <c r="T266" s="48">
        <f t="shared" si="169"/>
        <v>235</v>
      </c>
      <c r="U266" s="11">
        <f t="shared" si="166"/>
        <v>3</v>
      </c>
      <c r="V266" s="19">
        <f t="shared" si="159"/>
        <v>0</v>
      </c>
      <c r="W266" s="19">
        <f t="shared" si="160"/>
        <v>0</v>
      </c>
      <c r="X266" s="11" t="b">
        <f t="shared" si="167"/>
        <v>1</v>
      </c>
      <c r="Y266" s="11">
        <f t="shared" si="161"/>
        <v>0</v>
      </c>
      <c r="Z266" s="11">
        <f t="shared" si="162"/>
        <v>0</v>
      </c>
      <c r="AA266" s="11">
        <f t="shared" si="134"/>
        <v>0</v>
      </c>
      <c r="AB266" s="19">
        <f t="shared" si="165"/>
        <v>234</v>
      </c>
      <c r="AC266" s="11">
        <f t="shared" si="135"/>
        <v>2</v>
      </c>
      <c r="AD266" s="11">
        <f t="shared" si="136"/>
        <v>0</v>
      </c>
      <c r="AE266" s="19">
        <f t="shared" si="137"/>
        <v>0</v>
      </c>
      <c r="AF266" s="19">
        <f t="shared" si="138"/>
        <v>0</v>
      </c>
      <c r="AG266" s="11" t="b">
        <f t="shared" si="139"/>
        <v>0</v>
      </c>
      <c r="AH266" s="11">
        <f t="shared" si="140"/>
        <v>0</v>
      </c>
      <c r="AI266" s="11">
        <f t="shared" si="141"/>
        <v>0</v>
      </c>
      <c r="AJ266" s="11">
        <f t="shared" si="142"/>
        <v>0</v>
      </c>
      <c r="AK266" s="11">
        <f t="shared" si="143"/>
        <v>0</v>
      </c>
      <c r="AL266" s="11">
        <f t="shared" si="144"/>
        <v>0</v>
      </c>
      <c r="AM266" s="11">
        <f t="shared" si="145"/>
        <v>0</v>
      </c>
      <c r="AN266" s="11">
        <f t="shared" si="146"/>
        <v>0</v>
      </c>
      <c r="AO266" s="11">
        <f t="shared" si="147"/>
        <v>0</v>
      </c>
      <c r="AP266" s="11">
        <f t="shared" si="148"/>
        <v>0</v>
      </c>
      <c r="AQ266" s="11">
        <f t="shared" si="163"/>
        <v>0</v>
      </c>
      <c r="AR266" s="11">
        <f t="shared" si="149"/>
        <v>0</v>
      </c>
      <c r="AS266" s="11">
        <f t="shared" si="150"/>
        <v>0</v>
      </c>
      <c r="AT266" s="11">
        <f t="shared" si="151"/>
        <v>0</v>
      </c>
      <c r="AU266" s="11">
        <f t="shared" si="152"/>
        <v>0</v>
      </c>
      <c r="AV266" s="11">
        <f t="shared" si="153"/>
        <v>0</v>
      </c>
      <c r="AW266" s="11">
        <f t="shared" si="154"/>
        <v>0</v>
      </c>
      <c r="AX266" s="11">
        <f t="shared" si="155"/>
        <v>0</v>
      </c>
      <c r="AY266" s="11">
        <f t="shared" si="156"/>
        <v>0</v>
      </c>
      <c r="AZ266" s="11">
        <f t="shared" si="157"/>
        <v>0</v>
      </c>
      <c r="BA266" s="11">
        <f t="shared" si="158"/>
        <v>0</v>
      </c>
    </row>
    <row r="267" spans="1:53" hidden="1" x14ac:dyDescent="0.2">
      <c r="A267" s="11"/>
      <c r="B267" s="11"/>
      <c r="C267" s="11"/>
      <c r="D267" s="11"/>
      <c r="E267" s="11"/>
      <c r="F267" s="11"/>
      <c r="G267" s="11"/>
      <c r="H267" s="11"/>
      <c r="I267" s="11"/>
      <c r="J267" s="11"/>
      <c r="K267" s="11"/>
      <c r="L267" s="11"/>
      <c r="M267" s="11"/>
      <c r="N267" s="11"/>
      <c r="O267" s="11"/>
      <c r="P267" s="11"/>
      <c r="Q267" s="11"/>
      <c r="R267" s="11"/>
      <c r="S267" s="11"/>
      <c r="T267" s="48">
        <f t="shared" si="169"/>
        <v>236</v>
      </c>
      <c r="U267" s="11">
        <f t="shared" si="166"/>
        <v>4</v>
      </c>
      <c r="V267" s="19">
        <f t="shared" si="159"/>
        <v>0</v>
      </c>
      <c r="W267" s="19">
        <f t="shared" si="160"/>
        <v>0</v>
      </c>
      <c r="X267" s="11" t="b">
        <f t="shared" si="167"/>
        <v>1</v>
      </c>
      <c r="Y267" s="11">
        <f t="shared" si="161"/>
        <v>0</v>
      </c>
      <c r="Z267" s="11">
        <f t="shared" si="162"/>
        <v>0</v>
      </c>
      <c r="AA267" s="11">
        <f t="shared" si="134"/>
        <v>0</v>
      </c>
      <c r="AB267" s="19">
        <f t="shared" si="165"/>
        <v>235</v>
      </c>
      <c r="AC267" s="11">
        <f t="shared" si="135"/>
        <v>3</v>
      </c>
      <c r="AD267" s="11">
        <f t="shared" si="136"/>
        <v>0</v>
      </c>
      <c r="AE267" s="19">
        <f t="shared" si="137"/>
        <v>0</v>
      </c>
      <c r="AF267" s="19">
        <f t="shared" si="138"/>
        <v>0</v>
      </c>
      <c r="AG267" s="11" t="b">
        <f t="shared" si="139"/>
        <v>0</v>
      </c>
      <c r="AH267" s="11">
        <f t="shared" si="140"/>
        <v>0</v>
      </c>
      <c r="AI267" s="11">
        <f t="shared" si="141"/>
        <v>0</v>
      </c>
      <c r="AJ267" s="11">
        <f t="shared" si="142"/>
        <v>0</v>
      </c>
      <c r="AK267" s="11">
        <f t="shared" si="143"/>
        <v>0</v>
      </c>
      <c r="AL267" s="11">
        <f t="shared" si="144"/>
        <v>0</v>
      </c>
      <c r="AM267" s="11">
        <f t="shared" si="145"/>
        <v>0</v>
      </c>
      <c r="AN267" s="11">
        <f t="shared" si="146"/>
        <v>0</v>
      </c>
      <c r="AO267" s="11">
        <f t="shared" si="147"/>
        <v>0</v>
      </c>
      <c r="AP267" s="11">
        <f t="shared" si="148"/>
        <v>0</v>
      </c>
      <c r="AQ267" s="11">
        <f t="shared" si="163"/>
        <v>0</v>
      </c>
      <c r="AR267" s="11">
        <f t="shared" si="149"/>
        <v>0</v>
      </c>
      <c r="AS267" s="11">
        <f t="shared" si="150"/>
        <v>0</v>
      </c>
      <c r="AT267" s="11">
        <f t="shared" si="151"/>
        <v>0</v>
      </c>
      <c r="AU267" s="11">
        <f t="shared" si="152"/>
        <v>0</v>
      </c>
      <c r="AV267" s="11">
        <f t="shared" si="153"/>
        <v>0</v>
      </c>
      <c r="AW267" s="11">
        <f t="shared" si="154"/>
        <v>0</v>
      </c>
      <c r="AX267" s="11">
        <f t="shared" si="155"/>
        <v>0</v>
      </c>
      <c r="AY267" s="11">
        <f t="shared" si="156"/>
        <v>0</v>
      </c>
      <c r="AZ267" s="11">
        <f t="shared" si="157"/>
        <v>0</v>
      </c>
      <c r="BA267" s="11">
        <f t="shared" si="158"/>
        <v>0</v>
      </c>
    </row>
    <row r="268" spans="1:53" hidden="1" x14ac:dyDescent="0.2">
      <c r="A268" s="11"/>
      <c r="B268" s="11"/>
      <c r="C268" s="11"/>
      <c r="D268" s="11"/>
      <c r="E268" s="11"/>
      <c r="F268" s="11"/>
      <c r="G268" s="11"/>
      <c r="H268" s="11"/>
      <c r="I268" s="11"/>
      <c r="J268" s="11"/>
      <c r="K268" s="11"/>
      <c r="L268" s="11"/>
      <c r="M268" s="11"/>
      <c r="N268" s="11"/>
      <c r="O268" s="11"/>
      <c r="P268" s="11"/>
      <c r="Q268" s="11"/>
      <c r="R268" s="11"/>
      <c r="S268" s="11"/>
      <c r="T268" s="48">
        <f t="shared" si="169"/>
        <v>237</v>
      </c>
      <c r="U268" s="11">
        <f t="shared" si="166"/>
        <v>5</v>
      </c>
      <c r="V268" s="19">
        <f t="shared" si="159"/>
        <v>0</v>
      </c>
      <c r="W268" s="19">
        <f t="shared" si="160"/>
        <v>0</v>
      </c>
      <c r="X268" s="11" t="b">
        <f t="shared" si="167"/>
        <v>1</v>
      </c>
      <c r="Y268" s="11">
        <f t="shared" si="161"/>
        <v>0</v>
      </c>
      <c r="Z268" s="11">
        <f t="shared" si="162"/>
        <v>0</v>
      </c>
      <c r="AA268" s="11">
        <f t="shared" si="134"/>
        <v>0</v>
      </c>
      <c r="AB268" s="19">
        <f t="shared" si="165"/>
        <v>236</v>
      </c>
      <c r="AC268" s="11">
        <f t="shared" si="135"/>
        <v>4</v>
      </c>
      <c r="AD268" s="11">
        <f t="shared" si="136"/>
        <v>0</v>
      </c>
      <c r="AE268" s="19">
        <f t="shared" si="137"/>
        <v>0</v>
      </c>
      <c r="AF268" s="19">
        <f t="shared" si="138"/>
        <v>0</v>
      </c>
      <c r="AG268" s="11" t="b">
        <f t="shared" si="139"/>
        <v>0</v>
      </c>
      <c r="AH268" s="11">
        <f t="shared" si="140"/>
        <v>0</v>
      </c>
      <c r="AI268" s="11">
        <f t="shared" si="141"/>
        <v>0</v>
      </c>
      <c r="AJ268" s="11">
        <f t="shared" si="142"/>
        <v>0</v>
      </c>
      <c r="AK268" s="11">
        <f t="shared" si="143"/>
        <v>0</v>
      </c>
      <c r="AL268" s="11">
        <f t="shared" si="144"/>
        <v>0</v>
      </c>
      <c r="AM268" s="11">
        <f t="shared" si="145"/>
        <v>0</v>
      </c>
      <c r="AN268" s="11">
        <f t="shared" si="146"/>
        <v>0</v>
      </c>
      <c r="AO268" s="11">
        <f t="shared" si="147"/>
        <v>0</v>
      </c>
      <c r="AP268" s="11">
        <f t="shared" si="148"/>
        <v>0</v>
      </c>
      <c r="AQ268" s="11">
        <f t="shared" si="163"/>
        <v>0</v>
      </c>
      <c r="AR268" s="11">
        <f t="shared" si="149"/>
        <v>0</v>
      </c>
      <c r="AS268" s="11">
        <f t="shared" si="150"/>
        <v>0</v>
      </c>
      <c r="AT268" s="11">
        <f t="shared" si="151"/>
        <v>0</v>
      </c>
      <c r="AU268" s="11">
        <f t="shared" si="152"/>
        <v>0</v>
      </c>
      <c r="AV268" s="11">
        <f t="shared" si="153"/>
        <v>0</v>
      </c>
      <c r="AW268" s="11">
        <f t="shared" si="154"/>
        <v>0</v>
      </c>
      <c r="AX268" s="11">
        <f t="shared" si="155"/>
        <v>0</v>
      </c>
      <c r="AY268" s="11">
        <f t="shared" si="156"/>
        <v>0</v>
      </c>
      <c r="AZ268" s="11">
        <f t="shared" si="157"/>
        <v>0</v>
      </c>
      <c r="BA268" s="11">
        <f t="shared" si="158"/>
        <v>0</v>
      </c>
    </row>
    <row r="269" spans="1:53" hidden="1" x14ac:dyDescent="0.2">
      <c r="A269" s="11"/>
      <c r="B269" s="11"/>
      <c r="C269" s="11"/>
      <c r="D269" s="11"/>
      <c r="E269" s="11"/>
      <c r="F269" s="11"/>
      <c r="G269" s="11"/>
      <c r="H269" s="11"/>
      <c r="I269" s="11"/>
      <c r="J269" s="11"/>
      <c r="K269" s="11"/>
      <c r="L269" s="11"/>
      <c r="M269" s="11"/>
      <c r="N269" s="11"/>
      <c r="O269" s="11"/>
      <c r="P269" s="11"/>
      <c r="Q269" s="11"/>
      <c r="R269" s="11"/>
      <c r="S269" s="11"/>
      <c r="T269" s="48">
        <f t="shared" si="169"/>
        <v>238</v>
      </c>
      <c r="U269" s="11">
        <f t="shared" si="166"/>
        <v>6</v>
      </c>
      <c r="V269" s="19">
        <f t="shared" si="159"/>
        <v>0</v>
      </c>
      <c r="W269" s="19">
        <f t="shared" si="160"/>
        <v>0</v>
      </c>
      <c r="X269" s="11" t="b">
        <f t="shared" si="167"/>
        <v>1</v>
      </c>
      <c r="Y269" s="11">
        <f t="shared" si="161"/>
        <v>0</v>
      </c>
      <c r="Z269" s="11">
        <f t="shared" si="162"/>
        <v>0</v>
      </c>
      <c r="AA269" s="11">
        <f t="shared" si="134"/>
        <v>0</v>
      </c>
      <c r="AB269" s="19">
        <f t="shared" si="165"/>
        <v>237</v>
      </c>
      <c r="AC269" s="11">
        <f t="shared" si="135"/>
        <v>5</v>
      </c>
      <c r="AD269" s="11">
        <f t="shared" si="136"/>
        <v>0</v>
      </c>
      <c r="AE269" s="19">
        <f t="shared" si="137"/>
        <v>0</v>
      </c>
      <c r="AF269" s="19">
        <f t="shared" si="138"/>
        <v>0</v>
      </c>
      <c r="AG269" s="11" t="b">
        <f t="shared" si="139"/>
        <v>0</v>
      </c>
      <c r="AH269" s="11">
        <f t="shared" si="140"/>
        <v>0</v>
      </c>
      <c r="AI269" s="11">
        <f t="shared" si="141"/>
        <v>0</v>
      </c>
      <c r="AJ269" s="11">
        <f t="shared" si="142"/>
        <v>0</v>
      </c>
      <c r="AK269" s="11">
        <f t="shared" si="143"/>
        <v>0</v>
      </c>
      <c r="AL269" s="11">
        <f t="shared" si="144"/>
        <v>0</v>
      </c>
      <c r="AM269" s="11">
        <f t="shared" si="145"/>
        <v>0</v>
      </c>
      <c r="AN269" s="11">
        <f t="shared" si="146"/>
        <v>0</v>
      </c>
      <c r="AO269" s="11">
        <f t="shared" si="147"/>
        <v>0</v>
      </c>
      <c r="AP269" s="11">
        <f t="shared" si="148"/>
        <v>0</v>
      </c>
      <c r="AQ269" s="11">
        <f t="shared" si="163"/>
        <v>0</v>
      </c>
      <c r="AR269" s="11">
        <f t="shared" si="149"/>
        <v>0</v>
      </c>
      <c r="AS269" s="11">
        <f t="shared" si="150"/>
        <v>0</v>
      </c>
      <c r="AT269" s="11">
        <f t="shared" si="151"/>
        <v>0</v>
      </c>
      <c r="AU269" s="11">
        <f t="shared" si="152"/>
        <v>0</v>
      </c>
      <c r="AV269" s="11">
        <f t="shared" si="153"/>
        <v>0</v>
      </c>
      <c r="AW269" s="11">
        <f t="shared" si="154"/>
        <v>0</v>
      </c>
      <c r="AX269" s="11">
        <f t="shared" si="155"/>
        <v>0</v>
      </c>
      <c r="AY269" s="11">
        <f t="shared" si="156"/>
        <v>0</v>
      </c>
      <c r="AZ269" s="11">
        <f t="shared" si="157"/>
        <v>0</v>
      </c>
      <c r="BA269" s="11">
        <f t="shared" si="158"/>
        <v>0</v>
      </c>
    </row>
    <row r="270" spans="1:53" hidden="1" x14ac:dyDescent="0.2">
      <c r="A270" s="11"/>
      <c r="B270" s="11"/>
      <c r="C270" s="11"/>
      <c r="D270" s="11"/>
      <c r="E270" s="11"/>
      <c r="F270" s="11"/>
      <c r="G270" s="11"/>
      <c r="H270" s="11"/>
      <c r="I270" s="11"/>
      <c r="J270" s="11"/>
      <c r="K270" s="11"/>
      <c r="L270" s="11"/>
      <c r="M270" s="11"/>
      <c r="N270" s="11"/>
      <c r="O270" s="11"/>
      <c r="P270" s="11"/>
      <c r="Q270" s="11"/>
      <c r="R270" s="11"/>
      <c r="S270" s="11"/>
      <c r="T270" s="48">
        <f t="shared" si="169"/>
        <v>239</v>
      </c>
      <c r="U270" s="11">
        <f t="shared" si="166"/>
        <v>7</v>
      </c>
      <c r="V270" s="19">
        <f t="shared" si="159"/>
        <v>0</v>
      </c>
      <c r="W270" s="19">
        <f t="shared" si="160"/>
        <v>0</v>
      </c>
      <c r="X270" s="11" t="b">
        <f t="shared" si="167"/>
        <v>1</v>
      </c>
      <c r="Y270" s="11">
        <f t="shared" si="161"/>
        <v>0</v>
      </c>
      <c r="Z270" s="11">
        <f t="shared" si="162"/>
        <v>0</v>
      </c>
      <c r="AA270" s="11">
        <f t="shared" si="134"/>
        <v>0</v>
      </c>
      <c r="AB270" s="19">
        <f t="shared" si="165"/>
        <v>238</v>
      </c>
      <c r="AC270" s="11">
        <f t="shared" si="135"/>
        <v>6</v>
      </c>
      <c r="AD270" s="11">
        <f t="shared" si="136"/>
        <v>0</v>
      </c>
      <c r="AE270" s="19">
        <f t="shared" si="137"/>
        <v>0</v>
      </c>
      <c r="AF270" s="19">
        <f t="shared" si="138"/>
        <v>0</v>
      </c>
      <c r="AG270" s="11" t="b">
        <f t="shared" si="139"/>
        <v>0</v>
      </c>
      <c r="AH270" s="11">
        <f t="shared" si="140"/>
        <v>0</v>
      </c>
      <c r="AI270" s="11">
        <f t="shared" si="141"/>
        <v>0</v>
      </c>
      <c r="AJ270" s="11">
        <f t="shared" si="142"/>
        <v>0</v>
      </c>
      <c r="AK270" s="11">
        <f t="shared" si="143"/>
        <v>0</v>
      </c>
      <c r="AL270" s="11">
        <f t="shared" si="144"/>
        <v>0</v>
      </c>
      <c r="AM270" s="11">
        <f t="shared" si="145"/>
        <v>0</v>
      </c>
      <c r="AN270" s="11">
        <f t="shared" si="146"/>
        <v>0</v>
      </c>
      <c r="AO270" s="11">
        <f t="shared" si="147"/>
        <v>0</v>
      </c>
      <c r="AP270" s="11">
        <f t="shared" si="148"/>
        <v>0</v>
      </c>
      <c r="AQ270" s="11">
        <f t="shared" si="163"/>
        <v>0</v>
      </c>
      <c r="AR270" s="11">
        <f t="shared" si="149"/>
        <v>0</v>
      </c>
      <c r="AS270" s="11">
        <f t="shared" si="150"/>
        <v>0</v>
      </c>
      <c r="AT270" s="11">
        <f t="shared" si="151"/>
        <v>0</v>
      </c>
      <c r="AU270" s="11">
        <f t="shared" si="152"/>
        <v>0</v>
      </c>
      <c r="AV270" s="11">
        <f t="shared" si="153"/>
        <v>0</v>
      </c>
      <c r="AW270" s="11">
        <f t="shared" si="154"/>
        <v>0</v>
      </c>
      <c r="AX270" s="11">
        <f t="shared" si="155"/>
        <v>0</v>
      </c>
      <c r="AY270" s="11">
        <f t="shared" si="156"/>
        <v>0</v>
      </c>
      <c r="AZ270" s="11">
        <f t="shared" si="157"/>
        <v>0</v>
      </c>
      <c r="BA270" s="11">
        <f t="shared" si="158"/>
        <v>0</v>
      </c>
    </row>
    <row r="271" spans="1:53" hidden="1" x14ac:dyDescent="0.2">
      <c r="A271" s="11"/>
      <c r="B271" s="11"/>
      <c r="C271" s="11"/>
      <c r="D271" s="11"/>
      <c r="E271" s="11"/>
      <c r="F271" s="11"/>
      <c r="G271" s="11"/>
      <c r="H271" s="11"/>
      <c r="I271" s="11"/>
      <c r="J271" s="11"/>
      <c r="K271" s="11"/>
      <c r="L271" s="11"/>
      <c r="M271" s="11"/>
      <c r="N271" s="11"/>
      <c r="O271" s="11"/>
      <c r="P271" s="11"/>
      <c r="Q271" s="11"/>
      <c r="R271" s="11"/>
      <c r="S271" s="11"/>
      <c r="T271" s="48">
        <f t="shared" si="169"/>
        <v>240</v>
      </c>
      <c r="U271" s="11">
        <f t="shared" si="166"/>
        <v>1</v>
      </c>
      <c r="V271" s="19">
        <f t="shared" si="159"/>
        <v>0</v>
      </c>
      <c r="W271" s="19">
        <f t="shared" si="160"/>
        <v>0</v>
      </c>
      <c r="X271" s="11" t="b">
        <f t="shared" si="167"/>
        <v>1</v>
      </c>
      <c r="Y271" s="11">
        <f t="shared" si="161"/>
        <v>0</v>
      </c>
      <c r="Z271" s="11">
        <f t="shared" si="162"/>
        <v>0</v>
      </c>
      <c r="AA271" s="11">
        <f t="shared" si="134"/>
        <v>0</v>
      </c>
      <c r="AB271" s="19">
        <f t="shared" si="165"/>
        <v>239</v>
      </c>
      <c r="AC271" s="11">
        <f t="shared" si="135"/>
        <v>7</v>
      </c>
      <c r="AD271" s="11">
        <f t="shared" si="136"/>
        <v>0</v>
      </c>
      <c r="AE271" s="19">
        <f t="shared" si="137"/>
        <v>0</v>
      </c>
      <c r="AF271" s="19">
        <f t="shared" si="138"/>
        <v>0</v>
      </c>
      <c r="AG271" s="11" t="b">
        <f t="shared" si="139"/>
        <v>0</v>
      </c>
      <c r="AH271" s="11">
        <f t="shared" si="140"/>
        <v>0</v>
      </c>
      <c r="AI271" s="11">
        <f t="shared" si="141"/>
        <v>0</v>
      </c>
      <c r="AJ271" s="11">
        <f t="shared" si="142"/>
        <v>0</v>
      </c>
      <c r="AK271" s="11">
        <f t="shared" si="143"/>
        <v>0</v>
      </c>
      <c r="AL271" s="11">
        <f t="shared" si="144"/>
        <v>0</v>
      </c>
      <c r="AM271" s="11">
        <f t="shared" si="145"/>
        <v>0</v>
      </c>
      <c r="AN271" s="11">
        <f t="shared" si="146"/>
        <v>0</v>
      </c>
      <c r="AO271" s="11">
        <f t="shared" si="147"/>
        <v>0</v>
      </c>
      <c r="AP271" s="11">
        <f t="shared" si="148"/>
        <v>0</v>
      </c>
      <c r="AQ271" s="11">
        <f t="shared" si="163"/>
        <v>0</v>
      </c>
      <c r="AR271" s="11">
        <f t="shared" si="149"/>
        <v>0</v>
      </c>
      <c r="AS271" s="11">
        <f t="shared" si="150"/>
        <v>0</v>
      </c>
      <c r="AT271" s="11">
        <f t="shared" si="151"/>
        <v>0</v>
      </c>
      <c r="AU271" s="11">
        <f t="shared" si="152"/>
        <v>0</v>
      </c>
      <c r="AV271" s="11">
        <f t="shared" si="153"/>
        <v>0</v>
      </c>
      <c r="AW271" s="11">
        <f t="shared" si="154"/>
        <v>0</v>
      </c>
      <c r="AX271" s="11">
        <f t="shared" si="155"/>
        <v>0</v>
      </c>
      <c r="AY271" s="11">
        <f t="shared" si="156"/>
        <v>0</v>
      </c>
      <c r="AZ271" s="11">
        <f t="shared" si="157"/>
        <v>0</v>
      </c>
      <c r="BA271" s="11">
        <f t="shared" si="158"/>
        <v>0</v>
      </c>
    </row>
    <row r="272" spans="1:53" hidden="1" x14ac:dyDescent="0.2">
      <c r="A272" s="11"/>
      <c r="B272" s="11"/>
      <c r="C272" s="11"/>
      <c r="D272" s="11"/>
      <c r="E272" s="11"/>
      <c r="F272" s="11"/>
      <c r="G272" s="11"/>
      <c r="H272" s="11"/>
      <c r="I272" s="11"/>
      <c r="J272" s="11"/>
      <c r="K272" s="11"/>
      <c r="L272" s="11"/>
      <c r="M272" s="11"/>
      <c r="N272" s="11"/>
      <c r="O272" s="11"/>
      <c r="P272" s="11"/>
      <c r="Q272" s="11"/>
      <c r="R272" s="11"/>
      <c r="S272" s="11"/>
      <c r="T272" s="48">
        <f t="shared" si="169"/>
        <v>241</v>
      </c>
      <c r="U272" s="11">
        <f t="shared" si="166"/>
        <v>2</v>
      </c>
      <c r="V272" s="19">
        <f t="shared" si="159"/>
        <v>0</v>
      </c>
      <c r="W272" s="19">
        <f t="shared" si="160"/>
        <v>0</v>
      </c>
      <c r="X272" s="11" t="b">
        <f t="shared" si="167"/>
        <v>1</v>
      </c>
      <c r="Y272" s="11">
        <f t="shared" si="161"/>
        <v>0</v>
      </c>
      <c r="Z272" s="11">
        <f t="shared" si="162"/>
        <v>0</v>
      </c>
      <c r="AA272" s="11">
        <f t="shared" si="134"/>
        <v>0</v>
      </c>
      <c r="AB272" s="19">
        <f t="shared" si="165"/>
        <v>240</v>
      </c>
      <c r="AC272" s="11">
        <f t="shared" si="135"/>
        <v>1</v>
      </c>
      <c r="AD272" s="11">
        <f t="shared" si="136"/>
        <v>0</v>
      </c>
      <c r="AE272" s="19">
        <f t="shared" si="137"/>
        <v>0</v>
      </c>
      <c r="AF272" s="19">
        <f t="shared" si="138"/>
        <v>0</v>
      </c>
      <c r="AG272" s="11" t="b">
        <f t="shared" si="139"/>
        <v>0</v>
      </c>
      <c r="AH272" s="11">
        <f t="shared" si="140"/>
        <v>0</v>
      </c>
      <c r="AI272" s="11">
        <f t="shared" si="141"/>
        <v>0</v>
      </c>
      <c r="AJ272" s="11">
        <f t="shared" si="142"/>
        <v>0</v>
      </c>
      <c r="AK272" s="11">
        <f t="shared" si="143"/>
        <v>0</v>
      </c>
      <c r="AL272" s="11">
        <f t="shared" si="144"/>
        <v>0</v>
      </c>
      <c r="AM272" s="11">
        <f t="shared" si="145"/>
        <v>0</v>
      </c>
      <c r="AN272" s="11">
        <f t="shared" si="146"/>
        <v>0</v>
      </c>
      <c r="AO272" s="11">
        <f t="shared" si="147"/>
        <v>0</v>
      </c>
      <c r="AP272" s="11">
        <f t="shared" si="148"/>
        <v>0</v>
      </c>
      <c r="AQ272" s="11">
        <f t="shared" si="163"/>
        <v>0</v>
      </c>
      <c r="AR272" s="11">
        <f t="shared" si="149"/>
        <v>0</v>
      </c>
      <c r="AS272" s="11">
        <f t="shared" si="150"/>
        <v>0</v>
      </c>
      <c r="AT272" s="11">
        <f t="shared" si="151"/>
        <v>0</v>
      </c>
      <c r="AU272" s="11">
        <f t="shared" si="152"/>
        <v>0</v>
      </c>
      <c r="AV272" s="11">
        <f t="shared" si="153"/>
        <v>0</v>
      </c>
      <c r="AW272" s="11">
        <f t="shared" si="154"/>
        <v>0</v>
      </c>
      <c r="AX272" s="11">
        <f t="shared" si="155"/>
        <v>0</v>
      </c>
      <c r="AY272" s="11">
        <f t="shared" si="156"/>
        <v>0</v>
      </c>
      <c r="AZ272" s="11">
        <f t="shared" si="157"/>
        <v>0</v>
      </c>
      <c r="BA272" s="11">
        <f t="shared" si="158"/>
        <v>0</v>
      </c>
    </row>
    <row r="273" spans="1:53" hidden="1" x14ac:dyDescent="0.2">
      <c r="A273" s="11"/>
      <c r="B273" s="11"/>
      <c r="C273" s="11"/>
      <c r="D273" s="11"/>
      <c r="E273" s="11"/>
      <c r="F273" s="11"/>
      <c r="G273" s="11"/>
      <c r="H273" s="11"/>
      <c r="I273" s="11"/>
      <c r="J273" s="11"/>
      <c r="K273" s="11"/>
      <c r="L273" s="11"/>
      <c r="M273" s="11"/>
      <c r="N273" s="11"/>
      <c r="O273" s="11"/>
      <c r="P273" s="11"/>
      <c r="Q273" s="11"/>
      <c r="R273" s="11"/>
      <c r="S273" s="11"/>
      <c r="T273" s="48">
        <f t="shared" si="169"/>
        <v>242</v>
      </c>
      <c r="U273" s="11">
        <f t="shared" si="166"/>
        <v>3</v>
      </c>
      <c r="V273" s="19">
        <f t="shared" si="159"/>
        <v>0</v>
      </c>
      <c r="W273" s="19">
        <f t="shared" si="160"/>
        <v>0</v>
      </c>
      <c r="X273" s="11" t="b">
        <f t="shared" si="167"/>
        <v>1</v>
      </c>
      <c r="Y273" s="11">
        <f t="shared" si="161"/>
        <v>0</v>
      </c>
      <c r="Z273" s="11">
        <f t="shared" si="162"/>
        <v>0</v>
      </c>
      <c r="AA273" s="11">
        <f t="shared" si="134"/>
        <v>0</v>
      </c>
      <c r="AB273" s="19">
        <f t="shared" si="165"/>
        <v>241</v>
      </c>
      <c r="AC273" s="11">
        <f t="shared" si="135"/>
        <v>2</v>
      </c>
      <c r="AD273" s="11">
        <f t="shared" si="136"/>
        <v>0</v>
      </c>
      <c r="AE273" s="19">
        <f t="shared" si="137"/>
        <v>0</v>
      </c>
      <c r="AF273" s="19">
        <f t="shared" si="138"/>
        <v>0</v>
      </c>
      <c r="AG273" s="11" t="b">
        <f t="shared" si="139"/>
        <v>0</v>
      </c>
      <c r="AH273" s="11">
        <f t="shared" si="140"/>
        <v>0</v>
      </c>
      <c r="AI273" s="11">
        <f t="shared" si="141"/>
        <v>0</v>
      </c>
      <c r="AJ273" s="11">
        <f t="shared" si="142"/>
        <v>0</v>
      </c>
      <c r="AK273" s="11">
        <f t="shared" si="143"/>
        <v>0</v>
      </c>
      <c r="AL273" s="11">
        <f t="shared" si="144"/>
        <v>0</v>
      </c>
      <c r="AM273" s="11">
        <f t="shared" si="145"/>
        <v>0</v>
      </c>
      <c r="AN273" s="11">
        <f t="shared" si="146"/>
        <v>0</v>
      </c>
      <c r="AO273" s="11">
        <f t="shared" si="147"/>
        <v>0</v>
      </c>
      <c r="AP273" s="11">
        <f t="shared" si="148"/>
        <v>0</v>
      </c>
      <c r="AQ273" s="11">
        <f t="shared" si="163"/>
        <v>0</v>
      </c>
      <c r="AR273" s="11">
        <f t="shared" si="149"/>
        <v>0</v>
      </c>
      <c r="AS273" s="11">
        <f t="shared" si="150"/>
        <v>0</v>
      </c>
      <c r="AT273" s="11">
        <f t="shared" si="151"/>
        <v>0</v>
      </c>
      <c r="AU273" s="11">
        <f t="shared" si="152"/>
        <v>0</v>
      </c>
      <c r="AV273" s="11">
        <f t="shared" si="153"/>
        <v>0</v>
      </c>
      <c r="AW273" s="11">
        <f t="shared" si="154"/>
        <v>0</v>
      </c>
      <c r="AX273" s="11">
        <f t="shared" si="155"/>
        <v>0</v>
      </c>
      <c r="AY273" s="11">
        <f t="shared" si="156"/>
        <v>0</v>
      </c>
      <c r="AZ273" s="11">
        <f t="shared" si="157"/>
        <v>0</v>
      </c>
      <c r="BA273" s="11">
        <f t="shared" si="158"/>
        <v>0</v>
      </c>
    </row>
    <row r="274" spans="1:53" hidden="1" x14ac:dyDescent="0.2">
      <c r="A274" s="11"/>
      <c r="B274" s="11"/>
      <c r="C274" s="11"/>
      <c r="D274" s="11"/>
      <c r="E274" s="11"/>
      <c r="F274" s="11"/>
      <c r="G274" s="11"/>
      <c r="H274" s="11"/>
      <c r="I274" s="11"/>
      <c r="J274" s="11"/>
      <c r="K274" s="11"/>
      <c r="L274" s="11"/>
      <c r="M274" s="11"/>
      <c r="N274" s="11"/>
      <c r="O274" s="11"/>
      <c r="P274" s="11"/>
      <c r="Q274" s="11"/>
      <c r="R274" s="11"/>
      <c r="S274" s="11"/>
      <c r="T274" s="48">
        <f t="shared" ref="T274:T289" si="170">T273+1</f>
        <v>243</v>
      </c>
      <c r="U274" s="11">
        <f t="shared" si="166"/>
        <v>4</v>
      </c>
      <c r="V274" s="19">
        <f t="shared" si="159"/>
        <v>0</v>
      </c>
      <c r="W274" s="19">
        <f t="shared" si="160"/>
        <v>0</v>
      </c>
      <c r="X274" s="11" t="b">
        <f t="shared" si="167"/>
        <v>1</v>
      </c>
      <c r="Y274" s="11">
        <f t="shared" si="161"/>
        <v>0</v>
      </c>
      <c r="Z274" s="11">
        <f t="shared" si="162"/>
        <v>0</v>
      </c>
      <c r="AA274" s="11">
        <f t="shared" si="134"/>
        <v>0</v>
      </c>
      <c r="AB274" s="19">
        <f t="shared" si="165"/>
        <v>242</v>
      </c>
      <c r="AC274" s="11">
        <f t="shared" si="135"/>
        <v>3</v>
      </c>
      <c r="AD274" s="11">
        <f t="shared" si="136"/>
        <v>0</v>
      </c>
      <c r="AE274" s="19">
        <f t="shared" si="137"/>
        <v>0</v>
      </c>
      <c r="AF274" s="19">
        <f t="shared" si="138"/>
        <v>0</v>
      </c>
      <c r="AG274" s="11" t="b">
        <f t="shared" si="139"/>
        <v>0</v>
      </c>
      <c r="AH274" s="11">
        <f t="shared" si="140"/>
        <v>0</v>
      </c>
      <c r="AI274" s="11">
        <f t="shared" si="141"/>
        <v>0</v>
      </c>
      <c r="AJ274" s="11">
        <f t="shared" si="142"/>
        <v>0</v>
      </c>
      <c r="AK274" s="11">
        <f t="shared" si="143"/>
        <v>0</v>
      </c>
      <c r="AL274" s="11">
        <f t="shared" si="144"/>
        <v>0</v>
      </c>
      <c r="AM274" s="11">
        <f t="shared" si="145"/>
        <v>0</v>
      </c>
      <c r="AN274" s="11">
        <f t="shared" si="146"/>
        <v>0</v>
      </c>
      <c r="AO274" s="11">
        <f t="shared" si="147"/>
        <v>0</v>
      </c>
      <c r="AP274" s="11">
        <f t="shared" si="148"/>
        <v>0</v>
      </c>
      <c r="AQ274" s="11">
        <f t="shared" si="163"/>
        <v>0</v>
      </c>
      <c r="AR274" s="11">
        <f t="shared" si="149"/>
        <v>0</v>
      </c>
      <c r="AS274" s="11">
        <f t="shared" si="150"/>
        <v>0</v>
      </c>
      <c r="AT274" s="11">
        <f t="shared" si="151"/>
        <v>0</v>
      </c>
      <c r="AU274" s="11">
        <f t="shared" si="152"/>
        <v>0</v>
      </c>
      <c r="AV274" s="11">
        <f t="shared" si="153"/>
        <v>0</v>
      </c>
      <c r="AW274" s="11">
        <f t="shared" si="154"/>
        <v>0</v>
      </c>
      <c r="AX274" s="11">
        <f t="shared" si="155"/>
        <v>0</v>
      </c>
      <c r="AY274" s="11">
        <f t="shared" si="156"/>
        <v>0</v>
      </c>
      <c r="AZ274" s="11">
        <f t="shared" si="157"/>
        <v>0</v>
      </c>
      <c r="BA274" s="11">
        <f t="shared" si="158"/>
        <v>0</v>
      </c>
    </row>
    <row r="275" spans="1:53" hidden="1" x14ac:dyDescent="0.2">
      <c r="A275" s="11"/>
      <c r="B275" s="11"/>
      <c r="C275" s="11"/>
      <c r="D275" s="11"/>
      <c r="E275" s="11"/>
      <c r="F275" s="11"/>
      <c r="G275" s="11"/>
      <c r="H275" s="11"/>
      <c r="I275" s="11"/>
      <c r="J275" s="11"/>
      <c r="K275" s="11"/>
      <c r="L275" s="11"/>
      <c r="M275" s="11"/>
      <c r="N275" s="11"/>
      <c r="O275" s="11"/>
      <c r="P275" s="11"/>
      <c r="Q275" s="11"/>
      <c r="R275" s="11"/>
      <c r="S275" s="11"/>
      <c r="T275" s="48">
        <f t="shared" si="170"/>
        <v>244</v>
      </c>
      <c r="U275" s="11">
        <f t="shared" si="166"/>
        <v>5</v>
      </c>
      <c r="V275" s="19">
        <f t="shared" si="159"/>
        <v>0</v>
      </c>
      <c r="W275" s="19">
        <f t="shared" si="160"/>
        <v>0</v>
      </c>
      <c r="X275" s="11" t="b">
        <f t="shared" si="167"/>
        <v>1</v>
      </c>
      <c r="Y275" s="11">
        <f t="shared" si="161"/>
        <v>0</v>
      </c>
      <c r="Z275" s="11">
        <f t="shared" si="162"/>
        <v>0</v>
      </c>
      <c r="AA275" s="11">
        <f t="shared" si="134"/>
        <v>0</v>
      </c>
      <c r="AB275" s="19">
        <f t="shared" si="165"/>
        <v>243</v>
      </c>
      <c r="AC275" s="11">
        <f t="shared" si="135"/>
        <v>4</v>
      </c>
      <c r="AD275" s="11">
        <f t="shared" si="136"/>
        <v>0</v>
      </c>
      <c r="AE275" s="19">
        <f t="shared" si="137"/>
        <v>0</v>
      </c>
      <c r="AF275" s="19">
        <f t="shared" si="138"/>
        <v>0</v>
      </c>
      <c r="AG275" s="11" t="b">
        <f t="shared" si="139"/>
        <v>0</v>
      </c>
      <c r="AH275" s="11">
        <f t="shared" si="140"/>
        <v>0</v>
      </c>
      <c r="AI275" s="11">
        <f t="shared" si="141"/>
        <v>0</v>
      </c>
      <c r="AJ275" s="11">
        <f t="shared" si="142"/>
        <v>0</v>
      </c>
      <c r="AK275" s="11">
        <f t="shared" si="143"/>
        <v>0</v>
      </c>
      <c r="AL275" s="11">
        <f t="shared" si="144"/>
        <v>0</v>
      </c>
      <c r="AM275" s="11">
        <f t="shared" si="145"/>
        <v>0</v>
      </c>
      <c r="AN275" s="11">
        <f t="shared" si="146"/>
        <v>0</v>
      </c>
      <c r="AO275" s="11">
        <f t="shared" si="147"/>
        <v>0</v>
      </c>
      <c r="AP275" s="11">
        <f t="shared" si="148"/>
        <v>0</v>
      </c>
      <c r="AQ275" s="11">
        <f t="shared" si="163"/>
        <v>0</v>
      </c>
      <c r="AR275" s="11">
        <f t="shared" si="149"/>
        <v>0</v>
      </c>
      <c r="AS275" s="11">
        <f t="shared" si="150"/>
        <v>0</v>
      </c>
      <c r="AT275" s="11">
        <f t="shared" si="151"/>
        <v>0</v>
      </c>
      <c r="AU275" s="11">
        <f t="shared" si="152"/>
        <v>0</v>
      </c>
      <c r="AV275" s="11">
        <f t="shared" si="153"/>
        <v>0</v>
      </c>
      <c r="AW275" s="11">
        <f t="shared" si="154"/>
        <v>0</v>
      </c>
      <c r="AX275" s="11">
        <f t="shared" si="155"/>
        <v>0</v>
      </c>
      <c r="AY275" s="11">
        <f t="shared" si="156"/>
        <v>0</v>
      </c>
      <c r="AZ275" s="11">
        <f t="shared" si="157"/>
        <v>0</v>
      </c>
      <c r="BA275" s="11">
        <f t="shared" si="158"/>
        <v>0</v>
      </c>
    </row>
    <row r="276" spans="1:53" hidden="1" x14ac:dyDescent="0.2">
      <c r="A276" s="11"/>
      <c r="B276" s="11"/>
      <c r="C276" s="11"/>
      <c r="D276" s="11"/>
      <c r="E276" s="11"/>
      <c r="F276" s="11"/>
      <c r="G276" s="11"/>
      <c r="H276" s="11"/>
      <c r="I276" s="11"/>
      <c r="J276" s="11"/>
      <c r="K276" s="11"/>
      <c r="L276" s="11"/>
      <c r="M276" s="11"/>
      <c r="N276" s="11"/>
      <c r="O276" s="11"/>
      <c r="P276" s="11"/>
      <c r="Q276" s="11"/>
      <c r="R276" s="11"/>
      <c r="S276" s="11"/>
      <c r="T276" s="48">
        <f t="shared" si="170"/>
        <v>245</v>
      </c>
      <c r="U276" s="11">
        <f t="shared" si="166"/>
        <v>6</v>
      </c>
      <c r="V276" s="19">
        <f t="shared" si="159"/>
        <v>0</v>
      </c>
      <c r="W276" s="19">
        <f t="shared" si="160"/>
        <v>0</v>
      </c>
      <c r="X276" s="11" t="b">
        <f t="shared" si="167"/>
        <v>1</v>
      </c>
      <c r="Y276" s="11">
        <f t="shared" si="161"/>
        <v>0</v>
      </c>
      <c r="Z276" s="11">
        <f t="shared" si="162"/>
        <v>0</v>
      </c>
      <c r="AA276" s="11">
        <f t="shared" si="134"/>
        <v>0</v>
      </c>
      <c r="AB276" s="19">
        <f t="shared" si="165"/>
        <v>244</v>
      </c>
      <c r="AC276" s="11">
        <f t="shared" si="135"/>
        <v>5</v>
      </c>
      <c r="AD276" s="11">
        <f t="shared" si="136"/>
        <v>0</v>
      </c>
      <c r="AE276" s="19">
        <f t="shared" si="137"/>
        <v>0</v>
      </c>
      <c r="AF276" s="19">
        <f t="shared" si="138"/>
        <v>0</v>
      </c>
      <c r="AG276" s="11" t="b">
        <f t="shared" si="139"/>
        <v>0</v>
      </c>
      <c r="AH276" s="11">
        <f t="shared" si="140"/>
        <v>0</v>
      </c>
      <c r="AI276" s="11">
        <f t="shared" si="141"/>
        <v>0</v>
      </c>
      <c r="AJ276" s="11">
        <f t="shared" si="142"/>
        <v>0</v>
      </c>
      <c r="AK276" s="11">
        <f t="shared" si="143"/>
        <v>0</v>
      </c>
      <c r="AL276" s="11">
        <f t="shared" si="144"/>
        <v>0</v>
      </c>
      <c r="AM276" s="11">
        <f t="shared" si="145"/>
        <v>0</v>
      </c>
      <c r="AN276" s="11">
        <f t="shared" si="146"/>
        <v>0</v>
      </c>
      <c r="AO276" s="11">
        <f t="shared" si="147"/>
        <v>0</v>
      </c>
      <c r="AP276" s="11">
        <f t="shared" si="148"/>
        <v>0</v>
      </c>
      <c r="AQ276" s="11">
        <f t="shared" si="163"/>
        <v>0</v>
      </c>
      <c r="AR276" s="11">
        <f t="shared" si="149"/>
        <v>0</v>
      </c>
      <c r="AS276" s="11">
        <f t="shared" si="150"/>
        <v>0</v>
      </c>
      <c r="AT276" s="11">
        <f t="shared" si="151"/>
        <v>0</v>
      </c>
      <c r="AU276" s="11">
        <f t="shared" si="152"/>
        <v>0</v>
      </c>
      <c r="AV276" s="11">
        <f t="shared" si="153"/>
        <v>0</v>
      </c>
      <c r="AW276" s="11">
        <f t="shared" si="154"/>
        <v>0</v>
      </c>
      <c r="AX276" s="11">
        <f t="shared" si="155"/>
        <v>0</v>
      </c>
      <c r="AY276" s="11">
        <f t="shared" si="156"/>
        <v>0</v>
      </c>
      <c r="AZ276" s="11">
        <f t="shared" si="157"/>
        <v>0</v>
      </c>
      <c r="BA276" s="11">
        <f t="shared" si="158"/>
        <v>0</v>
      </c>
    </row>
    <row r="277" spans="1:53" hidden="1" x14ac:dyDescent="0.2">
      <c r="A277" s="11"/>
      <c r="B277" s="11"/>
      <c r="C277" s="11"/>
      <c r="D277" s="11"/>
      <c r="E277" s="11"/>
      <c r="F277" s="11"/>
      <c r="G277" s="11"/>
      <c r="H277" s="11"/>
      <c r="I277" s="11"/>
      <c r="J277" s="11"/>
      <c r="K277" s="11"/>
      <c r="L277" s="11"/>
      <c r="M277" s="11"/>
      <c r="N277" s="11"/>
      <c r="O277" s="11"/>
      <c r="P277" s="11"/>
      <c r="Q277" s="11"/>
      <c r="R277" s="11"/>
      <c r="S277" s="11"/>
      <c r="T277" s="48">
        <f t="shared" si="170"/>
        <v>246</v>
      </c>
      <c r="U277" s="11">
        <f t="shared" si="166"/>
        <v>7</v>
      </c>
      <c r="V277" s="19">
        <f t="shared" si="159"/>
        <v>0</v>
      </c>
      <c r="W277" s="19">
        <f t="shared" si="160"/>
        <v>0</v>
      </c>
      <c r="X277" s="11" t="b">
        <f t="shared" si="167"/>
        <v>1</v>
      </c>
      <c r="Y277" s="11">
        <f t="shared" si="161"/>
        <v>0</v>
      </c>
      <c r="Z277" s="11">
        <f t="shared" si="162"/>
        <v>0</v>
      </c>
      <c r="AA277" s="11">
        <f t="shared" si="134"/>
        <v>0</v>
      </c>
      <c r="AB277" s="19">
        <f t="shared" si="165"/>
        <v>245</v>
      </c>
      <c r="AC277" s="11">
        <f t="shared" si="135"/>
        <v>6</v>
      </c>
      <c r="AD277" s="11">
        <f t="shared" si="136"/>
        <v>0</v>
      </c>
      <c r="AE277" s="19">
        <f t="shared" si="137"/>
        <v>0</v>
      </c>
      <c r="AF277" s="19">
        <f t="shared" si="138"/>
        <v>0</v>
      </c>
      <c r="AG277" s="11" t="b">
        <f t="shared" si="139"/>
        <v>0</v>
      </c>
      <c r="AH277" s="11">
        <f t="shared" si="140"/>
        <v>0</v>
      </c>
      <c r="AI277" s="11">
        <f t="shared" si="141"/>
        <v>0</v>
      </c>
      <c r="AJ277" s="11">
        <f t="shared" si="142"/>
        <v>0</v>
      </c>
      <c r="AK277" s="11">
        <f t="shared" si="143"/>
        <v>0</v>
      </c>
      <c r="AL277" s="11">
        <f t="shared" si="144"/>
        <v>0</v>
      </c>
      <c r="AM277" s="11">
        <f t="shared" si="145"/>
        <v>0</v>
      </c>
      <c r="AN277" s="11">
        <f t="shared" si="146"/>
        <v>0</v>
      </c>
      <c r="AO277" s="11">
        <f t="shared" si="147"/>
        <v>0</v>
      </c>
      <c r="AP277" s="11">
        <f t="shared" si="148"/>
        <v>0</v>
      </c>
      <c r="AQ277" s="11">
        <f t="shared" si="163"/>
        <v>0</v>
      </c>
      <c r="AR277" s="11">
        <f t="shared" si="149"/>
        <v>0</v>
      </c>
      <c r="AS277" s="11">
        <f t="shared" si="150"/>
        <v>0</v>
      </c>
      <c r="AT277" s="11">
        <f t="shared" si="151"/>
        <v>0</v>
      </c>
      <c r="AU277" s="11">
        <f t="shared" si="152"/>
        <v>0</v>
      </c>
      <c r="AV277" s="11">
        <f t="shared" si="153"/>
        <v>0</v>
      </c>
      <c r="AW277" s="11">
        <f t="shared" si="154"/>
        <v>0</v>
      </c>
      <c r="AX277" s="11">
        <f t="shared" si="155"/>
        <v>0</v>
      </c>
      <c r="AY277" s="11">
        <f t="shared" si="156"/>
        <v>0</v>
      </c>
      <c r="AZ277" s="11">
        <f t="shared" si="157"/>
        <v>0</v>
      </c>
      <c r="BA277" s="11">
        <f t="shared" si="158"/>
        <v>0</v>
      </c>
    </row>
    <row r="278" spans="1:53" hidden="1" x14ac:dyDescent="0.2">
      <c r="A278" s="11"/>
      <c r="B278" s="11"/>
      <c r="C278" s="11"/>
      <c r="D278" s="11"/>
      <c r="E278" s="11"/>
      <c r="F278" s="11"/>
      <c r="G278" s="11"/>
      <c r="H278" s="11"/>
      <c r="I278" s="11"/>
      <c r="J278" s="11"/>
      <c r="K278" s="11"/>
      <c r="L278" s="11"/>
      <c r="M278" s="11"/>
      <c r="N278" s="11"/>
      <c r="O278" s="11"/>
      <c r="P278" s="11"/>
      <c r="Q278" s="11"/>
      <c r="R278" s="11"/>
      <c r="S278" s="11"/>
      <c r="T278" s="48">
        <f t="shared" si="170"/>
        <v>247</v>
      </c>
      <c r="U278" s="11">
        <f t="shared" si="166"/>
        <v>1</v>
      </c>
      <c r="V278" s="19">
        <f t="shared" si="159"/>
        <v>0</v>
      </c>
      <c r="W278" s="19">
        <f t="shared" si="160"/>
        <v>0</v>
      </c>
      <c r="X278" s="11" t="b">
        <f t="shared" si="167"/>
        <v>1</v>
      </c>
      <c r="Y278" s="11">
        <f t="shared" si="161"/>
        <v>0</v>
      </c>
      <c r="Z278" s="11">
        <f t="shared" si="162"/>
        <v>0</v>
      </c>
      <c r="AA278" s="11">
        <f t="shared" si="134"/>
        <v>0</v>
      </c>
      <c r="AB278" s="19">
        <f t="shared" si="165"/>
        <v>246</v>
      </c>
      <c r="AC278" s="11">
        <f t="shared" si="135"/>
        <v>7</v>
      </c>
      <c r="AD278" s="11">
        <f t="shared" si="136"/>
        <v>0</v>
      </c>
      <c r="AE278" s="19">
        <f t="shared" si="137"/>
        <v>0</v>
      </c>
      <c r="AF278" s="19">
        <f t="shared" si="138"/>
        <v>0</v>
      </c>
      <c r="AG278" s="11" t="b">
        <f t="shared" si="139"/>
        <v>0</v>
      </c>
      <c r="AH278" s="11">
        <f t="shared" si="140"/>
        <v>0</v>
      </c>
      <c r="AI278" s="11">
        <f t="shared" si="141"/>
        <v>0</v>
      </c>
      <c r="AJ278" s="11">
        <f t="shared" si="142"/>
        <v>0</v>
      </c>
      <c r="AK278" s="11">
        <f t="shared" si="143"/>
        <v>0</v>
      </c>
      <c r="AL278" s="11">
        <f t="shared" si="144"/>
        <v>0</v>
      </c>
      <c r="AM278" s="11">
        <f t="shared" si="145"/>
        <v>0</v>
      </c>
      <c r="AN278" s="11">
        <f t="shared" si="146"/>
        <v>0</v>
      </c>
      <c r="AO278" s="11">
        <f t="shared" si="147"/>
        <v>0</v>
      </c>
      <c r="AP278" s="11">
        <f t="shared" si="148"/>
        <v>0</v>
      </c>
      <c r="AQ278" s="11">
        <f t="shared" si="163"/>
        <v>0</v>
      </c>
      <c r="AR278" s="11">
        <f t="shared" si="149"/>
        <v>0</v>
      </c>
      <c r="AS278" s="11">
        <f t="shared" si="150"/>
        <v>0</v>
      </c>
      <c r="AT278" s="11">
        <f t="shared" si="151"/>
        <v>0</v>
      </c>
      <c r="AU278" s="11">
        <f t="shared" si="152"/>
        <v>0</v>
      </c>
      <c r="AV278" s="11">
        <f t="shared" si="153"/>
        <v>0</v>
      </c>
      <c r="AW278" s="11">
        <f t="shared" si="154"/>
        <v>0</v>
      </c>
      <c r="AX278" s="11">
        <f t="shared" si="155"/>
        <v>0</v>
      </c>
      <c r="AY278" s="11">
        <f t="shared" si="156"/>
        <v>0</v>
      </c>
      <c r="AZ278" s="11">
        <f t="shared" si="157"/>
        <v>0</v>
      </c>
      <c r="BA278" s="11">
        <f t="shared" si="158"/>
        <v>0</v>
      </c>
    </row>
    <row r="279" spans="1:53" hidden="1" x14ac:dyDescent="0.2">
      <c r="A279" s="11"/>
      <c r="B279" s="11"/>
      <c r="C279" s="11"/>
      <c r="D279" s="11"/>
      <c r="E279" s="11"/>
      <c r="F279" s="11"/>
      <c r="G279" s="11"/>
      <c r="H279" s="11"/>
      <c r="I279" s="11"/>
      <c r="J279" s="11"/>
      <c r="K279" s="11"/>
      <c r="L279" s="11"/>
      <c r="M279" s="11"/>
      <c r="N279" s="11"/>
      <c r="O279" s="11"/>
      <c r="P279" s="11"/>
      <c r="Q279" s="11"/>
      <c r="R279" s="11"/>
      <c r="S279" s="11"/>
      <c r="T279" s="48">
        <f t="shared" si="170"/>
        <v>248</v>
      </c>
      <c r="U279" s="11">
        <f t="shared" si="166"/>
        <v>2</v>
      </c>
      <c r="V279" s="19">
        <f t="shared" si="159"/>
        <v>0</v>
      </c>
      <c r="W279" s="19">
        <f t="shared" si="160"/>
        <v>0</v>
      </c>
      <c r="X279" s="11" t="b">
        <f t="shared" si="167"/>
        <v>1</v>
      </c>
      <c r="Y279" s="11">
        <f t="shared" si="161"/>
        <v>0</v>
      </c>
      <c r="Z279" s="11">
        <f t="shared" si="162"/>
        <v>0</v>
      </c>
      <c r="AA279" s="11">
        <f t="shared" si="134"/>
        <v>0</v>
      </c>
      <c r="AB279" s="19">
        <f t="shared" si="165"/>
        <v>247</v>
      </c>
      <c r="AC279" s="11">
        <f t="shared" si="135"/>
        <v>1</v>
      </c>
      <c r="AD279" s="11">
        <f t="shared" si="136"/>
        <v>0</v>
      </c>
      <c r="AE279" s="19">
        <f t="shared" si="137"/>
        <v>0</v>
      </c>
      <c r="AF279" s="19">
        <f t="shared" si="138"/>
        <v>0</v>
      </c>
      <c r="AG279" s="11" t="b">
        <f t="shared" si="139"/>
        <v>0</v>
      </c>
      <c r="AH279" s="11">
        <f t="shared" si="140"/>
        <v>0</v>
      </c>
      <c r="AI279" s="11">
        <f t="shared" si="141"/>
        <v>0</v>
      </c>
      <c r="AJ279" s="11">
        <f t="shared" si="142"/>
        <v>0</v>
      </c>
      <c r="AK279" s="11">
        <f t="shared" si="143"/>
        <v>0</v>
      </c>
      <c r="AL279" s="11">
        <f t="shared" si="144"/>
        <v>0</v>
      </c>
      <c r="AM279" s="11">
        <f t="shared" si="145"/>
        <v>0</v>
      </c>
      <c r="AN279" s="11">
        <f t="shared" si="146"/>
        <v>0</v>
      </c>
      <c r="AO279" s="11">
        <f t="shared" si="147"/>
        <v>0</v>
      </c>
      <c r="AP279" s="11">
        <f t="shared" si="148"/>
        <v>0</v>
      </c>
      <c r="AQ279" s="11">
        <f t="shared" si="163"/>
        <v>0</v>
      </c>
      <c r="AR279" s="11">
        <f t="shared" si="149"/>
        <v>0</v>
      </c>
      <c r="AS279" s="11">
        <f t="shared" si="150"/>
        <v>0</v>
      </c>
      <c r="AT279" s="11">
        <f t="shared" si="151"/>
        <v>0</v>
      </c>
      <c r="AU279" s="11">
        <f t="shared" si="152"/>
        <v>0</v>
      </c>
      <c r="AV279" s="11">
        <f t="shared" si="153"/>
        <v>0</v>
      </c>
      <c r="AW279" s="11">
        <f t="shared" si="154"/>
        <v>0</v>
      </c>
      <c r="AX279" s="11">
        <f t="shared" si="155"/>
        <v>0</v>
      </c>
      <c r="AY279" s="11">
        <f t="shared" si="156"/>
        <v>0</v>
      </c>
      <c r="AZ279" s="11">
        <f t="shared" si="157"/>
        <v>0</v>
      </c>
      <c r="BA279" s="11">
        <f t="shared" si="158"/>
        <v>0</v>
      </c>
    </row>
    <row r="280" spans="1:53" hidden="1" x14ac:dyDescent="0.2">
      <c r="A280" s="11"/>
      <c r="B280" s="11"/>
      <c r="C280" s="11"/>
      <c r="D280" s="11"/>
      <c r="E280" s="11"/>
      <c r="F280" s="11"/>
      <c r="G280" s="11"/>
      <c r="H280" s="11"/>
      <c r="I280" s="11"/>
      <c r="J280" s="11"/>
      <c r="K280" s="11"/>
      <c r="L280" s="11"/>
      <c r="M280" s="11"/>
      <c r="N280" s="11"/>
      <c r="O280" s="11"/>
      <c r="P280" s="11"/>
      <c r="Q280" s="11"/>
      <c r="R280" s="11"/>
      <c r="S280" s="11"/>
      <c r="T280" s="48">
        <f t="shared" si="170"/>
        <v>249</v>
      </c>
      <c r="U280" s="11">
        <f t="shared" si="166"/>
        <v>3</v>
      </c>
      <c r="V280" s="19">
        <f t="shared" si="159"/>
        <v>0</v>
      </c>
      <c r="W280" s="19">
        <f t="shared" si="160"/>
        <v>0</v>
      </c>
      <c r="X280" s="11" t="b">
        <f t="shared" si="167"/>
        <v>1</v>
      </c>
      <c r="Y280" s="11">
        <f t="shared" si="161"/>
        <v>0</v>
      </c>
      <c r="Z280" s="11">
        <f t="shared" si="162"/>
        <v>0</v>
      </c>
      <c r="AA280" s="11">
        <f t="shared" si="134"/>
        <v>0</v>
      </c>
      <c r="AB280" s="19">
        <f t="shared" si="165"/>
        <v>248</v>
      </c>
      <c r="AC280" s="11">
        <f t="shared" si="135"/>
        <v>2</v>
      </c>
      <c r="AD280" s="11">
        <f t="shared" si="136"/>
        <v>0</v>
      </c>
      <c r="AE280" s="19">
        <f t="shared" si="137"/>
        <v>0</v>
      </c>
      <c r="AF280" s="19">
        <f t="shared" si="138"/>
        <v>0</v>
      </c>
      <c r="AG280" s="11" t="b">
        <f t="shared" si="139"/>
        <v>0</v>
      </c>
      <c r="AH280" s="11">
        <f t="shared" si="140"/>
        <v>0</v>
      </c>
      <c r="AI280" s="11">
        <f t="shared" si="141"/>
        <v>0</v>
      </c>
      <c r="AJ280" s="11">
        <f t="shared" si="142"/>
        <v>0</v>
      </c>
      <c r="AK280" s="11">
        <f t="shared" si="143"/>
        <v>0</v>
      </c>
      <c r="AL280" s="11">
        <f t="shared" si="144"/>
        <v>0</v>
      </c>
      <c r="AM280" s="11">
        <f t="shared" si="145"/>
        <v>0</v>
      </c>
      <c r="AN280" s="11">
        <f t="shared" si="146"/>
        <v>0</v>
      </c>
      <c r="AO280" s="11">
        <f t="shared" si="147"/>
        <v>0</v>
      </c>
      <c r="AP280" s="11">
        <f t="shared" si="148"/>
        <v>0</v>
      </c>
      <c r="AQ280" s="11">
        <f t="shared" si="163"/>
        <v>0</v>
      </c>
      <c r="AR280" s="11">
        <f t="shared" si="149"/>
        <v>0</v>
      </c>
      <c r="AS280" s="11">
        <f t="shared" si="150"/>
        <v>0</v>
      </c>
      <c r="AT280" s="11">
        <f t="shared" si="151"/>
        <v>0</v>
      </c>
      <c r="AU280" s="11">
        <f t="shared" si="152"/>
        <v>0</v>
      </c>
      <c r="AV280" s="11">
        <f t="shared" si="153"/>
        <v>0</v>
      </c>
      <c r="AW280" s="11">
        <f t="shared" si="154"/>
        <v>0</v>
      </c>
      <c r="AX280" s="11">
        <f t="shared" si="155"/>
        <v>0</v>
      </c>
      <c r="AY280" s="11">
        <f t="shared" si="156"/>
        <v>0</v>
      </c>
      <c r="AZ280" s="11">
        <f t="shared" si="157"/>
        <v>0</v>
      </c>
      <c r="BA280" s="11">
        <f t="shared" si="158"/>
        <v>0</v>
      </c>
    </row>
    <row r="281" spans="1:53" hidden="1" x14ac:dyDescent="0.2">
      <c r="A281" s="11"/>
      <c r="B281" s="11"/>
      <c r="C281" s="11"/>
      <c r="D281" s="11"/>
      <c r="E281" s="11"/>
      <c r="F281" s="11"/>
      <c r="G281" s="11"/>
      <c r="H281" s="11"/>
      <c r="I281" s="11"/>
      <c r="J281" s="11"/>
      <c r="K281" s="11"/>
      <c r="L281" s="11"/>
      <c r="M281" s="11"/>
      <c r="N281" s="11"/>
      <c r="O281" s="11"/>
      <c r="P281" s="11"/>
      <c r="Q281" s="11"/>
      <c r="R281" s="11"/>
      <c r="S281" s="11"/>
      <c r="T281" s="48">
        <f t="shared" si="170"/>
        <v>250</v>
      </c>
      <c r="U281" s="11">
        <f t="shared" si="166"/>
        <v>4</v>
      </c>
      <c r="V281" s="19">
        <f t="shared" si="159"/>
        <v>0</v>
      </c>
      <c r="W281" s="19">
        <f t="shared" si="160"/>
        <v>0</v>
      </c>
      <c r="X281" s="11" t="b">
        <f t="shared" si="167"/>
        <v>1</v>
      </c>
      <c r="Y281" s="11">
        <f t="shared" si="161"/>
        <v>0</v>
      </c>
      <c r="Z281" s="11">
        <f t="shared" si="162"/>
        <v>0</v>
      </c>
      <c r="AA281" s="11">
        <f t="shared" si="134"/>
        <v>0</v>
      </c>
      <c r="AB281" s="19">
        <f t="shared" si="165"/>
        <v>249</v>
      </c>
      <c r="AC281" s="11">
        <f t="shared" si="135"/>
        <v>3</v>
      </c>
      <c r="AD281" s="11">
        <f t="shared" si="136"/>
        <v>0</v>
      </c>
      <c r="AE281" s="19">
        <f t="shared" si="137"/>
        <v>0</v>
      </c>
      <c r="AF281" s="19">
        <f t="shared" si="138"/>
        <v>0</v>
      </c>
      <c r="AG281" s="11" t="b">
        <f t="shared" si="139"/>
        <v>0</v>
      </c>
      <c r="AH281" s="11">
        <f t="shared" si="140"/>
        <v>0</v>
      </c>
      <c r="AI281" s="11">
        <f t="shared" si="141"/>
        <v>0</v>
      </c>
      <c r="AJ281" s="11">
        <f t="shared" si="142"/>
        <v>0</v>
      </c>
      <c r="AK281" s="11">
        <f t="shared" si="143"/>
        <v>0</v>
      </c>
      <c r="AL281" s="11">
        <f t="shared" si="144"/>
        <v>0</v>
      </c>
      <c r="AM281" s="11">
        <f t="shared" si="145"/>
        <v>0</v>
      </c>
      <c r="AN281" s="11">
        <f t="shared" si="146"/>
        <v>0</v>
      </c>
      <c r="AO281" s="11">
        <f t="shared" si="147"/>
        <v>0</v>
      </c>
      <c r="AP281" s="11">
        <f t="shared" si="148"/>
        <v>0</v>
      </c>
      <c r="AQ281" s="11">
        <f t="shared" si="163"/>
        <v>0</v>
      </c>
      <c r="AR281" s="11">
        <f t="shared" si="149"/>
        <v>0</v>
      </c>
      <c r="AS281" s="11">
        <f t="shared" si="150"/>
        <v>0</v>
      </c>
      <c r="AT281" s="11">
        <f t="shared" si="151"/>
        <v>0</v>
      </c>
      <c r="AU281" s="11">
        <f t="shared" si="152"/>
        <v>0</v>
      </c>
      <c r="AV281" s="11">
        <f t="shared" si="153"/>
        <v>0</v>
      </c>
      <c r="AW281" s="11">
        <f t="shared" si="154"/>
        <v>0</v>
      </c>
      <c r="AX281" s="11">
        <f t="shared" si="155"/>
        <v>0</v>
      </c>
      <c r="AY281" s="11">
        <f t="shared" si="156"/>
        <v>0</v>
      </c>
      <c r="AZ281" s="11">
        <f t="shared" si="157"/>
        <v>0</v>
      </c>
      <c r="BA281" s="11">
        <f t="shared" si="158"/>
        <v>0</v>
      </c>
    </row>
    <row r="282" spans="1:53" hidden="1" x14ac:dyDescent="0.2">
      <c r="A282" s="11"/>
      <c r="B282" s="11"/>
      <c r="C282" s="11"/>
      <c r="D282" s="11"/>
      <c r="E282" s="11"/>
      <c r="F282" s="11"/>
      <c r="G282" s="11"/>
      <c r="H282" s="11"/>
      <c r="I282" s="11"/>
      <c r="J282" s="11"/>
      <c r="K282" s="11"/>
      <c r="L282" s="11"/>
      <c r="M282" s="11"/>
      <c r="N282" s="11"/>
      <c r="O282" s="11"/>
      <c r="P282" s="11"/>
      <c r="Q282" s="11"/>
      <c r="R282" s="11"/>
      <c r="S282" s="11"/>
      <c r="T282" s="48">
        <f t="shared" si="170"/>
        <v>251</v>
      </c>
      <c r="U282" s="11">
        <f t="shared" si="166"/>
        <v>5</v>
      </c>
      <c r="V282" s="19">
        <f t="shared" si="159"/>
        <v>0</v>
      </c>
      <c r="W282" s="19">
        <f t="shared" si="160"/>
        <v>0</v>
      </c>
      <c r="X282" s="11" t="b">
        <f t="shared" si="167"/>
        <v>1</v>
      </c>
      <c r="Y282" s="11">
        <f t="shared" si="161"/>
        <v>0</v>
      </c>
      <c r="Z282" s="11">
        <f t="shared" si="162"/>
        <v>0</v>
      </c>
      <c r="AA282" s="11">
        <f t="shared" si="134"/>
        <v>0</v>
      </c>
      <c r="AB282" s="19">
        <f t="shared" si="165"/>
        <v>250</v>
      </c>
      <c r="AC282" s="11">
        <f t="shared" si="135"/>
        <v>4</v>
      </c>
      <c r="AD282" s="11">
        <f t="shared" si="136"/>
        <v>0</v>
      </c>
      <c r="AE282" s="19">
        <f t="shared" si="137"/>
        <v>0</v>
      </c>
      <c r="AF282" s="19">
        <f t="shared" si="138"/>
        <v>0</v>
      </c>
      <c r="AG282" s="11" t="b">
        <f t="shared" si="139"/>
        <v>0</v>
      </c>
      <c r="AH282" s="11">
        <f t="shared" si="140"/>
        <v>0</v>
      </c>
      <c r="AI282" s="11">
        <f t="shared" si="141"/>
        <v>0</v>
      </c>
      <c r="AJ282" s="11">
        <f t="shared" si="142"/>
        <v>0</v>
      </c>
      <c r="AK282" s="11">
        <f t="shared" si="143"/>
        <v>0</v>
      </c>
      <c r="AL282" s="11">
        <f t="shared" si="144"/>
        <v>0</v>
      </c>
      <c r="AM282" s="11">
        <f t="shared" si="145"/>
        <v>0</v>
      </c>
      <c r="AN282" s="11">
        <f t="shared" si="146"/>
        <v>0</v>
      </c>
      <c r="AO282" s="11">
        <f t="shared" si="147"/>
        <v>0</v>
      </c>
      <c r="AP282" s="11">
        <f t="shared" si="148"/>
        <v>0</v>
      </c>
      <c r="AQ282" s="11">
        <f t="shared" si="163"/>
        <v>0</v>
      </c>
      <c r="AR282" s="11">
        <f t="shared" si="149"/>
        <v>0</v>
      </c>
      <c r="AS282" s="11">
        <f t="shared" si="150"/>
        <v>0</v>
      </c>
      <c r="AT282" s="11">
        <f t="shared" si="151"/>
        <v>0</v>
      </c>
      <c r="AU282" s="11">
        <f t="shared" si="152"/>
        <v>0</v>
      </c>
      <c r="AV282" s="11">
        <f t="shared" si="153"/>
        <v>0</v>
      </c>
      <c r="AW282" s="11">
        <f t="shared" si="154"/>
        <v>0</v>
      </c>
      <c r="AX282" s="11">
        <f t="shared" si="155"/>
        <v>0</v>
      </c>
      <c r="AY282" s="11">
        <f t="shared" si="156"/>
        <v>0</v>
      </c>
      <c r="AZ282" s="11">
        <f t="shared" si="157"/>
        <v>0</v>
      </c>
      <c r="BA282" s="11">
        <f t="shared" si="158"/>
        <v>0</v>
      </c>
    </row>
    <row r="283" spans="1:53" hidden="1" x14ac:dyDescent="0.2">
      <c r="A283" s="11"/>
      <c r="B283" s="11"/>
      <c r="C283" s="11"/>
      <c r="D283" s="11"/>
      <c r="E283" s="11"/>
      <c r="F283" s="11"/>
      <c r="G283" s="11"/>
      <c r="H283" s="11"/>
      <c r="I283" s="11"/>
      <c r="J283" s="11"/>
      <c r="K283" s="11"/>
      <c r="L283" s="11"/>
      <c r="M283" s="11"/>
      <c r="N283" s="11"/>
      <c r="O283" s="11"/>
      <c r="P283" s="11"/>
      <c r="Q283" s="11"/>
      <c r="R283" s="11"/>
      <c r="S283" s="11"/>
      <c r="T283" s="48">
        <f t="shared" si="170"/>
        <v>252</v>
      </c>
      <c r="U283" s="11">
        <f t="shared" si="166"/>
        <v>6</v>
      </c>
      <c r="V283" s="19">
        <f t="shared" si="159"/>
        <v>0</v>
      </c>
      <c r="W283" s="19">
        <f t="shared" si="160"/>
        <v>0</v>
      </c>
      <c r="X283" s="11" t="b">
        <f t="shared" si="167"/>
        <v>1</v>
      </c>
      <c r="Y283" s="11">
        <f t="shared" si="161"/>
        <v>0</v>
      </c>
      <c r="Z283" s="11">
        <f t="shared" si="162"/>
        <v>0</v>
      </c>
      <c r="AA283" s="11">
        <f t="shared" si="134"/>
        <v>0</v>
      </c>
      <c r="AB283" s="19">
        <f t="shared" si="165"/>
        <v>251</v>
      </c>
      <c r="AC283" s="11">
        <f t="shared" si="135"/>
        <v>5</v>
      </c>
      <c r="AD283" s="11">
        <f t="shared" si="136"/>
        <v>0</v>
      </c>
      <c r="AE283" s="19">
        <f t="shared" si="137"/>
        <v>0</v>
      </c>
      <c r="AF283" s="19">
        <f t="shared" si="138"/>
        <v>0</v>
      </c>
      <c r="AG283" s="11" t="b">
        <f t="shared" si="139"/>
        <v>0</v>
      </c>
      <c r="AH283" s="11">
        <f t="shared" si="140"/>
        <v>0</v>
      </c>
      <c r="AI283" s="11">
        <f t="shared" si="141"/>
        <v>0</v>
      </c>
      <c r="AJ283" s="11">
        <f t="shared" si="142"/>
        <v>0</v>
      </c>
      <c r="AK283" s="11">
        <f t="shared" si="143"/>
        <v>0</v>
      </c>
      <c r="AL283" s="11">
        <f t="shared" si="144"/>
        <v>0</v>
      </c>
      <c r="AM283" s="11">
        <f t="shared" si="145"/>
        <v>0</v>
      </c>
      <c r="AN283" s="11">
        <f t="shared" si="146"/>
        <v>0</v>
      </c>
      <c r="AO283" s="11">
        <f t="shared" si="147"/>
        <v>0</v>
      </c>
      <c r="AP283" s="11">
        <f t="shared" si="148"/>
        <v>0</v>
      </c>
      <c r="AQ283" s="11">
        <f t="shared" si="163"/>
        <v>0</v>
      </c>
      <c r="AR283" s="11">
        <f t="shared" si="149"/>
        <v>0</v>
      </c>
      <c r="AS283" s="11">
        <f t="shared" si="150"/>
        <v>0</v>
      </c>
      <c r="AT283" s="11">
        <f t="shared" si="151"/>
        <v>0</v>
      </c>
      <c r="AU283" s="11">
        <f t="shared" si="152"/>
        <v>0</v>
      </c>
      <c r="AV283" s="11">
        <f t="shared" si="153"/>
        <v>0</v>
      </c>
      <c r="AW283" s="11">
        <f t="shared" si="154"/>
        <v>0</v>
      </c>
      <c r="AX283" s="11">
        <f t="shared" si="155"/>
        <v>0</v>
      </c>
      <c r="AY283" s="11">
        <f t="shared" si="156"/>
        <v>0</v>
      </c>
      <c r="AZ283" s="11">
        <f t="shared" si="157"/>
        <v>0</v>
      </c>
      <c r="BA283" s="11">
        <f t="shared" si="158"/>
        <v>0</v>
      </c>
    </row>
    <row r="284" spans="1:53" hidden="1" x14ac:dyDescent="0.2">
      <c r="A284" s="11"/>
      <c r="B284" s="11"/>
      <c r="C284" s="11"/>
      <c r="D284" s="11"/>
      <c r="E284" s="11"/>
      <c r="F284" s="11"/>
      <c r="G284" s="11"/>
      <c r="H284" s="11"/>
      <c r="I284" s="11"/>
      <c r="J284" s="11"/>
      <c r="K284" s="11"/>
      <c r="L284" s="11"/>
      <c r="M284" s="11"/>
      <c r="N284" s="11"/>
      <c r="O284" s="11"/>
      <c r="P284" s="11"/>
      <c r="Q284" s="11"/>
      <c r="R284" s="11"/>
      <c r="S284" s="11"/>
      <c r="T284" s="48">
        <f t="shared" si="170"/>
        <v>253</v>
      </c>
      <c r="U284" s="11">
        <f t="shared" si="166"/>
        <v>7</v>
      </c>
      <c r="V284" s="19">
        <f t="shared" si="159"/>
        <v>0</v>
      </c>
      <c r="W284" s="19">
        <f t="shared" si="160"/>
        <v>0</v>
      </c>
      <c r="X284" s="11" t="b">
        <f t="shared" si="167"/>
        <v>1</v>
      </c>
      <c r="Y284" s="11">
        <f t="shared" si="161"/>
        <v>0</v>
      </c>
      <c r="Z284" s="11">
        <f t="shared" si="162"/>
        <v>0</v>
      </c>
      <c r="AA284" s="11">
        <f t="shared" si="134"/>
        <v>0</v>
      </c>
      <c r="AB284" s="19">
        <f t="shared" si="165"/>
        <v>252</v>
      </c>
      <c r="AC284" s="11">
        <f t="shared" si="135"/>
        <v>6</v>
      </c>
      <c r="AD284" s="11">
        <f t="shared" si="136"/>
        <v>0</v>
      </c>
      <c r="AE284" s="19">
        <f t="shared" si="137"/>
        <v>0</v>
      </c>
      <c r="AF284" s="19">
        <f t="shared" si="138"/>
        <v>0</v>
      </c>
      <c r="AG284" s="11" t="b">
        <f t="shared" si="139"/>
        <v>0</v>
      </c>
      <c r="AH284" s="11">
        <f t="shared" si="140"/>
        <v>0</v>
      </c>
      <c r="AI284" s="11">
        <f t="shared" si="141"/>
        <v>0</v>
      </c>
      <c r="AJ284" s="11">
        <f t="shared" si="142"/>
        <v>0</v>
      </c>
      <c r="AK284" s="11">
        <f t="shared" si="143"/>
        <v>0</v>
      </c>
      <c r="AL284" s="11">
        <f t="shared" si="144"/>
        <v>0</v>
      </c>
      <c r="AM284" s="11">
        <f t="shared" si="145"/>
        <v>0</v>
      </c>
      <c r="AN284" s="11">
        <f t="shared" si="146"/>
        <v>0</v>
      </c>
      <c r="AO284" s="11">
        <f t="shared" si="147"/>
        <v>0</v>
      </c>
      <c r="AP284" s="11">
        <f t="shared" si="148"/>
        <v>0</v>
      </c>
      <c r="AQ284" s="11">
        <f t="shared" si="163"/>
        <v>0</v>
      </c>
      <c r="AR284" s="11">
        <f t="shared" si="149"/>
        <v>0</v>
      </c>
      <c r="AS284" s="11">
        <f t="shared" si="150"/>
        <v>0</v>
      </c>
      <c r="AT284" s="11">
        <f t="shared" si="151"/>
        <v>0</v>
      </c>
      <c r="AU284" s="11">
        <f t="shared" si="152"/>
        <v>0</v>
      </c>
      <c r="AV284" s="11">
        <f t="shared" si="153"/>
        <v>0</v>
      </c>
      <c r="AW284" s="11">
        <f t="shared" si="154"/>
        <v>0</v>
      </c>
      <c r="AX284" s="11">
        <f t="shared" si="155"/>
        <v>0</v>
      </c>
      <c r="AY284" s="11">
        <f t="shared" si="156"/>
        <v>0</v>
      </c>
      <c r="AZ284" s="11">
        <f t="shared" si="157"/>
        <v>0</v>
      </c>
      <c r="BA284" s="11">
        <f t="shared" si="158"/>
        <v>0</v>
      </c>
    </row>
    <row r="285" spans="1:53" hidden="1" x14ac:dyDescent="0.2">
      <c r="A285" s="11"/>
      <c r="B285" s="11"/>
      <c r="C285" s="11"/>
      <c r="D285" s="11"/>
      <c r="E285" s="11"/>
      <c r="F285" s="11"/>
      <c r="G285" s="11"/>
      <c r="H285" s="11"/>
      <c r="I285" s="11"/>
      <c r="J285" s="11"/>
      <c r="K285" s="11"/>
      <c r="L285" s="11"/>
      <c r="M285" s="11"/>
      <c r="N285" s="11"/>
      <c r="O285" s="11"/>
      <c r="P285" s="11"/>
      <c r="Q285" s="11"/>
      <c r="R285" s="11"/>
      <c r="S285" s="11"/>
      <c r="T285" s="48">
        <f t="shared" si="170"/>
        <v>254</v>
      </c>
      <c r="U285" s="11">
        <f t="shared" si="166"/>
        <v>1</v>
      </c>
      <c r="V285" s="19">
        <f t="shared" si="159"/>
        <v>0</v>
      </c>
      <c r="W285" s="19">
        <f t="shared" si="160"/>
        <v>0</v>
      </c>
      <c r="X285" s="11" t="b">
        <f t="shared" si="167"/>
        <v>1</v>
      </c>
      <c r="Y285" s="11">
        <f t="shared" si="161"/>
        <v>0</v>
      </c>
      <c r="Z285" s="11">
        <f t="shared" si="162"/>
        <v>0</v>
      </c>
      <c r="AA285" s="11">
        <f t="shared" si="134"/>
        <v>0</v>
      </c>
      <c r="AB285" s="19">
        <f t="shared" si="165"/>
        <v>253</v>
      </c>
      <c r="AC285" s="11">
        <f t="shared" si="135"/>
        <v>7</v>
      </c>
      <c r="AD285" s="11">
        <f t="shared" si="136"/>
        <v>0</v>
      </c>
      <c r="AE285" s="19">
        <f t="shared" si="137"/>
        <v>0</v>
      </c>
      <c r="AF285" s="19">
        <f t="shared" si="138"/>
        <v>0</v>
      </c>
      <c r="AG285" s="11" t="b">
        <f t="shared" si="139"/>
        <v>0</v>
      </c>
      <c r="AH285" s="11">
        <f t="shared" si="140"/>
        <v>0</v>
      </c>
      <c r="AI285" s="11">
        <f t="shared" si="141"/>
        <v>0</v>
      </c>
      <c r="AJ285" s="11">
        <f t="shared" si="142"/>
        <v>0</v>
      </c>
      <c r="AK285" s="11">
        <f t="shared" si="143"/>
        <v>0</v>
      </c>
      <c r="AL285" s="11">
        <f t="shared" si="144"/>
        <v>0</v>
      </c>
      <c r="AM285" s="11">
        <f t="shared" si="145"/>
        <v>0</v>
      </c>
      <c r="AN285" s="11">
        <f t="shared" si="146"/>
        <v>0</v>
      </c>
      <c r="AO285" s="11">
        <f t="shared" si="147"/>
        <v>0</v>
      </c>
      <c r="AP285" s="11">
        <f t="shared" si="148"/>
        <v>0</v>
      </c>
      <c r="AQ285" s="11">
        <f t="shared" si="163"/>
        <v>0</v>
      </c>
      <c r="AR285" s="11">
        <f t="shared" si="149"/>
        <v>0</v>
      </c>
      <c r="AS285" s="11">
        <f t="shared" si="150"/>
        <v>0</v>
      </c>
      <c r="AT285" s="11">
        <f t="shared" si="151"/>
        <v>0</v>
      </c>
      <c r="AU285" s="11">
        <f t="shared" si="152"/>
        <v>0</v>
      </c>
      <c r="AV285" s="11">
        <f t="shared" si="153"/>
        <v>0</v>
      </c>
      <c r="AW285" s="11">
        <f t="shared" si="154"/>
        <v>0</v>
      </c>
      <c r="AX285" s="11">
        <f t="shared" si="155"/>
        <v>0</v>
      </c>
      <c r="AY285" s="11">
        <f t="shared" si="156"/>
        <v>0</v>
      </c>
      <c r="AZ285" s="11">
        <f t="shared" si="157"/>
        <v>0</v>
      </c>
      <c r="BA285" s="11">
        <f t="shared" si="158"/>
        <v>0</v>
      </c>
    </row>
    <row r="286" spans="1:53" hidden="1" x14ac:dyDescent="0.2">
      <c r="A286" s="11"/>
      <c r="B286" s="11"/>
      <c r="C286" s="11"/>
      <c r="D286" s="11"/>
      <c r="E286" s="11"/>
      <c r="F286" s="11"/>
      <c r="G286" s="11"/>
      <c r="H286" s="11"/>
      <c r="I286" s="11"/>
      <c r="J286" s="11"/>
      <c r="K286" s="11"/>
      <c r="L286" s="11"/>
      <c r="M286" s="11"/>
      <c r="N286" s="11"/>
      <c r="O286" s="11"/>
      <c r="P286" s="11"/>
      <c r="Q286" s="11"/>
      <c r="R286" s="11"/>
      <c r="S286" s="11"/>
      <c r="T286" s="48">
        <f t="shared" si="170"/>
        <v>255</v>
      </c>
      <c r="U286" s="11">
        <f t="shared" si="166"/>
        <v>2</v>
      </c>
      <c r="V286" s="19">
        <f t="shared" si="159"/>
        <v>0</v>
      </c>
      <c r="W286" s="19">
        <f t="shared" si="160"/>
        <v>0</v>
      </c>
      <c r="X286" s="11" t="b">
        <f t="shared" si="167"/>
        <v>1</v>
      </c>
      <c r="Y286" s="11">
        <f t="shared" si="161"/>
        <v>0</v>
      </c>
      <c r="Z286" s="11">
        <f t="shared" si="162"/>
        <v>0</v>
      </c>
      <c r="AA286" s="11">
        <f t="shared" si="134"/>
        <v>0</v>
      </c>
      <c r="AB286" s="19">
        <f t="shared" si="165"/>
        <v>254</v>
      </c>
      <c r="AC286" s="11">
        <f t="shared" si="135"/>
        <v>1</v>
      </c>
      <c r="AD286" s="11">
        <f t="shared" si="136"/>
        <v>0</v>
      </c>
      <c r="AE286" s="19">
        <f t="shared" si="137"/>
        <v>0</v>
      </c>
      <c r="AF286" s="19">
        <f t="shared" si="138"/>
        <v>0</v>
      </c>
      <c r="AG286" s="11" t="b">
        <f t="shared" si="139"/>
        <v>0</v>
      </c>
      <c r="AH286" s="11">
        <f t="shared" si="140"/>
        <v>0</v>
      </c>
      <c r="AI286" s="11">
        <f t="shared" si="141"/>
        <v>0</v>
      </c>
      <c r="AJ286" s="11">
        <f t="shared" si="142"/>
        <v>0</v>
      </c>
      <c r="AK286" s="11">
        <f t="shared" si="143"/>
        <v>0</v>
      </c>
      <c r="AL286" s="11">
        <f t="shared" si="144"/>
        <v>0</v>
      </c>
      <c r="AM286" s="11">
        <f t="shared" si="145"/>
        <v>0</v>
      </c>
      <c r="AN286" s="11">
        <f t="shared" si="146"/>
        <v>0</v>
      </c>
      <c r="AO286" s="11">
        <f t="shared" si="147"/>
        <v>0</v>
      </c>
      <c r="AP286" s="11">
        <f t="shared" si="148"/>
        <v>0</v>
      </c>
      <c r="AQ286" s="11">
        <f t="shared" si="163"/>
        <v>0</v>
      </c>
      <c r="AR286" s="11">
        <f t="shared" si="149"/>
        <v>0</v>
      </c>
      <c r="AS286" s="11">
        <f t="shared" si="150"/>
        <v>0</v>
      </c>
      <c r="AT286" s="11">
        <f t="shared" si="151"/>
        <v>0</v>
      </c>
      <c r="AU286" s="11">
        <f t="shared" si="152"/>
        <v>0</v>
      </c>
      <c r="AV286" s="11">
        <f t="shared" si="153"/>
        <v>0</v>
      </c>
      <c r="AW286" s="11">
        <f t="shared" si="154"/>
        <v>0</v>
      </c>
      <c r="AX286" s="11">
        <f t="shared" si="155"/>
        <v>0</v>
      </c>
      <c r="AY286" s="11">
        <f t="shared" si="156"/>
        <v>0</v>
      </c>
      <c r="AZ286" s="11">
        <f t="shared" si="157"/>
        <v>0</v>
      </c>
      <c r="BA286" s="11">
        <f t="shared" si="158"/>
        <v>0</v>
      </c>
    </row>
    <row r="287" spans="1:53" hidden="1" x14ac:dyDescent="0.2">
      <c r="A287" s="11"/>
      <c r="B287" s="11"/>
      <c r="C287" s="11"/>
      <c r="D287" s="11"/>
      <c r="E287" s="11"/>
      <c r="F287" s="11"/>
      <c r="G287" s="11"/>
      <c r="H287" s="11"/>
      <c r="I287" s="11"/>
      <c r="J287" s="11"/>
      <c r="K287" s="11"/>
      <c r="L287" s="11"/>
      <c r="M287" s="11"/>
      <c r="N287" s="11"/>
      <c r="O287" s="11"/>
      <c r="P287" s="11"/>
      <c r="Q287" s="11"/>
      <c r="R287" s="11"/>
      <c r="S287" s="11"/>
      <c r="T287" s="48">
        <f t="shared" si="170"/>
        <v>256</v>
      </c>
      <c r="U287" s="11">
        <f t="shared" si="166"/>
        <v>3</v>
      </c>
      <c r="V287" s="19">
        <f t="shared" si="159"/>
        <v>0</v>
      </c>
      <c r="W287" s="19">
        <f t="shared" si="160"/>
        <v>0</v>
      </c>
      <c r="X287" s="11" t="b">
        <f t="shared" si="167"/>
        <v>1</v>
      </c>
      <c r="Y287" s="11">
        <f t="shared" si="161"/>
        <v>0</v>
      </c>
      <c r="Z287" s="11">
        <f t="shared" si="162"/>
        <v>0</v>
      </c>
      <c r="AA287" s="11">
        <f t="shared" si="134"/>
        <v>0</v>
      </c>
      <c r="AB287" s="19">
        <f t="shared" si="165"/>
        <v>255</v>
      </c>
      <c r="AC287" s="11">
        <f t="shared" si="135"/>
        <v>2</v>
      </c>
      <c r="AD287" s="11">
        <f t="shared" si="136"/>
        <v>0</v>
      </c>
      <c r="AE287" s="19">
        <f t="shared" si="137"/>
        <v>0</v>
      </c>
      <c r="AF287" s="19">
        <f t="shared" si="138"/>
        <v>0</v>
      </c>
      <c r="AG287" s="11" t="b">
        <f t="shared" si="139"/>
        <v>0</v>
      </c>
      <c r="AH287" s="11">
        <f t="shared" si="140"/>
        <v>0</v>
      </c>
      <c r="AI287" s="11">
        <f t="shared" si="141"/>
        <v>0</v>
      </c>
      <c r="AJ287" s="11">
        <f t="shared" si="142"/>
        <v>0</v>
      </c>
      <c r="AK287" s="11">
        <f t="shared" si="143"/>
        <v>0</v>
      </c>
      <c r="AL287" s="11">
        <f t="shared" si="144"/>
        <v>0</v>
      </c>
      <c r="AM287" s="11">
        <f t="shared" si="145"/>
        <v>0</v>
      </c>
      <c r="AN287" s="11">
        <f t="shared" si="146"/>
        <v>0</v>
      </c>
      <c r="AO287" s="11">
        <f t="shared" si="147"/>
        <v>0</v>
      </c>
      <c r="AP287" s="11">
        <f t="shared" si="148"/>
        <v>0</v>
      </c>
      <c r="AQ287" s="11">
        <f t="shared" si="163"/>
        <v>0</v>
      </c>
      <c r="AR287" s="11">
        <f t="shared" si="149"/>
        <v>0</v>
      </c>
      <c r="AS287" s="11">
        <f t="shared" si="150"/>
        <v>0</v>
      </c>
      <c r="AT287" s="11">
        <f t="shared" si="151"/>
        <v>0</v>
      </c>
      <c r="AU287" s="11">
        <f t="shared" si="152"/>
        <v>0</v>
      </c>
      <c r="AV287" s="11">
        <f t="shared" si="153"/>
        <v>0</v>
      </c>
      <c r="AW287" s="11">
        <f t="shared" si="154"/>
        <v>0</v>
      </c>
      <c r="AX287" s="11">
        <f t="shared" si="155"/>
        <v>0</v>
      </c>
      <c r="AY287" s="11">
        <f t="shared" si="156"/>
        <v>0</v>
      </c>
      <c r="AZ287" s="11">
        <f t="shared" si="157"/>
        <v>0</v>
      </c>
      <c r="BA287" s="11">
        <f t="shared" si="158"/>
        <v>0</v>
      </c>
    </row>
    <row r="288" spans="1:53" hidden="1" x14ac:dyDescent="0.2">
      <c r="A288" s="11"/>
      <c r="B288" s="11"/>
      <c r="C288" s="11"/>
      <c r="D288" s="11"/>
      <c r="E288" s="11"/>
      <c r="F288" s="11"/>
      <c r="G288" s="11"/>
      <c r="H288" s="11"/>
      <c r="I288" s="11"/>
      <c r="J288" s="11"/>
      <c r="K288" s="11"/>
      <c r="L288" s="11"/>
      <c r="M288" s="11"/>
      <c r="N288" s="11"/>
      <c r="O288" s="11"/>
      <c r="P288" s="11"/>
      <c r="Q288" s="11"/>
      <c r="R288" s="11"/>
      <c r="S288" s="11"/>
      <c r="T288" s="48">
        <f t="shared" si="170"/>
        <v>257</v>
      </c>
      <c r="U288" s="11">
        <f t="shared" si="166"/>
        <v>4</v>
      </c>
      <c r="V288" s="19">
        <f t="shared" si="159"/>
        <v>0</v>
      </c>
      <c r="W288" s="19">
        <f t="shared" si="160"/>
        <v>0</v>
      </c>
      <c r="X288" s="11" t="b">
        <f t="shared" si="167"/>
        <v>1</v>
      </c>
      <c r="Y288" s="11">
        <f t="shared" si="161"/>
        <v>0</v>
      </c>
      <c r="Z288" s="11">
        <f t="shared" si="162"/>
        <v>0</v>
      </c>
      <c r="AA288" s="11">
        <f t="shared" ref="AA288:AA351" si="171">IF(T288&lt;=$F$22,AA287+Z288,AA287)</f>
        <v>0</v>
      </c>
      <c r="AB288" s="19">
        <f t="shared" si="165"/>
        <v>256</v>
      </c>
      <c r="AC288" s="11">
        <f t="shared" ref="AC288:AC351" si="172">WEEKDAY(AB288,2)</f>
        <v>3</v>
      </c>
      <c r="AD288" s="11">
        <f t="shared" ref="AD288:AD351" si="173">IF(OR(AC288=6,AC288=7),0,IF((AG288),VLOOKUP(AC288,$AE$8:$AF$12,2,FALSE),0))</f>
        <v>0</v>
      </c>
      <c r="AE288" s="19">
        <f t="shared" ref="AE288:AE351" si="174">VLOOKUP(AB288,$AB$19:$AB$29,1)</f>
        <v>0</v>
      </c>
      <c r="AF288" s="19">
        <f t="shared" ref="AF288:AF351" si="175">VLOOKUP(AB288,$AB$19:$AC$29,2)</f>
        <v>0</v>
      </c>
      <c r="AG288" s="11" t="b">
        <f t="shared" ref="AG288:AG351" si="176">IF(AND(AB288&gt;=AE288,AB288&lt;=AF288),TRUE,FALSE)</f>
        <v>0</v>
      </c>
      <c r="AH288" s="11">
        <f t="shared" ref="AH288:AH351" si="177">IF(AND(AB288&gt;=E$64,AB288&lt;=F$64),AD288,)</f>
        <v>0</v>
      </c>
      <c r="AI288" s="11">
        <f t="shared" ref="AI288:AI351" si="178">IF(AND(AB288&gt;=E$65,AB288&lt;=F$65),AD288,)</f>
        <v>0</v>
      </c>
      <c r="AJ288" s="11">
        <f t="shared" ref="AJ288:AJ351" si="179">IF(AND(AB288&gt;=E$66,AB288&lt;=F$66),AD288,)</f>
        <v>0</v>
      </c>
      <c r="AK288" s="11">
        <f t="shared" ref="AK288:AK351" si="180">IF(AND(AB288&gt;=E$67,AB288&lt;=F$67),AD288,)</f>
        <v>0</v>
      </c>
      <c r="AL288" s="11">
        <f t="shared" ref="AL288:AL351" si="181">IF(AND(AB288&gt;=E$68,AB288&lt;=F$68),AD288,)</f>
        <v>0</v>
      </c>
      <c r="AM288" s="11">
        <f t="shared" ref="AM288:AM351" si="182">IF(AND(AB288&gt;=E$69,AB288&lt;=F$69),AD288,)</f>
        <v>0</v>
      </c>
      <c r="AN288" s="11">
        <f t="shared" ref="AN288:AN351" si="183">IF(AND(AB288&gt;=E$70,AB288&lt;=F$70),AD288,)</f>
        <v>0</v>
      </c>
      <c r="AO288" s="11">
        <f t="shared" ref="AO288:AO351" si="184">IF(AND(AB288&gt;=E$71,AB288&lt;=F$71),AD288,)</f>
        <v>0</v>
      </c>
      <c r="AP288" s="11">
        <f t="shared" ref="AP288:AP351" si="185">IF(AND(AB288&gt;=E$72,AB288&lt;=F$72),AD288,)</f>
        <v>0</v>
      </c>
      <c r="AQ288" s="11">
        <f t="shared" si="163"/>
        <v>0</v>
      </c>
      <c r="AR288" s="11">
        <f t="shared" ref="AR288:AR351" si="186">IF(AND(AB288&gt;=E$84,AB288&lt;=F$84),AD288,)</f>
        <v>0</v>
      </c>
      <c r="AS288" s="11">
        <f t="shared" ref="AS288:AS351" si="187">IF(AND(AB288&gt;=E$85,AB288&lt;=F$85),AD288,)</f>
        <v>0</v>
      </c>
      <c r="AT288" s="11">
        <f t="shared" ref="AT288:AT351" si="188">IF(AND(AB288&gt;=E$86,AB288&lt;=F$86),AD288,)</f>
        <v>0</v>
      </c>
      <c r="AU288" s="11">
        <f t="shared" ref="AU288:AU351" si="189">IF(AND(AB288&gt;=E$87,AB288&lt;=F$87),AD288,)</f>
        <v>0</v>
      </c>
      <c r="AV288" s="11">
        <f t="shared" ref="AV288:AV351" si="190">IF(AND(AB288&gt;=E$88,AB288&lt;=F$88),AD288,)</f>
        <v>0</v>
      </c>
      <c r="AW288" s="11">
        <f t="shared" ref="AW288:AW351" si="191">IF(AND(AB288&gt;=E$89,AB288&lt;=F$89),AD288,)</f>
        <v>0</v>
      </c>
      <c r="AX288" s="11">
        <f t="shared" ref="AX288:AX351" si="192">IF(AND(AB288&gt;=E$90,AB288&lt;=F$90),AD288,)</f>
        <v>0</v>
      </c>
      <c r="AY288" s="11">
        <f t="shared" ref="AY288:AY351" si="193">IF(AND(AB288&gt;=E$91,AB288&lt;=F$91),AD288,)</f>
        <v>0</v>
      </c>
      <c r="AZ288" s="11">
        <f t="shared" ref="AZ288:AZ351" si="194">IF(AND(AB288&gt;=E$92,AB288&lt;=F$92),AD288,)</f>
        <v>0</v>
      </c>
      <c r="BA288" s="11">
        <f t="shared" ref="BA288:BA351" si="195">IF(AND(AB288&gt;=E$93,AB288&lt;=F$93),AD288,)</f>
        <v>0</v>
      </c>
    </row>
    <row r="289" spans="1:53" hidden="1" x14ac:dyDescent="0.2">
      <c r="A289" s="11"/>
      <c r="B289" s="11"/>
      <c r="C289" s="11"/>
      <c r="D289" s="11"/>
      <c r="E289" s="11"/>
      <c r="F289" s="11"/>
      <c r="G289" s="11"/>
      <c r="H289" s="11"/>
      <c r="I289" s="11"/>
      <c r="J289" s="11"/>
      <c r="K289" s="11"/>
      <c r="L289" s="11"/>
      <c r="M289" s="11"/>
      <c r="N289" s="11"/>
      <c r="O289" s="11"/>
      <c r="P289" s="11"/>
      <c r="Q289" s="11"/>
      <c r="R289" s="11"/>
      <c r="S289" s="11"/>
      <c r="T289" s="48">
        <f t="shared" si="170"/>
        <v>258</v>
      </c>
      <c r="U289" s="11">
        <f t="shared" si="166"/>
        <v>5</v>
      </c>
      <c r="V289" s="19">
        <f t="shared" ref="V289:V352" si="196">VLOOKUP(T289,$V$19:$V$29,1)</f>
        <v>0</v>
      </c>
      <c r="W289" s="19">
        <f t="shared" ref="W289:W352" si="197">VLOOKUP(T289,$V$19:$W$29,2)</f>
        <v>0</v>
      </c>
      <c r="X289" s="11" t="b">
        <f t="shared" si="167"/>
        <v>1</v>
      </c>
      <c r="Y289" s="11">
        <f t="shared" ref="Y289:Y352" si="198">IF(OR(U289=6,U289=7),0,IF(NOT(X289),VLOOKUP(U289,$AE$8:$AF$12,2,FALSE),0))</f>
        <v>0</v>
      </c>
      <c r="Z289" s="11">
        <f t="shared" ref="Z289:Z352" si="199">IF(NOT(X289),1,0)</f>
        <v>0</v>
      </c>
      <c r="AA289" s="11">
        <f t="shared" si="171"/>
        <v>0</v>
      </c>
      <c r="AB289" s="19">
        <f t="shared" si="165"/>
        <v>257</v>
      </c>
      <c r="AC289" s="11">
        <f t="shared" si="172"/>
        <v>4</v>
      </c>
      <c r="AD289" s="11">
        <f t="shared" si="173"/>
        <v>0</v>
      </c>
      <c r="AE289" s="19">
        <f t="shared" si="174"/>
        <v>0</v>
      </c>
      <c r="AF289" s="19">
        <f t="shared" si="175"/>
        <v>0</v>
      </c>
      <c r="AG289" s="11" t="b">
        <f t="shared" si="176"/>
        <v>0</v>
      </c>
      <c r="AH289" s="11">
        <f t="shared" si="177"/>
        <v>0</v>
      </c>
      <c r="AI289" s="11">
        <f t="shared" si="178"/>
        <v>0</v>
      </c>
      <c r="AJ289" s="11">
        <f t="shared" si="179"/>
        <v>0</v>
      </c>
      <c r="AK289" s="11">
        <f t="shared" si="180"/>
        <v>0</v>
      </c>
      <c r="AL289" s="11">
        <f t="shared" si="181"/>
        <v>0</v>
      </c>
      <c r="AM289" s="11">
        <f t="shared" si="182"/>
        <v>0</v>
      </c>
      <c r="AN289" s="11">
        <f t="shared" si="183"/>
        <v>0</v>
      </c>
      <c r="AO289" s="11">
        <f t="shared" si="184"/>
        <v>0</v>
      </c>
      <c r="AP289" s="11">
        <f t="shared" si="185"/>
        <v>0</v>
      </c>
      <c r="AQ289" s="11">
        <f t="shared" ref="AQ289:AQ352" si="200">IF(AND($AB289&gt;=E$73,$AB289&lt;=F$73),$AD289,)</f>
        <v>0</v>
      </c>
      <c r="AR289" s="11">
        <f t="shared" si="186"/>
        <v>0</v>
      </c>
      <c r="AS289" s="11">
        <f t="shared" si="187"/>
        <v>0</v>
      </c>
      <c r="AT289" s="11">
        <f t="shared" si="188"/>
        <v>0</v>
      </c>
      <c r="AU289" s="11">
        <f t="shared" si="189"/>
        <v>0</v>
      </c>
      <c r="AV289" s="11">
        <f t="shared" si="190"/>
        <v>0</v>
      </c>
      <c r="AW289" s="11">
        <f t="shared" si="191"/>
        <v>0</v>
      </c>
      <c r="AX289" s="11">
        <f t="shared" si="192"/>
        <v>0</v>
      </c>
      <c r="AY289" s="11">
        <f t="shared" si="193"/>
        <v>0</v>
      </c>
      <c r="AZ289" s="11">
        <f t="shared" si="194"/>
        <v>0</v>
      </c>
      <c r="BA289" s="11">
        <f t="shared" si="195"/>
        <v>0</v>
      </c>
    </row>
    <row r="290" spans="1:53" hidden="1" x14ac:dyDescent="0.2">
      <c r="A290" s="11"/>
      <c r="B290" s="11"/>
      <c r="C290" s="11"/>
      <c r="D290" s="11"/>
      <c r="E290" s="11"/>
      <c r="F290" s="11"/>
      <c r="G290" s="11"/>
      <c r="H290" s="11"/>
      <c r="I290" s="11"/>
      <c r="J290" s="11"/>
      <c r="K290" s="11"/>
      <c r="L290" s="11"/>
      <c r="M290" s="11"/>
      <c r="N290" s="11"/>
      <c r="O290" s="11"/>
      <c r="P290" s="11"/>
      <c r="Q290" s="11"/>
      <c r="R290" s="11"/>
      <c r="S290" s="11"/>
      <c r="T290" s="48">
        <f t="shared" ref="T290:T305" si="201">T289+1</f>
        <v>259</v>
      </c>
      <c r="U290" s="11">
        <f t="shared" si="166"/>
        <v>6</v>
      </c>
      <c r="V290" s="19">
        <f t="shared" si="196"/>
        <v>0</v>
      </c>
      <c r="W290" s="19">
        <f t="shared" si="197"/>
        <v>0</v>
      </c>
      <c r="X290" s="11" t="b">
        <f t="shared" si="167"/>
        <v>1</v>
      </c>
      <c r="Y290" s="11">
        <f t="shared" si="198"/>
        <v>0</v>
      </c>
      <c r="Z290" s="11">
        <f t="shared" si="199"/>
        <v>0</v>
      </c>
      <c r="AA290" s="11">
        <f t="shared" si="171"/>
        <v>0</v>
      </c>
      <c r="AB290" s="19">
        <f t="shared" ref="AB290:AB353" si="202">AB289+1</f>
        <v>258</v>
      </c>
      <c r="AC290" s="11">
        <f t="shared" si="172"/>
        <v>5</v>
      </c>
      <c r="AD290" s="11">
        <f t="shared" si="173"/>
        <v>0</v>
      </c>
      <c r="AE290" s="19">
        <f t="shared" si="174"/>
        <v>0</v>
      </c>
      <c r="AF290" s="19">
        <f t="shared" si="175"/>
        <v>0</v>
      </c>
      <c r="AG290" s="11" t="b">
        <f t="shared" si="176"/>
        <v>0</v>
      </c>
      <c r="AH290" s="11">
        <f t="shared" si="177"/>
        <v>0</v>
      </c>
      <c r="AI290" s="11">
        <f t="shared" si="178"/>
        <v>0</v>
      </c>
      <c r="AJ290" s="11">
        <f t="shared" si="179"/>
        <v>0</v>
      </c>
      <c r="AK290" s="11">
        <f t="shared" si="180"/>
        <v>0</v>
      </c>
      <c r="AL290" s="11">
        <f t="shared" si="181"/>
        <v>0</v>
      </c>
      <c r="AM290" s="11">
        <f t="shared" si="182"/>
        <v>0</v>
      </c>
      <c r="AN290" s="11">
        <f t="shared" si="183"/>
        <v>0</v>
      </c>
      <c r="AO290" s="11">
        <f t="shared" si="184"/>
        <v>0</v>
      </c>
      <c r="AP290" s="11">
        <f t="shared" si="185"/>
        <v>0</v>
      </c>
      <c r="AQ290" s="11">
        <f t="shared" si="200"/>
        <v>0</v>
      </c>
      <c r="AR290" s="11">
        <f t="shared" si="186"/>
        <v>0</v>
      </c>
      <c r="AS290" s="11">
        <f t="shared" si="187"/>
        <v>0</v>
      </c>
      <c r="AT290" s="11">
        <f t="shared" si="188"/>
        <v>0</v>
      </c>
      <c r="AU290" s="11">
        <f t="shared" si="189"/>
        <v>0</v>
      </c>
      <c r="AV290" s="11">
        <f t="shared" si="190"/>
        <v>0</v>
      </c>
      <c r="AW290" s="11">
        <f t="shared" si="191"/>
        <v>0</v>
      </c>
      <c r="AX290" s="11">
        <f t="shared" si="192"/>
        <v>0</v>
      </c>
      <c r="AY290" s="11">
        <f t="shared" si="193"/>
        <v>0</v>
      </c>
      <c r="AZ290" s="11">
        <f t="shared" si="194"/>
        <v>0</v>
      </c>
      <c r="BA290" s="11">
        <f t="shared" si="195"/>
        <v>0</v>
      </c>
    </row>
    <row r="291" spans="1:53" hidden="1" x14ac:dyDescent="0.2">
      <c r="A291" s="11"/>
      <c r="B291" s="11"/>
      <c r="C291" s="11"/>
      <c r="D291" s="11"/>
      <c r="E291" s="11"/>
      <c r="F291" s="11"/>
      <c r="G291" s="11"/>
      <c r="H291" s="11"/>
      <c r="I291" s="11"/>
      <c r="J291" s="11"/>
      <c r="K291" s="11"/>
      <c r="L291" s="11"/>
      <c r="M291" s="11"/>
      <c r="N291" s="11"/>
      <c r="O291" s="11"/>
      <c r="P291" s="11"/>
      <c r="Q291" s="11"/>
      <c r="R291" s="11"/>
      <c r="S291" s="11"/>
      <c r="T291" s="48">
        <f t="shared" si="201"/>
        <v>260</v>
      </c>
      <c r="U291" s="11">
        <f t="shared" si="166"/>
        <v>7</v>
      </c>
      <c r="V291" s="19">
        <f t="shared" si="196"/>
        <v>0</v>
      </c>
      <c r="W291" s="19">
        <f t="shared" si="197"/>
        <v>0</v>
      </c>
      <c r="X291" s="11" t="b">
        <f t="shared" si="167"/>
        <v>1</v>
      </c>
      <c r="Y291" s="11">
        <f t="shared" si="198"/>
        <v>0</v>
      </c>
      <c r="Z291" s="11">
        <f t="shared" si="199"/>
        <v>0</v>
      </c>
      <c r="AA291" s="11">
        <f t="shared" si="171"/>
        <v>0</v>
      </c>
      <c r="AB291" s="19">
        <f t="shared" si="202"/>
        <v>259</v>
      </c>
      <c r="AC291" s="11">
        <f t="shared" si="172"/>
        <v>6</v>
      </c>
      <c r="AD291" s="11">
        <f t="shared" si="173"/>
        <v>0</v>
      </c>
      <c r="AE291" s="19">
        <f t="shared" si="174"/>
        <v>0</v>
      </c>
      <c r="AF291" s="19">
        <f t="shared" si="175"/>
        <v>0</v>
      </c>
      <c r="AG291" s="11" t="b">
        <f t="shared" si="176"/>
        <v>0</v>
      </c>
      <c r="AH291" s="11">
        <f t="shared" si="177"/>
        <v>0</v>
      </c>
      <c r="AI291" s="11">
        <f t="shared" si="178"/>
        <v>0</v>
      </c>
      <c r="AJ291" s="11">
        <f t="shared" si="179"/>
        <v>0</v>
      </c>
      <c r="AK291" s="11">
        <f t="shared" si="180"/>
        <v>0</v>
      </c>
      <c r="AL291" s="11">
        <f t="shared" si="181"/>
        <v>0</v>
      </c>
      <c r="AM291" s="11">
        <f t="shared" si="182"/>
        <v>0</v>
      </c>
      <c r="AN291" s="11">
        <f t="shared" si="183"/>
        <v>0</v>
      </c>
      <c r="AO291" s="11">
        <f t="shared" si="184"/>
        <v>0</v>
      </c>
      <c r="AP291" s="11">
        <f t="shared" si="185"/>
        <v>0</v>
      </c>
      <c r="AQ291" s="11">
        <f t="shared" si="200"/>
        <v>0</v>
      </c>
      <c r="AR291" s="11">
        <f t="shared" si="186"/>
        <v>0</v>
      </c>
      <c r="AS291" s="11">
        <f t="shared" si="187"/>
        <v>0</v>
      </c>
      <c r="AT291" s="11">
        <f t="shared" si="188"/>
        <v>0</v>
      </c>
      <c r="AU291" s="11">
        <f t="shared" si="189"/>
        <v>0</v>
      </c>
      <c r="AV291" s="11">
        <f t="shared" si="190"/>
        <v>0</v>
      </c>
      <c r="AW291" s="11">
        <f t="shared" si="191"/>
        <v>0</v>
      </c>
      <c r="AX291" s="11">
        <f t="shared" si="192"/>
        <v>0</v>
      </c>
      <c r="AY291" s="11">
        <f t="shared" si="193"/>
        <v>0</v>
      </c>
      <c r="AZ291" s="11">
        <f t="shared" si="194"/>
        <v>0</v>
      </c>
      <c r="BA291" s="11">
        <f t="shared" si="195"/>
        <v>0</v>
      </c>
    </row>
    <row r="292" spans="1:53" hidden="1" x14ac:dyDescent="0.2">
      <c r="A292" s="11"/>
      <c r="B292" s="11"/>
      <c r="C292" s="11"/>
      <c r="D292" s="11"/>
      <c r="E292" s="11"/>
      <c r="F292" s="11"/>
      <c r="G292" s="11"/>
      <c r="H292" s="11"/>
      <c r="I292" s="11"/>
      <c r="J292" s="11"/>
      <c r="K292" s="11"/>
      <c r="L292" s="11"/>
      <c r="M292" s="11"/>
      <c r="N292" s="11"/>
      <c r="O292" s="11"/>
      <c r="P292" s="11"/>
      <c r="Q292" s="11"/>
      <c r="R292" s="11"/>
      <c r="S292" s="11"/>
      <c r="T292" s="48">
        <f t="shared" si="201"/>
        <v>261</v>
      </c>
      <c r="U292" s="11">
        <f t="shared" si="166"/>
        <v>1</v>
      </c>
      <c r="V292" s="19">
        <f t="shared" si="196"/>
        <v>0</v>
      </c>
      <c r="W292" s="19">
        <f t="shared" si="197"/>
        <v>0</v>
      </c>
      <c r="X292" s="11" t="b">
        <f t="shared" si="167"/>
        <v>1</v>
      </c>
      <c r="Y292" s="11">
        <f t="shared" si="198"/>
        <v>0</v>
      </c>
      <c r="Z292" s="11">
        <f t="shared" si="199"/>
        <v>0</v>
      </c>
      <c r="AA292" s="11">
        <f t="shared" si="171"/>
        <v>0</v>
      </c>
      <c r="AB292" s="19">
        <f t="shared" si="202"/>
        <v>260</v>
      </c>
      <c r="AC292" s="11">
        <f t="shared" si="172"/>
        <v>7</v>
      </c>
      <c r="AD292" s="11">
        <f t="shared" si="173"/>
        <v>0</v>
      </c>
      <c r="AE292" s="19">
        <f t="shared" si="174"/>
        <v>0</v>
      </c>
      <c r="AF292" s="19">
        <f t="shared" si="175"/>
        <v>0</v>
      </c>
      <c r="AG292" s="11" t="b">
        <f t="shared" si="176"/>
        <v>0</v>
      </c>
      <c r="AH292" s="11">
        <f t="shared" si="177"/>
        <v>0</v>
      </c>
      <c r="AI292" s="11">
        <f t="shared" si="178"/>
        <v>0</v>
      </c>
      <c r="AJ292" s="11">
        <f t="shared" si="179"/>
        <v>0</v>
      </c>
      <c r="AK292" s="11">
        <f t="shared" si="180"/>
        <v>0</v>
      </c>
      <c r="AL292" s="11">
        <f t="shared" si="181"/>
        <v>0</v>
      </c>
      <c r="AM292" s="11">
        <f t="shared" si="182"/>
        <v>0</v>
      </c>
      <c r="AN292" s="11">
        <f t="shared" si="183"/>
        <v>0</v>
      </c>
      <c r="AO292" s="11">
        <f t="shared" si="184"/>
        <v>0</v>
      </c>
      <c r="AP292" s="11">
        <f t="shared" si="185"/>
        <v>0</v>
      </c>
      <c r="AQ292" s="11">
        <f t="shared" si="200"/>
        <v>0</v>
      </c>
      <c r="AR292" s="11">
        <f t="shared" si="186"/>
        <v>0</v>
      </c>
      <c r="AS292" s="11">
        <f t="shared" si="187"/>
        <v>0</v>
      </c>
      <c r="AT292" s="11">
        <f t="shared" si="188"/>
        <v>0</v>
      </c>
      <c r="AU292" s="11">
        <f t="shared" si="189"/>
        <v>0</v>
      </c>
      <c r="AV292" s="11">
        <f t="shared" si="190"/>
        <v>0</v>
      </c>
      <c r="AW292" s="11">
        <f t="shared" si="191"/>
        <v>0</v>
      </c>
      <c r="AX292" s="11">
        <f t="shared" si="192"/>
        <v>0</v>
      </c>
      <c r="AY292" s="11">
        <f t="shared" si="193"/>
        <v>0</v>
      </c>
      <c r="AZ292" s="11">
        <f t="shared" si="194"/>
        <v>0</v>
      </c>
      <c r="BA292" s="11">
        <f t="shared" si="195"/>
        <v>0</v>
      </c>
    </row>
    <row r="293" spans="1:53" hidden="1" x14ac:dyDescent="0.2">
      <c r="A293" s="11"/>
      <c r="B293" s="11"/>
      <c r="C293" s="11"/>
      <c r="D293" s="11"/>
      <c r="E293" s="11"/>
      <c r="F293" s="11"/>
      <c r="G293" s="11"/>
      <c r="H293" s="11"/>
      <c r="I293" s="11"/>
      <c r="J293" s="11"/>
      <c r="K293" s="11"/>
      <c r="L293" s="11"/>
      <c r="M293" s="11"/>
      <c r="N293" s="11"/>
      <c r="O293" s="11"/>
      <c r="P293" s="11"/>
      <c r="Q293" s="11"/>
      <c r="R293" s="11"/>
      <c r="S293" s="11"/>
      <c r="T293" s="48">
        <f t="shared" si="201"/>
        <v>262</v>
      </c>
      <c r="U293" s="11">
        <f t="shared" si="166"/>
        <v>2</v>
      </c>
      <c r="V293" s="19">
        <f t="shared" si="196"/>
        <v>0</v>
      </c>
      <c r="W293" s="19">
        <f t="shared" si="197"/>
        <v>0</v>
      </c>
      <c r="X293" s="11" t="b">
        <f t="shared" si="167"/>
        <v>1</v>
      </c>
      <c r="Y293" s="11">
        <f t="shared" si="198"/>
        <v>0</v>
      </c>
      <c r="Z293" s="11">
        <f t="shared" si="199"/>
        <v>0</v>
      </c>
      <c r="AA293" s="11">
        <f t="shared" si="171"/>
        <v>0</v>
      </c>
      <c r="AB293" s="19">
        <f t="shared" si="202"/>
        <v>261</v>
      </c>
      <c r="AC293" s="11">
        <f t="shared" si="172"/>
        <v>1</v>
      </c>
      <c r="AD293" s="11">
        <f t="shared" si="173"/>
        <v>0</v>
      </c>
      <c r="AE293" s="19">
        <f t="shared" si="174"/>
        <v>0</v>
      </c>
      <c r="AF293" s="19">
        <f t="shared" si="175"/>
        <v>0</v>
      </c>
      <c r="AG293" s="11" t="b">
        <f t="shared" si="176"/>
        <v>0</v>
      </c>
      <c r="AH293" s="11">
        <f t="shared" si="177"/>
        <v>0</v>
      </c>
      <c r="AI293" s="11">
        <f t="shared" si="178"/>
        <v>0</v>
      </c>
      <c r="AJ293" s="11">
        <f t="shared" si="179"/>
        <v>0</v>
      </c>
      <c r="AK293" s="11">
        <f t="shared" si="180"/>
        <v>0</v>
      </c>
      <c r="AL293" s="11">
        <f t="shared" si="181"/>
        <v>0</v>
      </c>
      <c r="AM293" s="11">
        <f t="shared" si="182"/>
        <v>0</v>
      </c>
      <c r="AN293" s="11">
        <f t="shared" si="183"/>
        <v>0</v>
      </c>
      <c r="AO293" s="11">
        <f t="shared" si="184"/>
        <v>0</v>
      </c>
      <c r="AP293" s="11">
        <f t="shared" si="185"/>
        <v>0</v>
      </c>
      <c r="AQ293" s="11">
        <f t="shared" si="200"/>
        <v>0</v>
      </c>
      <c r="AR293" s="11">
        <f t="shared" si="186"/>
        <v>0</v>
      </c>
      <c r="AS293" s="11">
        <f t="shared" si="187"/>
        <v>0</v>
      </c>
      <c r="AT293" s="11">
        <f t="shared" si="188"/>
        <v>0</v>
      </c>
      <c r="AU293" s="11">
        <f t="shared" si="189"/>
        <v>0</v>
      </c>
      <c r="AV293" s="11">
        <f t="shared" si="190"/>
        <v>0</v>
      </c>
      <c r="AW293" s="11">
        <f t="shared" si="191"/>
        <v>0</v>
      </c>
      <c r="AX293" s="11">
        <f t="shared" si="192"/>
        <v>0</v>
      </c>
      <c r="AY293" s="11">
        <f t="shared" si="193"/>
        <v>0</v>
      </c>
      <c r="AZ293" s="11">
        <f t="shared" si="194"/>
        <v>0</v>
      </c>
      <c r="BA293" s="11">
        <f t="shared" si="195"/>
        <v>0</v>
      </c>
    </row>
    <row r="294" spans="1:53" hidden="1" x14ac:dyDescent="0.2">
      <c r="A294" s="11"/>
      <c r="B294" s="11"/>
      <c r="C294" s="11"/>
      <c r="D294" s="11"/>
      <c r="E294" s="11"/>
      <c r="F294" s="11"/>
      <c r="G294" s="11"/>
      <c r="H294" s="11"/>
      <c r="I294" s="11"/>
      <c r="J294" s="11"/>
      <c r="K294" s="11"/>
      <c r="L294" s="11"/>
      <c r="M294" s="11"/>
      <c r="N294" s="11"/>
      <c r="O294" s="11"/>
      <c r="P294" s="11"/>
      <c r="Q294" s="11"/>
      <c r="R294" s="11"/>
      <c r="S294" s="11"/>
      <c r="T294" s="48">
        <f t="shared" si="201"/>
        <v>263</v>
      </c>
      <c r="U294" s="11">
        <f t="shared" si="166"/>
        <v>3</v>
      </c>
      <c r="V294" s="19">
        <f t="shared" si="196"/>
        <v>0</v>
      </c>
      <c r="W294" s="19">
        <f t="shared" si="197"/>
        <v>0</v>
      </c>
      <c r="X294" s="11" t="b">
        <f t="shared" si="167"/>
        <v>1</v>
      </c>
      <c r="Y294" s="11">
        <f t="shared" si="198"/>
        <v>0</v>
      </c>
      <c r="Z294" s="11">
        <f t="shared" si="199"/>
        <v>0</v>
      </c>
      <c r="AA294" s="11">
        <f t="shared" si="171"/>
        <v>0</v>
      </c>
      <c r="AB294" s="19">
        <f t="shared" si="202"/>
        <v>262</v>
      </c>
      <c r="AC294" s="11">
        <f t="shared" si="172"/>
        <v>2</v>
      </c>
      <c r="AD294" s="11">
        <f t="shared" si="173"/>
        <v>0</v>
      </c>
      <c r="AE294" s="19">
        <f t="shared" si="174"/>
        <v>0</v>
      </c>
      <c r="AF294" s="19">
        <f t="shared" si="175"/>
        <v>0</v>
      </c>
      <c r="AG294" s="11" t="b">
        <f t="shared" si="176"/>
        <v>0</v>
      </c>
      <c r="AH294" s="11">
        <f t="shared" si="177"/>
        <v>0</v>
      </c>
      <c r="AI294" s="11">
        <f t="shared" si="178"/>
        <v>0</v>
      </c>
      <c r="AJ294" s="11">
        <f t="shared" si="179"/>
        <v>0</v>
      </c>
      <c r="AK294" s="11">
        <f t="shared" si="180"/>
        <v>0</v>
      </c>
      <c r="AL294" s="11">
        <f t="shared" si="181"/>
        <v>0</v>
      </c>
      <c r="AM294" s="11">
        <f t="shared" si="182"/>
        <v>0</v>
      </c>
      <c r="AN294" s="11">
        <f t="shared" si="183"/>
        <v>0</v>
      </c>
      <c r="AO294" s="11">
        <f t="shared" si="184"/>
        <v>0</v>
      </c>
      <c r="AP294" s="11">
        <f t="shared" si="185"/>
        <v>0</v>
      </c>
      <c r="AQ294" s="11">
        <f t="shared" si="200"/>
        <v>0</v>
      </c>
      <c r="AR294" s="11">
        <f t="shared" si="186"/>
        <v>0</v>
      </c>
      <c r="AS294" s="11">
        <f t="shared" si="187"/>
        <v>0</v>
      </c>
      <c r="AT294" s="11">
        <f t="shared" si="188"/>
        <v>0</v>
      </c>
      <c r="AU294" s="11">
        <f t="shared" si="189"/>
        <v>0</v>
      </c>
      <c r="AV294" s="11">
        <f t="shared" si="190"/>
        <v>0</v>
      </c>
      <c r="AW294" s="11">
        <f t="shared" si="191"/>
        <v>0</v>
      </c>
      <c r="AX294" s="11">
        <f t="shared" si="192"/>
        <v>0</v>
      </c>
      <c r="AY294" s="11">
        <f t="shared" si="193"/>
        <v>0</v>
      </c>
      <c r="AZ294" s="11">
        <f t="shared" si="194"/>
        <v>0</v>
      </c>
      <c r="BA294" s="11">
        <f t="shared" si="195"/>
        <v>0</v>
      </c>
    </row>
    <row r="295" spans="1:53" hidden="1" x14ac:dyDescent="0.2">
      <c r="A295" s="11"/>
      <c r="B295" s="11"/>
      <c r="C295" s="11"/>
      <c r="D295" s="11"/>
      <c r="E295" s="11"/>
      <c r="F295" s="11"/>
      <c r="G295" s="11"/>
      <c r="H295" s="11"/>
      <c r="I295" s="11"/>
      <c r="J295" s="11"/>
      <c r="K295" s="11"/>
      <c r="L295" s="11"/>
      <c r="M295" s="11"/>
      <c r="N295" s="11"/>
      <c r="O295" s="11"/>
      <c r="P295" s="11"/>
      <c r="Q295" s="11"/>
      <c r="R295" s="11"/>
      <c r="S295" s="11"/>
      <c r="T295" s="48">
        <f t="shared" si="201"/>
        <v>264</v>
      </c>
      <c r="U295" s="11">
        <f t="shared" si="166"/>
        <v>4</v>
      </c>
      <c r="V295" s="19">
        <f t="shared" si="196"/>
        <v>0</v>
      </c>
      <c r="W295" s="19">
        <f t="shared" si="197"/>
        <v>0</v>
      </c>
      <c r="X295" s="11" t="b">
        <f t="shared" si="167"/>
        <v>1</v>
      </c>
      <c r="Y295" s="11">
        <f t="shared" si="198"/>
        <v>0</v>
      </c>
      <c r="Z295" s="11">
        <f t="shared" si="199"/>
        <v>0</v>
      </c>
      <c r="AA295" s="11">
        <f t="shared" si="171"/>
        <v>0</v>
      </c>
      <c r="AB295" s="19">
        <f t="shared" si="202"/>
        <v>263</v>
      </c>
      <c r="AC295" s="11">
        <f t="shared" si="172"/>
        <v>3</v>
      </c>
      <c r="AD295" s="11">
        <f t="shared" si="173"/>
        <v>0</v>
      </c>
      <c r="AE295" s="19">
        <f t="shared" si="174"/>
        <v>0</v>
      </c>
      <c r="AF295" s="19">
        <f t="shared" si="175"/>
        <v>0</v>
      </c>
      <c r="AG295" s="11" t="b">
        <f t="shared" si="176"/>
        <v>0</v>
      </c>
      <c r="AH295" s="11">
        <f t="shared" si="177"/>
        <v>0</v>
      </c>
      <c r="AI295" s="11">
        <f t="shared" si="178"/>
        <v>0</v>
      </c>
      <c r="AJ295" s="11">
        <f t="shared" si="179"/>
        <v>0</v>
      </c>
      <c r="AK295" s="11">
        <f t="shared" si="180"/>
        <v>0</v>
      </c>
      <c r="AL295" s="11">
        <f t="shared" si="181"/>
        <v>0</v>
      </c>
      <c r="AM295" s="11">
        <f t="shared" si="182"/>
        <v>0</v>
      </c>
      <c r="AN295" s="11">
        <f t="shared" si="183"/>
        <v>0</v>
      </c>
      <c r="AO295" s="11">
        <f t="shared" si="184"/>
        <v>0</v>
      </c>
      <c r="AP295" s="11">
        <f t="shared" si="185"/>
        <v>0</v>
      </c>
      <c r="AQ295" s="11">
        <f t="shared" si="200"/>
        <v>0</v>
      </c>
      <c r="AR295" s="11">
        <f t="shared" si="186"/>
        <v>0</v>
      </c>
      <c r="AS295" s="11">
        <f t="shared" si="187"/>
        <v>0</v>
      </c>
      <c r="AT295" s="11">
        <f t="shared" si="188"/>
        <v>0</v>
      </c>
      <c r="AU295" s="11">
        <f t="shared" si="189"/>
        <v>0</v>
      </c>
      <c r="AV295" s="11">
        <f t="shared" si="190"/>
        <v>0</v>
      </c>
      <c r="AW295" s="11">
        <f t="shared" si="191"/>
        <v>0</v>
      </c>
      <c r="AX295" s="11">
        <f t="shared" si="192"/>
        <v>0</v>
      </c>
      <c r="AY295" s="11">
        <f t="shared" si="193"/>
        <v>0</v>
      </c>
      <c r="AZ295" s="11">
        <f t="shared" si="194"/>
        <v>0</v>
      </c>
      <c r="BA295" s="11">
        <f t="shared" si="195"/>
        <v>0</v>
      </c>
    </row>
    <row r="296" spans="1:53" hidden="1" x14ac:dyDescent="0.2">
      <c r="A296" s="11"/>
      <c r="B296" s="11"/>
      <c r="C296" s="11"/>
      <c r="D296" s="11"/>
      <c r="E296" s="11"/>
      <c r="F296" s="11"/>
      <c r="G296" s="11"/>
      <c r="H296" s="11"/>
      <c r="I296" s="11"/>
      <c r="J296" s="11"/>
      <c r="K296" s="11"/>
      <c r="L296" s="11"/>
      <c r="M296" s="11"/>
      <c r="N296" s="11"/>
      <c r="O296" s="11"/>
      <c r="P296" s="11"/>
      <c r="Q296" s="11"/>
      <c r="R296" s="11"/>
      <c r="S296" s="11"/>
      <c r="T296" s="48">
        <f t="shared" si="201"/>
        <v>265</v>
      </c>
      <c r="U296" s="11">
        <f t="shared" si="166"/>
        <v>5</v>
      </c>
      <c r="V296" s="19">
        <f t="shared" si="196"/>
        <v>0</v>
      </c>
      <c r="W296" s="19">
        <f t="shared" si="197"/>
        <v>0</v>
      </c>
      <c r="X296" s="11" t="b">
        <f t="shared" si="167"/>
        <v>1</v>
      </c>
      <c r="Y296" s="11">
        <f t="shared" si="198"/>
        <v>0</v>
      </c>
      <c r="Z296" s="11">
        <f t="shared" si="199"/>
        <v>0</v>
      </c>
      <c r="AA296" s="11">
        <f t="shared" si="171"/>
        <v>0</v>
      </c>
      <c r="AB296" s="19">
        <f t="shared" si="202"/>
        <v>264</v>
      </c>
      <c r="AC296" s="11">
        <f t="shared" si="172"/>
        <v>4</v>
      </c>
      <c r="AD296" s="11">
        <f t="shared" si="173"/>
        <v>0</v>
      </c>
      <c r="AE296" s="19">
        <f t="shared" si="174"/>
        <v>0</v>
      </c>
      <c r="AF296" s="19">
        <f t="shared" si="175"/>
        <v>0</v>
      </c>
      <c r="AG296" s="11" t="b">
        <f t="shared" si="176"/>
        <v>0</v>
      </c>
      <c r="AH296" s="11">
        <f t="shared" si="177"/>
        <v>0</v>
      </c>
      <c r="AI296" s="11">
        <f t="shared" si="178"/>
        <v>0</v>
      </c>
      <c r="AJ296" s="11">
        <f t="shared" si="179"/>
        <v>0</v>
      </c>
      <c r="AK296" s="11">
        <f t="shared" si="180"/>
        <v>0</v>
      </c>
      <c r="AL296" s="11">
        <f t="shared" si="181"/>
        <v>0</v>
      </c>
      <c r="AM296" s="11">
        <f t="shared" si="182"/>
        <v>0</v>
      </c>
      <c r="AN296" s="11">
        <f t="shared" si="183"/>
        <v>0</v>
      </c>
      <c r="AO296" s="11">
        <f t="shared" si="184"/>
        <v>0</v>
      </c>
      <c r="AP296" s="11">
        <f t="shared" si="185"/>
        <v>0</v>
      </c>
      <c r="AQ296" s="11">
        <f t="shared" si="200"/>
        <v>0</v>
      </c>
      <c r="AR296" s="11">
        <f t="shared" si="186"/>
        <v>0</v>
      </c>
      <c r="AS296" s="11">
        <f t="shared" si="187"/>
        <v>0</v>
      </c>
      <c r="AT296" s="11">
        <f t="shared" si="188"/>
        <v>0</v>
      </c>
      <c r="AU296" s="11">
        <f t="shared" si="189"/>
        <v>0</v>
      </c>
      <c r="AV296" s="11">
        <f t="shared" si="190"/>
        <v>0</v>
      </c>
      <c r="AW296" s="11">
        <f t="shared" si="191"/>
        <v>0</v>
      </c>
      <c r="AX296" s="11">
        <f t="shared" si="192"/>
        <v>0</v>
      </c>
      <c r="AY296" s="11">
        <f t="shared" si="193"/>
        <v>0</v>
      </c>
      <c r="AZ296" s="11">
        <f t="shared" si="194"/>
        <v>0</v>
      </c>
      <c r="BA296" s="11">
        <f t="shared" si="195"/>
        <v>0</v>
      </c>
    </row>
    <row r="297" spans="1:53" hidden="1" x14ac:dyDescent="0.2">
      <c r="A297" s="11"/>
      <c r="B297" s="11"/>
      <c r="C297" s="11"/>
      <c r="D297" s="11"/>
      <c r="E297" s="11"/>
      <c r="F297" s="11"/>
      <c r="G297" s="11"/>
      <c r="H297" s="11"/>
      <c r="I297" s="11"/>
      <c r="J297" s="11"/>
      <c r="K297" s="11"/>
      <c r="L297" s="11"/>
      <c r="M297" s="11"/>
      <c r="N297" s="11"/>
      <c r="O297" s="11"/>
      <c r="P297" s="11"/>
      <c r="Q297" s="11"/>
      <c r="R297" s="11"/>
      <c r="S297" s="11"/>
      <c r="T297" s="48">
        <f t="shared" si="201"/>
        <v>266</v>
      </c>
      <c r="U297" s="11">
        <f t="shared" si="166"/>
        <v>6</v>
      </c>
      <c r="V297" s="19">
        <f t="shared" si="196"/>
        <v>0</v>
      </c>
      <c r="W297" s="19">
        <f t="shared" si="197"/>
        <v>0</v>
      </c>
      <c r="X297" s="11" t="b">
        <f t="shared" si="167"/>
        <v>1</v>
      </c>
      <c r="Y297" s="11">
        <f t="shared" si="198"/>
        <v>0</v>
      </c>
      <c r="Z297" s="11">
        <f t="shared" si="199"/>
        <v>0</v>
      </c>
      <c r="AA297" s="11">
        <f t="shared" si="171"/>
        <v>0</v>
      </c>
      <c r="AB297" s="19">
        <f t="shared" si="202"/>
        <v>265</v>
      </c>
      <c r="AC297" s="11">
        <f t="shared" si="172"/>
        <v>5</v>
      </c>
      <c r="AD297" s="11">
        <f t="shared" si="173"/>
        <v>0</v>
      </c>
      <c r="AE297" s="19">
        <f t="shared" si="174"/>
        <v>0</v>
      </c>
      <c r="AF297" s="19">
        <f t="shared" si="175"/>
        <v>0</v>
      </c>
      <c r="AG297" s="11" t="b">
        <f t="shared" si="176"/>
        <v>0</v>
      </c>
      <c r="AH297" s="11">
        <f t="shared" si="177"/>
        <v>0</v>
      </c>
      <c r="AI297" s="11">
        <f t="shared" si="178"/>
        <v>0</v>
      </c>
      <c r="AJ297" s="11">
        <f t="shared" si="179"/>
        <v>0</v>
      </c>
      <c r="AK297" s="11">
        <f t="shared" si="180"/>
        <v>0</v>
      </c>
      <c r="AL297" s="11">
        <f t="shared" si="181"/>
        <v>0</v>
      </c>
      <c r="AM297" s="11">
        <f t="shared" si="182"/>
        <v>0</v>
      </c>
      <c r="AN297" s="11">
        <f t="shared" si="183"/>
        <v>0</v>
      </c>
      <c r="AO297" s="11">
        <f t="shared" si="184"/>
        <v>0</v>
      </c>
      <c r="AP297" s="11">
        <f t="shared" si="185"/>
        <v>0</v>
      </c>
      <c r="AQ297" s="11">
        <f t="shared" si="200"/>
        <v>0</v>
      </c>
      <c r="AR297" s="11">
        <f t="shared" si="186"/>
        <v>0</v>
      </c>
      <c r="AS297" s="11">
        <f t="shared" si="187"/>
        <v>0</v>
      </c>
      <c r="AT297" s="11">
        <f t="shared" si="188"/>
        <v>0</v>
      </c>
      <c r="AU297" s="11">
        <f t="shared" si="189"/>
        <v>0</v>
      </c>
      <c r="AV297" s="11">
        <f t="shared" si="190"/>
        <v>0</v>
      </c>
      <c r="AW297" s="11">
        <f t="shared" si="191"/>
        <v>0</v>
      </c>
      <c r="AX297" s="11">
        <f t="shared" si="192"/>
        <v>0</v>
      </c>
      <c r="AY297" s="11">
        <f t="shared" si="193"/>
        <v>0</v>
      </c>
      <c r="AZ297" s="11">
        <f t="shared" si="194"/>
        <v>0</v>
      </c>
      <c r="BA297" s="11">
        <f t="shared" si="195"/>
        <v>0</v>
      </c>
    </row>
    <row r="298" spans="1:53" hidden="1" x14ac:dyDescent="0.2">
      <c r="A298" s="11"/>
      <c r="B298" s="11"/>
      <c r="C298" s="11"/>
      <c r="D298" s="11"/>
      <c r="E298" s="11"/>
      <c r="F298" s="11"/>
      <c r="G298" s="11"/>
      <c r="H298" s="11"/>
      <c r="I298" s="11"/>
      <c r="J298" s="11"/>
      <c r="K298" s="11"/>
      <c r="L298" s="11"/>
      <c r="M298" s="11"/>
      <c r="N298" s="11"/>
      <c r="O298" s="11"/>
      <c r="P298" s="11"/>
      <c r="Q298" s="11"/>
      <c r="R298" s="11"/>
      <c r="S298" s="11"/>
      <c r="T298" s="48">
        <f t="shared" si="201"/>
        <v>267</v>
      </c>
      <c r="U298" s="11">
        <f t="shared" si="166"/>
        <v>7</v>
      </c>
      <c r="V298" s="19">
        <f t="shared" si="196"/>
        <v>0</v>
      </c>
      <c r="W298" s="19">
        <f t="shared" si="197"/>
        <v>0</v>
      </c>
      <c r="X298" s="11" t="b">
        <f t="shared" si="167"/>
        <v>1</v>
      </c>
      <c r="Y298" s="11">
        <f t="shared" si="198"/>
        <v>0</v>
      </c>
      <c r="Z298" s="11">
        <f t="shared" si="199"/>
        <v>0</v>
      </c>
      <c r="AA298" s="11">
        <f t="shared" si="171"/>
        <v>0</v>
      </c>
      <c r="AB298" s="19">
        <f t="shared" si="202"/>
        <v>266</v>
      </c>
      <c r="AC298" s="11">
        <f t="shared" si="172"/>
        <v>6</v>
      </c>
      <c r="AD298" s="11">
        <f t="shared" si="173"/>
        <v>0</v>
      </c>
      <c r="AE298" s="19">
        <f t="shared" si="174"/>
        <v>0</v>
      </c>
      <c r="AF298" s="19">
        <f t="shared" si="175"/>
        <v>0</v>
      </c>
      <c r="AG298" s="11" t="b">
        <f t="shared" si="176"/>
        <v>0</v>
      </c>
      <c r="AH298" s="11">
        <f t="shared" si="177"/>
        <v>0</v>
      </c>
      <c r="AI298" s="11">
        <f t="shared" si="178"/>
        <v>0</v>
      </c>
      <c r="AJ298" s="11">
        <f t="shared" si="179"/>
        <v>0</v>
      </c>
      <c r="AK298" s="11">
        <f t="shared" si="180"/>
        <v>0</v>
      </c>
      <c r="AL298" s="11">
        <f t="shared" si="181"/>
        <v>0</v>
      </c>
      <c r="AM298" s="11">
        <f t="shared" si="182"/>
        <v>0</v>
      </c>
      <c r="AN298" s="11">
        <f t="shared" si="183"/>
        <v>0</v>
      </c>
      <c r="AO298" s="11">
        <f t="shared" si="184"/>
        <v>0</v>
      </c>
      <c r="AP298" s="11">
        <f t="shared" si="185"/>
        <v>0</v>
      </c>
      <c r="AQ298" s="11">
        <f t="shared" si="200"/>
        <v>0</v>
      </c>
      <c r="AR298" s="11">
        <f t="shared" si="186"/>
        <v>0</v>
      </c>
      <c r="AS298" s="11">
        <f t="shared" si="187"/>
        <v>0</v>
      </c>
      <c r="AT298" s="11">
        <f t="shared" si="188"/>
        <v>0</v>
      </c>
      <c r="AU298" s="11">
        <f t="shared" si="189"/>
        <v>0</v>
      </c>
      <c r="AV298" s="11">
        <f t="shared" si="190"/>
        <v>0</v>
      </c>
      <c r="AW298" s="11">
        <f t="shared" si="191"/>
        <v>0</v>
      </c>
      <c r="AX298" s="11">
        <f t="shared" si="192"/>
        <v>0</v>
      </c>
      <c r="AY298" s="11">
        <f t="shared" si="193"/>
        <v>0</v>
      </c>
      <c r="AZ298" s="11">
        <f t="shared" si="194"/>
        <v>0</v>
      </c>
      <c r="BA298" s="11">
        <f t="shared" si="195"/>
        <v>0</v>
      </c>
    </row>
    <row r="299" spans="1:53" hidden="1" x14ac:dyDescent="0.2">
      <c r="A299" s="11"/>
      <c r="B299" s="11"/>
      <c r="C299" s="11"/>
      <c r="D299" s="11"/>
      <c r="E299" s="11"/>
      <c r="F299" s="11"/>
      <c r="G299" s="11"/>
      <c r="H299" s="11"/>
      <c r="I299" s="11"/>
      <c r="J299" s="11"/>
      <c r="K299" s="11"/>
      <c r="L299" s="11"/>
      <c r="M299" s="11"/>
      <c r="N299" s="11"/>
      <c r="O299" s="11"/>
      <c r="P299" s="11"/>
      <c r="Q299" s="11"/>
      <c r="R299" s="11"/>
      <c r="S299" s="11"/>
      <c r="T299" s="48">
        <f t="shared" si="201"/>
        <v>268</v>
      </c>
      <c r="U299" s="11">
        <f t="shared" si="166"/>
        <v>1</v>
      </c>
      <c r="V299" s="19">
        <f t="shared" si="196"/>
        <v>0</v>
      </c>
      <c r="W299" s="19">
        <f t="shared" si="197"/>
        <v>0</v>
      </c>
      <c r="X299" s="11" t="b">
        <f t="shared" si="167"/>
        <v>1</v>
      </c>
      <c r="Y299" s="11">
        <f t="shared" si="198"/>
        <v>0</v>
      </c>
      <c r="Z299" s="11">
        <f t="shared" si="199"/>
        <v>0</v>
      </c>
      <c r="AA299" s="11">
        <f t="shared" si="171"/>
        <v>0</v>
      </c>
      <c r="AB299" s="19">
        <f t="shared" si="202"/>
        <v>267</v>
      </c>
      <c r="AC299" s="11">
        <f t="shared" si="172"/>
        <v>7</v>
      </c>
      <c r="AD299" s="11">
        <f t="shared" si="173"/>
        <v>0</v>
      </c>
      <c r="AE299" s="19">
        <f t="shared" si="174"/>
        <v>0</v>
      </c>
      <c r="AF299" s="19">
        <f t="shared" si="175"/>
        <v>0</v>
      </c>
      <c r="AG299" s="11" t="b">
        <f t="shared" si="176"/>
        <v>0</v>
      </c>
      <c r="AH299" s="11">
        <f t="shared" si="177"/>
        <v>0</v>
      </c>
      <c r="AI299" s="11">
        <f t="shared" si="178"/>
        <v>0</v>
      </c>
      <c r="AJ299" s="11">
        <f t="shared" si="179"/>
        <v>0</v>
      </c>
      <c r="AK299" s="11">
        <f t="shared" si="180"/>
        <v>0</v>
      </c>
      <c r="AL299" s="11">
        <f t="shared" si="181"/>
        <v>0</v>
      </c>
      <c r="AM299" s="11">
        <f t="shared" si="182"/>
        <v>0</v>
      </c>
      <c r="AN299" s="11">
        <f t="shared" si="183"/>
        <v>0</v>
      </c>
      <c r="AO299" s="11">
        <f t="shared" si="184"/>
        <v>0</v>
      </c>
      <c r="AP299" s="11">
        <f t="shared" si="185"/>
        <v>0</v>
      </c>
      <c r="AQ299" s="11">
        <f t="shared" si="200"/>
        <v>0</v>
      </c>
      <c r="AR299" s="11">
        <f t="shared" si="186"/>
        <v>0</v>
      </c>
      <c r="AS299" s="11">
        <f t="shared" si="187"/>
        <v>0</v>
      </c>
      <c r="AT299" s="11">
        <f t="shared" si="188"/>
        <v>0</v>
      </c>
      <c r="AU299" s="11">
        <f t="shared" si="189"/>
        <v>0</v>
      </c>
      <c r="AV299" s="11">
        <f t="shared" si="190"/>
        <v>0</v>
      </c>
      <c r="AW299" s="11">
        <f t="shared" si="191"/>
        <v>0</v>
      </c>
      <c r="AX299" s="11">
        <f t="shared" si="192"/>
        <v>0</v>
      </c>
      <c r="AY299" s="11">
        <f t="shared" si="193"/>
        <v>0</v>
      </c>
      <c r="AZ299" s="11">
        <f t="shared" si="194"/>
        <v>0</v>
      </c>
      <c r="BA299" s="11">
        <f t="shared" si="195"/>
        <v>0</v>
      </c>
    </row>
    <row r="300" spans="1:53" hidden="1" x14ac:dyDescent="0.2">
      <c r="A300" s="11"/>
      <c r="B300" s="11"/>
      <c r="C300" s="11"/>
      <c r="D300" s="11"/>
      <c r="E300" s="11"/>
      <c r="F300" s="11"/>
      <c r="G300" s="11"/>
      <c r="H300" s="11"/>
      <c r="I300" s="11"/>
      <c r="J300" s="11"/>
      <c r="K300" s="11"/>
      <c r="L300" s="11"/>
      <c r="M300" s="11"/>
      <c r="N300" s="11"/>
      <c r="O300" s="11"/>
      <c r="P300" s="11"/>
      <c r="Q300" s="11"/>
      <c r="R300" s="11"/>
      <c r="S300" s="11"/>
      <c r="T300" s="48">
        <f t="shared" si="201"/>
        <v>269</v>
      </c>
      <c r="U300" s="11">
        <f t="shared" si="166"/>
        <v>2</v>
      </c>
      <c r="V300" s="19">
        <f t="shared" si="196"/>
        <v>0</v>
      </c>
      <c r="W300" s="19">
        <f t="shared" si="197"/>
        <v>0</v>
      </c>
      <c r="X300" s="11" t="b">
        <f t="shared" si="167"/>
        <v>1</v>
      </c>
      <c r="Y300" s="11">
        <f t="shared" si="198"/>
        <v>0</v>
      </c>
      <c r="Z300" s="11">
        <f t="shared" si="199"/>
        <v>0</v>
      </c>
      <c r="AA300" s="11">
        <f t="shared" si="171"/>
        <v>0</v>
      </c>
      <c r="AB300" s="19">
        <f t="shared" si="202"/>
        <v>268</v>
      </c>
      <c r="AC300" s="11">
        <f t="shared" si="172"/>
        <v>1</v>
      </c>
      <c r="AD300" s="11">
        <f t="shared" si="173"/>
        <v>0</v>
      </c>
      <c r="AE300" s="19">
        <f t="shared" si="174"/>
        <v>0</v>
      </c>
      <c r="AF300" s="19">
        <f t="shared" si="175"/>
        <v>0</v>
      </c>
      <c r="AG300" s="11" t="b">
        <f t="shared" si="176"/>
        <v>0</v>
      </c>
      <c r="AH300" s="11">
        <f t="shared" si="177"/>
        <v>0</v>
      </c>
      <c r="AI300" s="11">
        <f t="shared" si="178"/>
        <v>0</v>
      </c>
      <c r="AJ300" s="11">
        <f t="shared" si="179"/>
        <v>0</v>
      </c>
      <c r="AK300" s="11">
        <f t="shared" si="180"/>
        <v>0</v>
      </c>
      <c r="AL300" s="11">
        <f t="shared" si="181"/>
        <v>0</v>
      </c>
      <c r="AM300" s="11">
        <f t="shared" si="182"/>
        <v>0</v>
      </c>
      <c r="AN300" s="11">
        <f t="shared" si="183"/>
        <v>0</v>
      </c>
      <c r="AO300" s="11">
        <f t="shared" si="184"/>
        <v>0</v>
      </c>
      <c r="AP300" s="11">
        <f t="shared" si="185"/>
        <v>0</v>
      </c>
      <c r="AQ300" s="11">
        <f t="shared" si="200"/>
        <v>0</v>
      </c>
      <c r="AR300" s="11">
        <f t="shared" si="186"/>
        <v>0</v>
      </c>
      <c r="AS300" s="11">
        <f t="shared" si="187"/>
        <v>0</v>
      </c>
      <c r="AT300" s="11">
        <f t="shared" si="188"/>
        <v>0</v>
      </c>
      <c r="AU300" s="11">
        <f t="shared" si="189"/>
        <v>0</v>
      </c>
      <c r="AV300" s="11">
        <f t="shared" si="190"/>
        <v>0</v>
      </c>
      <c r="AW300" s="11">
        <f t="shared" si="191"/>
        <v>0</v>
      </c>
      <c r="AX300" s="11">
        <f t="shared" si="192"/>
        <v>0</v>
      </c>
      <c r="AY300" s="11">
        <f t="shared" si="193"/>
        <v>0</v>
      </c>
      <c r="AZ300" s="11">
        <f t="shared" si="194"/>
        <v>0</v>
      </c>
      <c r="BA300" s="11">
        <f t="shared" si="195"/>
        <v>0</v>
      </c>
    </row>
    <row r="301" spans="1:53" hidden="1" x14ac:dyDescent="0.2">
      <c r="A301" s="11"/>
      <c r="B301" s="11"/>
      <c r="C301" s="11"/>
      <c r="D301" s="11"/>
      <c r="E301" s="11"/>
      <c r="F301" s="11"/>
      <c r="G301" s="11"/>
      <c r="H301" s="11"/>
      <c r="I301" s="11"/>
      <c r="J301" s="11"/>
      <c r="K301" s="11"/>
      <c r="L301" s="11"/>
      <c r="M301" s="11"/>
      <c r="N301" s="11"/>
      <c r="O301" s="11"/>
      <c r="P301" s="11"/>
      <c r="Q301" s="11"/>
      <c r="R301" s="11"/>
      <c r="S301" s="11"/>
      <c r="T301" s="48">
        <f t="shared" si="201"/>
        <v>270</v>
      </c>
      <c r="U301" s="11">
        <f t="shared" ref="U301:U364" si="203">WEEKDAY(T301,2)</f>
        <v>3</v>
      </c>
      <c r="V301" s="19">
        <f t="shared" si="196"/>
        <v>0</v>
      </c>
      <c r="W301" s="19">
        <f t="shared" si="197"/>
        <v>0</v>
      </c>
      <c r="X301" s="11" t="b">
        <f t="shared" ref="X301:X364" si="204">IF(AND(T301&gt;=V301,T301&lt;=W301),FALSE,TRUE)</f>
        <v>1</v>
      </c>
      <c r="Y301" s="11">
        <f t="shared" si="198"/>
        <v>0</v>
      </c>
      <c r="Z301" s="11">
        <f t="shared" si="199"/>
        <v>0</v>
      </c>
      <c r="AA301" s="11">
        <f t="shared" si="171"/>
        <v>0</v>
      </c>
      <c r="AB301" s="19">
        <f t="shared" si="202"/>
        <v>269</v>
      </c>
      <c r="AC301" s="11">
        <f t="shared" si="172"/>
        <v>2</v>
      </c>
      <c r="AD301" s="11">
        <f t="shared" si="173"/>
        <v>0</v>
      </c>
      <c r="AE301" s="19">
        <f t="shared" si="174"/>
        <v>0</v>
      </c>
      <c r="AF301" s="19">
        <f t="shared" si="175"/>
        <v>0</v>
      </c>
      <c r="AG301" s="11" t="b">
        <f t="shared" si="176"/>
        <v>0</v>
      </c>
      <c r="AH301" s="11">
        <f t="shared" si="177"/>
        <v>0</v>
      </c>
      <c r="AI301" s="11">
        <f t="shared" si="178"/>
        <v>0</v>
      </c>
      <c r="AJ301" s="11">
        <f t="shared" si="179"/>
        <v>0</v>
      </c>
      <c r="AK301" s="11">
        <f t="shared" si="180"/>
        <v>0</v>
      </c>
      <c r="AL301" s="11">
        <f t="shared" si="181"/>
        <v>0</v>
      </c>
      <c r="AM301" s="11">
        <f t="shared" si="182"/>
        <v>0</v>
      </c>
      <c r="AN301" s="11">
        <f t="shared" si="183"/>
        <v>0</v>
      </c>
      <c r="AO301" s="11">
        <f t="shared" si="184"/>
        <v>0</v>
      </c>
      <c r="AP301" s="11">
        <f t="shared" si="185"/>
        <v>0</v>
      </c>
      <c r="AQ301" s="11">
        <f t="shared" si="200"/>
        <v>0</v>
      </c>
      <c r="AR301" s="11">
        <f t="shared" si="186"/>
        <v>0</v>
      </c>
      <c r="AS301" s="11">
        <f t="shared" si="187"/>
        <v>0</v>
      </c>
      <c r="AT301" s="11">
        <f t="shared" si="188"/>
        <v>0</v>
      </c>
      <c r="AU301" s="11">
        <f t="shared" si="189"/>
        <v>0</v>
      </c>
      <c r="AV301" s="11">
        <f t="shared" si="190"/>
        <v>0</v>
      </c>
      <c r="AW301" s="11">
        <f t="shared" si="191"/>
        <v>0</v>
      </c>
      <c r="AX301" s="11">
        <f t="shared" si="192"/>
        <v>0</v>
      </c>
      <c r="AY301" s="11">
        <f t="shared" si="193"/>
        <v>0</v>
      </c>
      <c r="AZ301" s="11">
        <f t="shared" si="194"/>
        <v>0</v>
      </c>
      <c r="BA301" s="11">
        <f t="shared" si="195"/>
        <v>0</v>
      </c>
    </row>
    <row r="302" spans="1:53" hidden="1" x14ac:dyDescent="0.2">
      <c r="A302" s="11"/>
      <c r="B302" s="11"/>
      <c r="C302" s="11"/>
      <c r="D302" s="11"/>
      <c r="E302" s="11"/>
      <c r="F302" s="11"/>
      <c r="G302" s="11"/>
      <c r="H302" s="11"/>
      <c r="I302" s="11"/>
      <c r="J302" s="11"/>
      <c r="K302" s="11"/>
      <c r="L302" s="11"/>
      <c r="M302" s="11"/>
      <c r="N302" s="11"/>
      <c r="O302" s="11"/>
      <c r="P302" s="11"/>
      <c r="Q302" s="11"/>
      <c r="R302" s="11"/>
      <c r="S302" s="11"/>
      <c r="T302" s="48">
        <f t="shared" si="201"/>
        <v>271</v>
      </c>
      <c r="U302" s="11">
        <f t="shared" si="203"/>
        <v>4</v>
      </c>
      <c r="V302" s="19">
        <f t="shared" si="196"/>
        <v>0</v>
      </c>
      <c r="W302" s="19">
        <f t="shared" si="197"/>
        <v>0</v>
      </c>
      <c r="X302" s="11" t="b">
        <f t="shared" si="204"/>
        <v>1</v>
      </c>
      <c r="Y302" s="11">
        <f t="shared" si="198"/>
        <v>0</v>
      </c>
      <c r="Z302" s="11">
        <f t="shared" si="199"/>
        <v>0</v>
      </c>
      <c r="AA302" s="11">
        <f t="shared" si="171"/>
        <v>0</v>
      </c>
      <c r="AB302" s="19">
        <f t="shared" si="202"/>
        <v>270</v>
      </c>
      <c r="AC302" s="11">
        <f t="shared" si="172"/>
        <v>3</v>
      </c>
      <c r="AD302" s="11">
        <f t="shared" si="173"/>
        <v>0</v>
      </c>
      <c r="AE302" s="19">
        <f t="shared" si="174"/>
        <v>0</v>
      </c>
      <c r="AF302" s="19">
        <f t="shared" si="175"/>
        <v>0</v>
      </c>
      <c r="AG302" s="11" t="b">
        <f t="shared" si="176"/>
        <v>0</v>
      </c>
      <c r="AH302" s="11">
        <f t="shared" si="177"/>
        <v>0</v>
      </c>
      <c r="AI302" s="11">
        <f t="shared" si="178"/>
        <v>0</v>
      </c>
      <c r="AJ302" s="11">
        <f t="shared" si="179"/>
        <v>0</v>
      </c>
      <c r="AK302" s="11">
        <f t="shared" si="180"/>
        <v>0</v>
      </c>
      <c r="AL302" s="11">
        <f t="shared" si="181"/>
        <v>0</v>
      </c>
      <c r="AM302" s="11">
        <f t="shared" si="182"/>
        <v>0</v>
      </c>
      <c r="AN302" s="11">
        <f t="shared" si="183"/>
        <v>0</v>
      </c>
      <c r="AO302" s="11">
        <f t="shared" si="184"/>
        <v>0</v>
      </c>
      <c r="AP302" s="11">
        <f t="shared" si="185"/>
        <v>0</v>
      </c>
      <c r="AQ302" s="11">
        <f t="shared" si="200"/>
        <v>0</v>
      </c>
      <c r="AR302" s="11">
        <f t="shared" si="186"/>
        <v>0</v>
      </c>
      <c r="AS302" s="11">
        <f t="shared" si="187"/>
        <v>0</v>
      </c>
      <c r="AT302" s="11">
        <f t="shared" si="188"/>
        <v>0</v>
      </c>
      <c r="AU302" s="11">
        <f t="shared" si="189"/>
        <v>0</v>
      </c>
      <c r="AV302" s="11">
        <f t="shared" si="190"/>
        <v>0</v>
      </c>
      <c r="AW302" s="11">
        <f t="shared" si="191"/>
        <v>0</v>
      </c>
      <c r="AX302" s="11">
        <f t="shared" si="192"/>
        <v>0</v>
      </c>
      <c r="AY302" s="11">
        <f t="shared" si="193"/>
        <v>0</v>
      </c>
      <c r="AZ302" s="11">
        <f t="shared" si="194"/>
        <v>0</v>
      </c>
      <c r="BA302" s="11">
        <f t="shared" si="195"/>
        <v>0</v>
      </c>
    </row>
    <row r="303" spans="1:53" hidden="1" x14ac:dyDescent="0.2">
      <c r="A303" s="11"/>
      <c r="B303" s="11"/>
      <c r="C303" s="11"/>
      <c r="D303" s="11"/>
      <c r="E303" s="11"/>
      <c r="F303" s="11"/>
      <c r="G303" s="11"/>
      <c r="H303" s="11"/>
      <c r="I303" s="11"/>
      <c r="J303" s="11"/>
      <c r="K303" s="11"/>
      <c r="L303" s="11"/>
      <c r="M303" s="11"/>
      <c r="N303" s="11"/>
      <c r="O303" s="11"/>
      <c r="P303" s="11"/>
      <c r="Q303" s="11"/>
      <c r="R303" s="11"/>
      <c r="S303" s="11"/>
      <c r="T303" s="48">
        <f t="shared" si="201"/>
        <v>272</v>
      </c>
      <c r="U303" s="11">
        <f t="shared" si="203"/>
        <v>5</v>
      </c>
      <c r="V303" s="19">
        <f t="shared" si="196"/>
        <v>0</v>
      </c>
      <c r="W303" s="19">
        <f t="shared" si="197"/>
        <v>0</v>
      </c>
      <c r="X303" s="11" t="b">
        <f t="shared" si="204"/>
        <v>1</v>
      </c>
      <c r="Y303" s="11">
        <f t="shared" si="198"/>
        <v>0</v>
      </c>
      <c r="Z303" s="11">
        <f t="shared" si="199"/>
        <v>0</v>
      </c>
      <c r="AA303" s="11">
        <f t="shared" si="171"/>
        <v>0</v>
      </c>
      <c r="AB303" s="19">
        <f t="shared" si="202"/>
        <v>271</v>
      </c>
      <c r="AC303" s="11">
        <f t="shared" si="172"/>
        <v>4</v>
      </c>
      <c r="AD303" s="11">
        <f t="shared" si="173"/>
        <v>0</v>
      </c>
      <c r="AE303" s="19">
        <f t="shared" si="174"/>
        <v>0</v>
      </c>
      <c r="AF303" s="19">
        <f t="shared" si="175"/>
        <v>0</v>
      </c>
      <c r="AG303" s="11" t="b">
        <f t="shared" si="176"/>
        <v>0</v>
      </c>
      <c r="AH303" s="11">
        <f t="shared" si="177"/>
        <v>0</v>
      </c>
      <c r="AI303" s="11">
        <f t="shared" si="178"/>
        <v>0</v>
      </c>
      <c r="AJ303" s="11">
        <f t="shared" si="179"/>
        <v>0</v>
      </c>
      <c r="AK303" s="11">
        <f t="shared" si="180"/>
        <v>0</v>
      </c>
      <c r="AL303" s="11">
        <f t="shared" si="181"/>
        <v>0</v>
      </c>
      <c r="AM303" s="11">
        <f t="shared" si="182"/>
        <v>0</v>
      </c>
      <c r="AN303" s="11">
        <f t="shared" si="183"/>
        <v>0</v>
      </c>
      <c r="AO303" s="11">
        <f t="shared" si="184"/>
        <v>0</v>
      </c>
      <c r="AP303" s="11">
        <f t="shared" si="185"/>
        <v>0</v>
      </c>
      <c r="AQ303" s="11">
        <f t="shared" si="200"/>
        <v>0</v>
      </c>
      <c r="AR303" s="11">
        <f t="shared" si="186"/>
        <v>0</v>
      </c>
      <c r="AS303" s="11">
        <f t="shared" si="187"/>
        <v>0</v>
      </c>
      <c r="AT303" s="11">
        <f t="shared" si="188"/>
        <v>0</v>
      </c>
      <c r="AU303" s="11">
        <f t="shared" si="189"/>
        <v>0</v>
      </c>
      <c r="AV303" s="11">
        <f t="shared" si="190"/>
        <v>0</v>
      </c>
      <c r="AW303" s="11">
        <f t="shared" si="191"/>
        <v>0</v>
      </c>
      <c r="AX303" s="11">
        <f t="shared" si="192"/>
        <v>0</v>
      </c>
      <c r="AY303" s="11">
        <f t="shared" si="193"/>
        <v>0</v>
      </c>
      <c r="AZ303" s="11">
        <f t="shared" si="194"/>
        <v>0</v>
      </c>
      <c r="BA303" s="11">
        <f t="shared" si="195"/>
        <v>0</v>
      </c>
    </row>
    <row r="304" spans="1:53" hidden="1" x14ac:dyDescent="0.2">
      <c r="A304" s="11"/>
      <c r="B304" s="11"/>
      <c r="C304" s="11"/>
      <c r="D304" s="11"/>
      <c r="E304" s="11"/>
      <c r="F304" s="11"/>
      <c r="G304" s="11"/>
      <c r="H304" s="11"/>
      <c r="I304" s="11"/>
      <c r="J304" s="11"/>
      <c r="K304" s="11"/>
      <c r="L304" s="11"/>
      <c r="M304" s="11"/>
      <c r="N304" s="11"/>
      <c r="O304" s="11"/>
      <c r="P304" s="11"/>
      <c r="Q304" s="11"/>
      <c r="R304" s="11"/>
      <c r="S304" s="11"/>
      <c r="T304" s="48">
        <f t="shared" si="201"/>
        <v>273</v>
      </c>
      <c r="U304" s="11">
        <f t="shared" si="203"/>
        <v>6</v>
      </c>
      <c r="V304" s="19">
        <f t="shared" si="196"/>
        <v>0</v>
      </c>
      <c r="W304" s="19">
        <f t="shared" si="197"/>
        <v>0</v>
      </c>
      <c r="X304" s="11" t="b">
        <f t="shared" si="204"/>
        <v>1</v>
      </c>
      <c r="Y304" s="11">
        <f t="shared" si="198"/>
        <v>0</v>
      </c>
      <c r="Z304" s="11">
        <f t="shared" si="199"/>
        <v>0</v>
      </c>
      <c r="AA304" s="11">
        <f t="shared" si="171"/>
        <v>0</v>
      </c>
      <c r="AB304" s="19">
        <f t="shared" si="202"/>
        <v>272</v>
      </c>
      <c r="AC304" s="11">
        <f t="shared" si="172"/>
        <v>5</v>
      </c>
      <c r="AD304" s="11">
        <f t="shared" si="173"/>
        <v>0</v>
      </c>
      <c r="AE304" s="19">
        <f t="shared" si="174"/>
        <v>0</v>
      </c>
      <c r="AF304" s="19">
        <f t="shared" si="175"/>
        <v>0</v>
      </c>
      <c r="AG304" s="11" t="b">
        <f t="shared" si="176"/>
        <v>0</v>
      </c>
      <c r="AH304" s="11">
        <f t="shared" si="177"/>
        <v>0</v>
      </c>
      <c r="AI304" s="11">
        <f t="shared" si="178"/>
        <v>0</v>
      </c>
      <c r="AJ304" s="11">
        <f t="shared" si="179"/>
        <v>0</v>
      </c>
      <c r="AK304" s="11">
        <f t="shared" si="180"/>
        <v>0</v>
      </c>
      <c r="AL304" s="11">
        <f t="shared" si="181"/>
        <v>0</v>
      </c>
      <c r="AM304" s="11">
        <f t="shared" si="182"/>
        <v>0</v>
      </c>
      <c r="AN304" s="11">
        <f t="shared" si="183"/>
        <v>0</v>
      </c>
      <c r="AO304" s="11">
        <f t="shared" si="184"/>
        <v>0</v>
      </c>
      <c r="AP304" s="11">
        <f t="shared" si="185"/>
        <v>0</v>
      </c>
      <c r="AQ304" s="11">
        <f t="shared" si="200"/>
        <v>0</v>
      </c>
      <c r="AR304" s="11">
        <f t="shared" si="186"/>
        <v>0</v>
      </c>
      <c r="AS304" s="11">
        <f t="shared" si="187"/>
        <v>0</v>
      </c>
      <c r="AT304" s="11">
        <f t="shared" si="188"/>
        <v>0</v>
      </c>
      <c r="AU304" s="11">
        <f t="shared" si="189"/>
        <v>0</v>
      </c>
      <c r="AV304" s="11">
        <f t="shared" si="190"/>
        <v>0</v>
      </c>
      <c r="AW304" s="11">
        <f t="shared" si="191"/>
        <v>0</v>
      </c>
      <c r="AX304" s="11">
        <f t="shared" si="192"/>
        <v>0</v>
      </c>
      <c r="AY304" s="11">
        <f t="shared" si="193"/>
        <v>0</v>
      </c>
      <c r="AZ304" s="11">
        <f t="shared" si="194"/>
        <v>0</v>
      </c>
      <c r="BA304" s="11">
        <f t="shared" si="195"/>
        <v>0</v>
      </c>
    </row>
    <row r="305" spans="1:53" hidden="1" x14ac:dyDescent="0.2">
      <c r="A305" s="11"/>
      <c r="B305" s="11"/>
      <c r="C305" s="11"/>
      <c r="D305" s="11"/>
      <c r="E305" s="11"/>
      <c r="F305" s="11"/>
      <c r="G305" s="11"/>
      <c r="H305" s="11"/>
      <c r="I305" s="11"/>
      <c r="J305" s="11"/>
      <c r="K305" s="11"/>
      <c r="L305" s="11"/>
      <c r="M305" s="11"/>
      <c r="N305" s="11"/>
      <c r="O305" s="11"/>
      <c r="P305" s="11"/>
      <c r="Q305" s="11"/>
      <c r="R305" s="11"/>
      <c r="S305" s="11"/>
      <c r="T305" s="48">
        <f t="shared" si="201"/>
        <v>274</v>
      </c>
      <c r="U305" s="11">
        <f t="shared" si="203"/>
        <v>7</v>
      </c>
      <c r="V305" s="19">
        <f t="shared" si="196"/>
        <v>0</v>
      </c>
      <c r="W305" s="19">
        <f t="shared" si="197"/>
        <v>0</v>
      </c>
      <c r="X305" s="11" t="b">
        <f t="shared" si="204"/>
        <v>1</v>
      </c>
      <c r="Y305" s="11">
        <f t="shared" si="198"/>
        <v>0</v>
      </c>
      <c r="Z305" s="11">
        <f t="shared" si="199"/>
        <v>0</v>
      </c>
      <c r="AA305" s="11">
        <f t="shared" si="171"/>
        <v>0</v>
      </c>
      <c r="AB305" s="19">
        <f t="shared" si="202"/>
        <v>273</v>
      </c>
      <c r="AC305" s="11">
        <f t="shared" si="172"/>
        <v>6</v>
      </c>
      <c r="AD305" s="11">
        <f t="shared" si="173"/>
        <v>0</v>
      </c>
      <c r="AE305" s="19">
        <f t="shared" si="174"/>
        <v>0</v>
      </c>
      <c r="AF305" s="19">
        <f t="shared" si="175"/>
        <v>0</v>
      </c>
      <c r="AG305" s="11" t="b">
        <f t="shared" si="176"/>
        <v>0</v>
      </c>
      <c r="AH305" s="11">
        <f t="shared" si="177"/>
        <v>0</v>
      </c>
      <c r="AI305" s="11">
        <f t="shared" si="178"/>
        <v>0</v>
      </c>
      <c r="AJ305" s="11">
        <f t="shared" si="179"/>
        <v>0</v>
      </c>
      <c r="AK305" s="11">
        <f t="shared" si="180"/>
        <v>0</v>
      </c>
      <c r="AL305" s="11">
        <f t="shared" si="181"/>
        <v>0</v>
      </c>
      <c r="AM305" s="11">
        <f t="shared" si="182"/>
        <v>0</v>
      </c>
      <c r="AN305" s="11">
        <f t="shared" si="183"/>
        <v>0</v>
      </c>
      <c r="AO305" s="11">
        <f t="shared" si="184"/>
        <v>0</v>
      </c>
      <c r="AP305" s="11">
        <f t="shared" si="185"/>
        <v>0</v>
      </c>
      <c r="AQ305" s="11">
        <f t="shared" si="200"/>
        <v>0</v>
      </c>
      <c r="AR305" s="11">
        <f t="shared" si="186"/>
        <v>0</v>
      </c>
      <c r="AS305" s="11">
        <f t="shared" si="187"/>
        <v>0</v>
      </c>
      <c r="AT305" s="11">
        <f t="shared" si="188"/>
        <v>0</v>
      </c>
      <c r="AU305" s="11">
        <f t="shared" si="189"/>
        <v>0</v>
      </c>
      <c r="AV305" s="11">
        <f t="shared" si="190"/>
        <v>0</v>
      </c>
      <c r="AW305" s="11">
        <f t="shared" si="191"/>
        <v>0</v>
      </c>
      <c r="AX305" s="11">
        <f t="shared" si="192"/>
        <v>0</v>
      </c>
      <c r="AY305" s="11">
        <f t="shared" si="193"/>
        <v>0</v>
      </c>
      <c r="AZ305" s="11">
        <f t="shared" si="194"/>
        <v>0</v>
      </c>
      <c r="BA305" s="11">
        <f t="shared" si="195"/>
        <v>0</v>
      </c>
    </row>
    <row r="306" spans="1:53" hidden="1" x14ac:dyDescent="0.2">
      <c r="A306" s="11"/>
      <c r="B306" s="11"/>
      <c r="C306" s="11"/>
      <c r="D306" s="11"/>
      <c r="E306" s="11"/>
      <c r="F306" s="11"/>
      <c r="G306" s="11"/>
      <c r="H306" s="11"/>
      <c r="I306" s="11"/>
      <c r="J306" s="11"/>
      <c r="K306" s="11"/>
      <c r="L306" s="11"/>
      <c r="M306" s="11"/>
      <c r="N306" s="11"/>
      <c r="O306" s="11"/>
      <c r="P306" s="11"/>
      <c r="Q306" s="11"/>
      <c r="R306" s="11"/>
      <c r="S306" s="11"/>
      <c r="T306" s="48">
        <f t="shared" ref="T306:T321" si="205">T305+1</f>
        <v>275</v>
      </c>
      <c r="U306" s="11">
        <f t="shared" si="203"/>
        <v>1</v>
      </c>
      <c r="V306" s="19">
        <f t="shared" si="196"/>
        <v>0</v>
      </c>
      <c r="W306" s="19">
        <f t="shared" si="197"/>
        <v>0</v>
      </c>
      <c r="X306" s="11" t="b">
        <f t="shared" si="204"/>
        <v>1</v>
      </c>
      <c r="Y306" s="11">
        <f t="shared" si="198"/>
        <v>0</v>
      </c>
      <c r="Z306" s="11">
        <f t="shared" si="199"/>
        <v>0</v>
      </c>
      <c r="AA306" s="11">
        <f t="shared" si="171"/>
        <v>0</v>
      </c>
      <c r="AB306" s="19">
        <f t="shared" si="202"/>
        <v>274</v>
      </c>
      <c r="AC306" s="11">
        <f t="shared" si="172"/>
        <v>7</v>
      </c>
      <c r="AD306" s="11">
        <f t="shared" si="173"/>
        <v>0</v>
      </c>
      <c r="AE306" s="19">
        <f t="shared" si="174"/>
        <v>0</v>
      </c>
      <c r="AF306" s="19">
        <f t="shared" si="175"/>
        <v>0</v>
      </c>
      <c r="AG306" s="11" t="b">
        <f t="shared" si="176"/>
        <v>0</v>
      </c>
      <c r="AH306" s="11">
        <f t="shared" si="177"/>
        <v>0</v>
      </c>
      <c r="AI306" s="11">
        <f t="shared" si="178"/>
        <v>0</v>
      </c>
      <c r="AJ306" s="11">
        <f t="shared" si="179"/>
        <v>0</v>
      </c>
      <c r="AK306" s="11">
        <f t="shared" si="180"/>
        <v>0</v>
      </c>
      <c r="AL306" s="11">
        <f t="shared" si="181"/>
        <v>0</v>
      </c>
      <c r="AM306" s="11">
        <f t="shared" si="182"/>
        <v>0</v>
      </c>
      <c r="AN306" s="11">
        <f t="shared" si="183"/>
        <v>0</v>
      </c>
      <c r="AO306" s="11">
        <f t="shared" si="184"/>
        <v>0</v>
      </c>
      <c r="AP306" s="11">
        <f t="shared" si="185"/>
        <v>0</v>
      </c>
      <c r="AQ306" s="11">
        <f t="shared" si="200"/>
        <v>0</v>
      </c>
      <c r="AR306" s="11">
        <f t="shared" si="186"/>
        <v>0</v>
      </c>
      <c r="AS306" s="11">
        <f t="shared" si="187"/>
        <v>0</v>
      </c>
      <c r="AT306" s="11">
        <f t="shared" si="188"/>
        <v>0</v>
      </c>
      <c r="AU306" s="11">
        <f t="shared" si="189"/>
        <v>0</v>
      </c>
      <c r="AV306" s="11">
        <f t="shared" si="190"/>
        <v>0</v>
      </c>
      <c r="AW306" s="11">
        <f t="shared" si="191"/>
        <v>0</v>
      </c>
      <c r="AX306" s="11">
        <f t="shared" si="192"/>
        <v>0</v>
      </c>
      <c r="AY306" s="11">
        <f t="shared" si="193"/>
        <v>0</v>
      </c>
      <c r="AZ306" s="11">
        <f t="shared" si="194"/>
        <v>0</v>
      </c>
      <c r="BA306" s="11">
        <f t="shared" si="195"/>
        <v>0</v>
      </c>
    </row>
    <row r="307" spans="1:53" hidden="1" x14ac:dyDescent="0.2">
      <c r="A307" s="11"/>
      <c r="B307" s="11"/>
      <c r="C307" s="11"/>
      <c r="D307" s="11"/>
      <c r="E307" s="11"/>
      <c r="F307" s="11"/>
      <c r="G307" s="11"/>
      <c r="H307" s="11"/>
      <c r="I307" s="11"/>
      <c r="J307" s="11"/>
      <c r="K307" s="11"/>
      <c r="L307" s="11"/>
      <c r="M307" s="11"/>
      <c r="N307" s="11"/>
      <c r="O307" s="11"/>
      <c r="P307" s="11"/>
      <c r="Q307" s="11"/>
      <c r="R307" s="11"/>
      <c r="S307" s="11"/>
      <c r="T307" s="48">
        <f t="shared" si="205"/>
        <v>276</v>
      </c>
      <c r="U307" s="11">
        <f t="shared" si="203"/>
        <v>2</v>
      </c>
      <c r="V307" s="19">
        <f t="shared" si="196"/>
        <v>0</v>
      </c>
      <c r="W307" s="19">
        <f t="shared" si="197"/>
        <v>0</v>
      </c>
      <c r="X307" s="11" t="b">
        <f t="shared" si="204"/>
        <v>1</v>
      </c>
      <c r="Y307" s="11">
        <f t="shared" si="198"/>
        <v>0</v>
      </c>
      <c r="Z307" s="11">
        <f t="shared" si="199"/>
        <v>0</v>
      </c>
      <c r="AA307" s="11">
        <f t="shared" si="171"/>
        <v>0</v>
      </c>
      <c r="AB307" s="19">
        <f t="shared" si="202"/>
        <v>275</v>
      </c>
      <c r="AC307" s="11">
        <f t="shared" si="172"/>
        <v>1</v>
      </c>
      <c r="AD307" s="11">
        <f t="shared" si="173"/>
        <v>0</v>
      </c>
      <c r="AE307" s="19">
        <f t="shared" si="174"/>
        <v>0</v>
      </c>
      <c r="AF307" s="19">
        <f t="shared" si="175"/>
        <v>0</v>
      </c>
      <c r="AG307" s="11" t="b">
        <f t="shared" si="176"/>
        <v>0</v>
      </c>
      <c r="AH307" s="11">
        <f t="shared" si="177"/>
        <v>0</v>
      </c>
      <c r="AI307" s="11">
        <f t="shared" si="178"/>
        <v>0</v>
      </c>
      <c r="AJ307" s="11">
        <f t="shared" si="179"/>
        <v>0</v>
      </c>
      <c r="AK307" s="11">
        <f t="shared" si="180"/>
        <v>0</v>
      </c>
      <c r="AL307" s="11">
        <f t="shared" si="181"/>
        <v>0</v>
      </c>
      <c r="AM307" s="11">
        <f t="shared" si="182"/>
        <v>0</v>
      </c>
      <c r="AN307" s="11">
        <f t="shared" si="183"/>
        <v>0</v>
      </c>
      <c r="AO307" s="11">
        <f t="shared" si="184"/>
        <v>0</v>
      </c>
      <c r="AP307" s="11">
        <f t="shared" si="185"/>
        <v>0</v>
      </c>
      <c r="AQ307" s="11">
        <f t="shared" si="200"/>
        <v>0</v>
      </c>
      <c r="AR307" s="11">
        <f t="shared" si="186"/>
        <v>0</v>
      </c>
      <c r="AS307" s="11">
        <f t="shared" si="187"/>
        <v>0</v>
      </c>
      <c r="AT307" s="11">
        <f t="shared" si="188"/>
        <v>0</v>
      </c>
      <c r="AU307" s="11">
        <f t="shared" si="189"/>
        <v>0</v>
      </c>
      <c r="AV307" s="11">
        <f t="shared" si="190"/>
        <v>0</v>
      </c>
      <c r="AW307" s="11">
        <f t="shared" si="191"/>
        <v>0</v>
      </c>
      <c r="AX307" s="11">
        <f t="shared" si="192"/>
        <v>0</v>
      </c>
      <c r="AY307" s="11">
        <f t="shared" si="193"/>
        <v>0</v>
      </c>
      <c r="AZ307" s="11">
        <f t="shared" si="194"/>
        <v>0</v>
      </c>
      <c r="BA307" s="11">
        <f t="shared" si="195"/>
        <v>0</v>
      </c>
    </row>
    <row r="308" spans="1:53" hidden="1" x14ac:dyDescent="0.2">
      <c r="A308" s="11"/>
      <c r="B308" s="11"/>
      <c r="C308" s="11"/>
      <c r="D308" s="11"/>
      <c r="E308" s="11"/>
      <c r="F308" s="11"/>
      <c r="G308" s="11"/>
      <c r="H308" s="11"/>
      <c r="I308" s="11"/>
      <c r="J308" s="11"/>
      <c r="K308" s="11"/>
      <c r="L308" s="11"/>
      <c r="M308" s="11"/>
      <c r="N308" s="11"/>
      <c r="O308" s="11"/>
      <c r="P308" s="11"/>
      <c r="Q308" s="11"/>
      <c r="R308" s="11"/>
      <c r="S308" s="11"/>
      <c r="T308" s="48">
        <f t="shared" si="205"/>
        <v>277</v>
      </c>
      <c r="U308" s="11">
        <f t="shared" si="203"/>
        <v>3</v>
      </c>
      <c r="V308" s="19">
        <f t="shared" si="196"/>
        <v>0</v>
      </c>
      <c r="W308" s="19">
        <f t="shared" si="197"/>
        <v>0</v>
      </c>
      <c r="X308" s="11" t="b">
        <f t="shared" si="204"/>
        <v>1</v>
      </c>
      <c r="Y308" s="11">
        <f t="shared" si="198"/>
        <v>0</v>
      </c>
      <c r="Z308" s="11">
        <f t="shared" si="199"/>
        <v>0</v>
      </c>
      <c r="AA308" s="11">
        <f t="shared" si="171"/>
        <v>0</v>
      </c>
      <c r="AB308" s="19">
        <f t="shared" si="202"/>
        <v>276</v>
      </c>
      <c r="AC308" s="11">
        <f t="shared" si="172"/>
        <v>2</v>
      </c>
      <c r="AD308" s="11">
        <f t="shared" si="173"/>
        <v>0</v>
      </c>
      <c r="AE308" s="19">
        <f t="shared" si="174"/>
        <v>0</v>
      </c>
      <c r="AF308" s="19">
        <f t="shared" si="175"/>
        <v>0</v>
      </c>
      <c r="AG308" s="11" t="b">
        <f t="shared" si="176"/>
        <v>0</v>
      </c>
      <c r="AH308" s="11">
        <f t="shared" si="177"/>
        <v>0</v>
      </c>
      <c r="AI308" s="11">
        <f t="shared" si="178"/>
        <v>0</v>
      </c>
      <c r="AJ308" s="11">
        <f t="shared" si="179"/>
        <v>0</v>
      </c>
      <c r="AK308" s="11">
        <f t="shared" si="180"/>
        <v>0</v>
      </c>
      <c r="AL308" s="11">
        <f t="shared" si="181"/>
        <v>0</v>
      </c>
      <c r="AM308" s="11">
        <f t="shared" si="182"/>
        <v>0</v>
      </c>
      <c r="AN308" s="11">
        <f t="shared" si="183"/>
        <v>0</v>
      </c>
      <c r="AO308" s="11">
        <f t="shared" si="184"/>
        <v>0</v>
      </c>
      <c r="AP308" s="11">
        <f t="shared" si="185"/>
        <v>0</v>
      </c>
      <c r="AQ308" s="11">
        <f t="shared" si="200"/>
        <v>0</v>
      </c>
      <c r="AR308" s="11">
        <f t="shared" si="186"/>
        <v>0</v>
      </c>
      <c r="AS308" s="11">
        <f t="shared" si="187"/>
        <v>0</v>
      </c>
      <c r="AT308" s="11">
        <f t="shared" si="188"/>
        <v>0</v>
      </c>
      <c r="AU308" s="11">
        <f t="shared" si="189"/>
        <v>0</v>
      </c>
      <c r="AV308" s="11">
        <f t="shared" si="190"/>
        <v>0</v>
      </c>
      <c r="AW308" s="11">
        <f t="shared" si="191"/>
        <v>0</v>
      </c>
      <c r="AX308" s="11">
        <f t="shared" si="192"/>
        <v>0</v>
      </c>
      <c r="AY308" s="11">
        <f t="shared" si="193"/>
        <v>0</v>
      </c>
      <c r="AZ308" s="11">
        <f t="shared" si="194"/>
        <v>0</v>
      </c>
      <c r="BA308" s="11">
        <f t="shared" si="195"/>
        <v>0</v>
      </c>
    </row>
    <row r="309" spans="1:53" hidden="1" x14ac:dyDescent="0.2">
      <c r="A309" s="11"/>
      <c r="B309" s="11"/>
      <c r="C309" s="11"/>
      <c r="D309" s="11"/>
      <c r="E309" s="11"/>
      <c r="F309" s="11"/>
      <c r="G309" s="11"/>
      <c r="H309" s="11"/>
      <c r="I309" s="11"/>
      <c r="J309" s="11"/>
      <c r="K309" s="11"/>
      <c r="L309" s="11"/>
      <c r="M309" s="11"/>
      <c r="N309" s="11"/>
      <c r="O309" s="11"/>
      <c r="P309" s="11"/>
      <c r="Q309" s="11"/>
      <c r="R309" s="11"/>
      <c r="S309" s="11"/>
      <c r="T309" s="48">
        <f t="shared" si="205"/>
        <v>278</v>
      </c>
      <c r="U309" s="11">
        <f t="shared" si="203"/>
        <v>4</v>
      </c>
      <c r="V309" s="19">
        <f t="shared" si="196"/>
        <v>0</v>
      </c>
      <c r="W309" s="19">
        <f t="shared" si="197"/>
        <v>0</v>
      </c>
      <c r="X309" s="11" t="b">
        <f t="shared" si="204"/>
        <v>1</v>
      </c>
      <c r="Y309" s="11">
        <f t="shared" si="198"/>
        <v>0</v>
      </c>
      <c r="Z309" s="11">
        <f t="shared" si="199"/>
        <v>0</v>
      </c>
      <c r="AA309" s="11">
        <f t="shared" si="171"/>
        <v>0</v>
      </c>
      <c r="AB309" s="19">
        <f t="shared" si="202"/>
        <v>277</v>
      </c>
      <c r="AC309" s="11">
        <f t="shared" si="172"/>
        <v>3</v>
      </c>
      <c r="AD309" s="11">
        <f t="shared" si="173"/>
        <v>0</v>
      </c>
      <c r="AE309" s="19">
        <f t="shared" si="174"/>
        <v>0</v>
      </c>
      <c r="AF309" s="19">
        <f t="shared" si="175"/>
        <v>0</v>
      </c>
      <c r="AG309" s="11" t="b">
        <f t="shared" si="176"/>
        <v>0</v>
      </c>
      <c r="AH309" s="11">
        <f t="shared" si="177"/>
        <v>0</v>
      </c>
      <c r="AI309" s="11">
        <f t="shared" si="178"/>
        <v>0</v>
      </c>
      <c r="AJ309" s="11">
        <f t="shared" si="179"/>
        <v>0</v>
      </c>
      <c r="AK309" s="11">
        <f t="shared" si="180"/>
        <v>0</v>
      </c>
      <c r="AL309" s="11">
        <f t="shared" si="181"/>
        <v>0</v>
      </c>
      <c r="AM309" s="11">
        <f t="shared" si="182"/>
        <v>0</v>
      </c>
      <c r="AN309" s="11">
        <f t="shared" si="183"/>
        <v>0</v>
      </c>
      <c r="AO309" s="11">
        <f t="shared" si="184"/>
        <v>0</v>
      </c>
      <c r="AP309" s="11">
        <f t="shared" si="185"/>
        <v>0</v>
      </c>
      <c r="AQ309" s="11">
        <f t="shared" si="200"/>
        <v>0</v>
      </c>
      <c r="AR309" s="11">
        <f t="shared" si="186"/>
        <v>0</v>
      </c>
      <c r="AS309" s="11">
        <f t="shared" si="187"/>
        <v>0</v>
      </c>
      <c r="AT309" s="11">
        <f t="shared" si="188"/>
        <v>0</v>
      </c>
      <c r="AU309" s="11">
        <f t="shared" si="189"/>
        <v>0</v>
      </c>
      <c r="AV309" s="11">
        <f t="shared" si="190"/>
        <v>0</v>
      </c>
      <c r="AW309" s="11">
        <f t="shared" si="191"/>
        <v>0</v>
      </c>
      <c r="AX309" s="11">
        <f t="shared" si="192"/>
        <v>0</v>
      </c>
      <c r="AY309" s="11">
        <f t="shared" si="193"/>
        <v>0</v>
      </c>
      <c r="AZ309" s="11">
        <f t="shared" si="194"/>
        <v>0</v>
      </c>
      <c r="BA309" s="11">
        <f t="shared" si="195"/>
        <v>0</v>
      </c>
    </row>
    <row r="310" spans="1:53" hidden="1" x14ac:dyDescent="0.2">
      <c r="A310" s="11"/>
      <c r="B310" s="11"/>
      <c r="C310" s="11"/>
      <c r="D310" s="11"/>
      <c r="E310" s="11"/>
      <c r="F310" s="11"/>
      <c r="G310" s="11"/>
      <c r="H310" s="11"/>
      <c r="I310" s="11"/>
      <c r="J310" s="11"/>
      <c r="K310" s="11"/>
      <c r="L310" s="11"/>
      <c r="M310" s="11"/>
      <c r="N310" s="11"/>
      <c r="O310" s="11"/>
      <c r="P310" s="11"/>
      <c r="Q310" s="11"/>
      <c r="R310" s="11"/>
      <c r="S310" s="11"/>
      <c r="T310" s="48">
        <f t="shared" si="205"/>
        <v>279</v>
      </c>
      <c r="U310" s="11">
        <f t="shared" si="203"/>
        <v>5</v>
      </c>
      <c r="V310" s="19">
        <f t="shared" si="196"/>
        <v>0</v>
      </c>
      <c r="W310" s="19">
        <f t="shared" si="197"/>
        <v>0</v>
      </c>
      <c r="X310" s="11" t="b">
        <f t="shared" si="204"/>
        <v>1</v>
      </c>
      <c r="Y310" s="11">
        <f t="shared" si="198"/>
        <v>0</v>
      </c>
      <c r="Z310" s="11">
        <f t="shared" si="199"/>
        <v>0</v>
      </c>
      <c r="AA310" s="11">
        <f t="shared" si="171"/>
        <v>0</v>
      </c>
      <c r="AB310" s="19">
        <f t="shared" si="202"/>
        <v>278</v>
      </c>
      <c r="AC310" s="11">
        <f t="shared" si="172"/>
        <v>4</v>
      </c>
      <c r="AD310" s="11">
        <f t="shared" si="173"/>
        <v>0</v>
      </c>
      <c r="AE310" s="19">
        <f t="shared" si="174"/>
        <v>0</v>
      </c>
      <c r="AF310" s="19">
        <f t="shared" si="175"/>
        <v>0</v>
      </c>
      <c r="AG310" s="11" t="b">
        <f t="shared" si="176"/>
        <v>0</v>
      </c>
      <c r="AH310" s="11">
        <f t="shared" si="177"/>
        <v>0</v>
      </c>
      <c r="AI310" s="11">
        <f t="shared" si="178"/>
        <v>0</v>
      </c>
      <c r="AJ310" s="11">
        <f t="shared" si="179"/>
        <v>0</v>
      </c>
      <c r="AK310" s="11">
        <f t="shared" si="180"/>
        <v>0</v>
      </c>
      <c r="AL310" s="11">
        <f t="shared" si="181"/>
        <v>0</v>
      </c>
      <c r="AM310" s="11">
        <f t="shared" si="182"/>
        <v>0</v>
      </c>
      <c r="AN310" s="11">
        <f t="shared" si="183"/>
        <v>0</v>
      </c>
      <c r="AO310" s="11">
        <f t="shared" si="184"/>
        <v>0</v>
      </c>
      <c r="AP310" s="11">
        <f t="shared" si="185"/>
        <v>0</v>
      </c>
      <c r="AQ310" s="11">
        <f t="shared" si="200"/>
        <v>0</v>
      </c>
      <c r="AR310" s="11">
        <f t="shared" si="186"/>
        <v>0</v>
      </c>
      <c r="AS310" s="11">
        <f t="shared" si="187"/>
        <v>0</v>
      </c>
      <c r="AT310" s="11">
        <f t="shared" si="188"/>
        <v>0</v>
      </c>
      <c r="AU310" s="11">
        <f t="shared" si="189"/>
        <v>0</v>
      </c>
      <c r="AV310" s="11">
        <f t="shared" si="190"/>
        <v>0</v>
      </c>
      <c r="AW310" s="11">
        <f t="shared" si="191"/>
        <v>0</v>
      </c>
      <c r="AX310" s="11">
        <f t="shared" si="192"/>
        <v>0</v>
      </c>
      <c r="AY310" s="11">
        <f t="shared" si="193"/>
        <v>0</v>
      </c>
      <c r="AZ310" s="11">
        <f t="shared" si="194"/>
        <v>0</v>
      </c>
      <c r="BA310" s="11">
        <f t="shared" si="195"/>
        <v>0</v>
      </c>
    </row>
    <row r="311" spans="1:53" hidden="1" x14ac:dyDescent="0.2">
      <c r="A311" s="11"/>
      <c r="B311" s="11"/>
      <c r="C311" s="11"/>
      <c r="D311" s="11"/>
      <c r="E311" s="11"/>
      <c r="F311" s="11"/>
      <c r="G311" s="11"/>
      <c r="H311" s="11"/>
      <c r="I311" s="11"/>
      <c r="J311" s="11"/>
      <c r="K311" s="11"/>
      <c r="L311" s="11"/>
      <c r="M311" s="11"/>
      <c r="N311" s="11"/>
      <c r="O311" s="11"/>
      <c r="P311" s="11"/>
      <c r="Q311" s="11"/>
      <c r="R311" s="11"/>
      <c r="S311" s="11"/>
      <c r="T311" s="48">
        <f t="shared" si="205"/>
        <v>280</v>
      </c>
      <c r="U311" s="11">
        <f t="shared" si="203"/>
        <v>6</v>
      </c>
      <c r="V311" s="19">
        <f t="shared" si="196"/>
        <v>0</v>
      </c>
      <c r="W311" s="19">
        <f t="shared" si="197"/>
        <v>0</v>
      </c>
      <c r="X311" s="11" t="b">
        <f t="shared" si="204"/>
        <v>1</v>
      </c>
      <c r="Y311" s="11">
        <f t="shared" si="198"/>
        <v>0</v>
      </c>
      <c r="Z311" s="11">
        <f t="shared" si="199"/>
        <v>0</v>
      </c>
      <c r="AA311" s="11">
        <f t="shared" si="171"/>
        <v>0</v>
      </c>
      <c r="AB311" s="19">
        <f t="shared" si="202"/>
        <v>279</v>
      </c>
      <c r="AC311" s="11">
        <f t="shared" si="172"/>
        <v>5</v>
      </c>
      <c r="AD311" s="11">
        <f t="shared" si="173"/>
        <v>0</v>
      </c>
      <c r="AE311" s="19">
        <f t="shared" si="174"/>
        <v>0</v>
      </c>
      <c r="AF311" s="19">
        <f t="shared" si="175"/>
        <v>0</v>
      </c>
      <c r="AG311" s="11" t="b">
        <f t="shared" si="176"/>
        <v>0</v>
      </c>
      <c r="AH311" s="11">
        <f t="shared" si="177"/>
        <v>0</v>
      </c>
      <c r="AI311" s="11">
        <f t="shared" si="178"/>
        <v>0</v>
      </c>
      <c r="AJ311" s="11">
        <f t="shared" si="179"/>
        <v>0</v>
      </c>
      <c r="AK311" s="11">
        <f t="shared" si="180"/>
        <v>0</v>
      </c>
      <c r="AL311" s="11">
        <f t="shared" si="181"/>
        <v>0</v>
      </c>
      <c r="AM311" s="11">
        <f t="shared" si="182"/>
        <v>0</v>
      </c>
      <c r="AN311" s="11">
        <f t="shared" si="183"/>
        <v>0</v>
      </c>
      <c r="AO311" s="11">
        <f t="shared" si="184"/>
        <v>0</v>
      </c>
      <c r="AP311" s="11">
        <f t="shared" si="185"/>
        <v>0</v>
      </c>
      <c r="AQ311" s="11">
        <f t="shared" si="200"/>
        <v>0</v>
      </c>
      <c r="AR311" s="11">
        <f t="shared" si="186"/>
        <v>0</v>
      </c>
      <c r="AS311" s="11">
        <f t="shared" si="187"/>
        <v>0</v>
      </c>
      <c r="AT311" s="11">
        <f t="shared" si="188"/>
        <v>0</v>
      </c>
      <c r="AU311" s="11">
        <f t="shared" si="189"/>
        <v>0</v>
      </c>
      <c r="AV311" s="11">
        <f t="shared" si="190"/>
        <v>0</v>
      </c>
      <c r="AW311" s="11">
        <f t="shared" si="191"/>
        <v>0</v>
      </c>
      <c r="AX311" s="11">
        <f t="shared" si="192"/>
        <v>0</v>
      </c>
      <c r="AY311" s="11">
        <f t="shared" si="193"/>
        <v>0</v>
      </c>
      <c r="AZ311" s="11">
        <f t="shared" si="194"/>
        <v>0</v>
      </c>
      <c r="BA311" s="11">
        <f t="shared" si="195"/>
        <v>0</v>
      </c>
    </row>
    <row r="312" spans="1:53" hidden="1" x14ac:dyDescent="0.2">
      <c r="A312" s="11"/>
      <c r="B312" s="11"/>
      <c r="C312" s="11"/>
      <c r="D312" s="11"/>
      <c r="E312" s="11"/>
      <c r="F312" s="11"/>
      <c r="G312" s="11"/>
      <c r="H312" s="11"/>
      <c r="I312" s="11"/>
      <c r="J312" s="11"/>
      <c r="K312" s="11"/>
      <c r="L312" s="11"/>
      <c r="M312" s="11"/>
      <c r="N312" s="11"/>
      <c r="O312" s="11"/>
      <c r="P312" s="11"/>
      <c r="Q312" s="11"/>
      <c r="R312" s="11"/>
      <c r="S312" s="11"/>
      <c r="T312" s="48">
        <f t="shared" si="205"/>
        <v>281</v>
      </c>
      <c r="U312" s="11">
        <f t="shared" si="203"/>
        <v>7</v>
      </c>
      <c r="V312" s="19">
        <f t="shared" si="196"/>
        <v>0</v>
      </c>
      <c r="W312" s="19">
        <f t="shared" si="197"/>
        <v>0</v>
      </c>
      <c r="X312" s="11" t="b">
        <f t="shared" si="204"/>
        <v>1</v>
      </c>
      <c r="Y312" s="11">
        <f t="shared" si="198"/>
        <v>0</v>
      </c>
      <c r="Z312" s="11">
        <f t="shared" si="199"/>
        <v>0</v>
      </c>
      <c r="AA312" s="11">
        <f t="shared" si="171"/>
        <v>0</v>
      </c>
      <c r="AB312" s="19">
        <f t="shared" si="202"/>
        <v>280</v>
      </c>
      <c r="AC312" s="11">
        <f t="shared" si="172"/>
        <v>6</v>
      </c>
      <c r="AD312" s="11">
        <f t="shared" si="173"/>
        <v>0</v>
      </c>
      <c r="AE312" s="19">
        <f t="shared" si="174"/>
        <v>0</v>
      </c>
      <c r="AF312" s="19">
        <f t="shared" si="175"/>
        <v>0</v>
      </c>
      <c r="AG312" s="11" t="b">
        <f t="shared" si="176"/>
        <v>0</v>
      </c>
      <c r="AH312" s="11">
        <f t="shared" si="177"/>
        <v>0</v>
      </c>
      <c r="AI312" s="11">
        <f t="shared" si="178"/>
        <v>0</v>
      </c>
      <c r="AJ312" s="11">
        <f t="shared" si="179"/>
        <v>0</v>
      </c>
      <c r="AK312" s="11">
        <f t="shared" si="180"/>
        <v>0</v>
      </c>
      <c r="AL312" s="11">
        <f t="shared" si="181"/>
        <v>0</v>
      </c>
      <c r="AM312" s="11">
        <f t="shared" si="182"/>
        <v>0</v>
      </c>
      <c r="AN312" s="11">
        <f t="shared" si="183"/>
        <v>0</v>
      </c>
      <c r="AO312" s="11">
        <f t="shared" si="184"/>
        <v>0</v>
      </c>
      <c r="AP312" s="11">
        <f t="shared" si="185"/>
        <v>0</v>
      </c>
      <c r="AQ312" s="11">
        <f t="shared" si="200"/>
        <v>0</v>
      </c>
      <c r="AR312" s="11">
        <f t="shared" si="186"/>
        <v>0</v>
      </c>
      <c r="AS312" s="11">
        <f t="shared" si="187"/>
        <v>0</v>
      </c>
      <c r="AT312" s="11">
        <f t="shared" si="188"/>
        <v>0</v>
      </c>
      <c r="AU312" s="11">
        <f t="shared" si="189"/>
        <v>0</v>
      </c>
      <c r="AV312" s="11">
        <f t="shared" si="190"/>
        <v>0</v>
      </c>
      <c r="AW312" s="11">
        <f t="shared" si="191"/>
        <v>0</v>
      </c>
      <c r="AX312" s="11">
        <f t="shared" si="192"/>
        <v>0</v>
      </c>
      <c r="AY312" s="11">
        <f t="shared" si="193"/>
        <v>0</v>
      </c>
      <c r="AZ312" s="11">
        <f t="shared" si="194"/>
        <v>0</v>
      </c>
      <c r="BA312" s="11">
        <f t="shared" si="195"/>
        <v>0</v>
      </c>
    </row>
    <row r="313" spans="1:53" hidden="1" x14ac:dyDescent="0.2">
      <c r="A313" s="11"/>
      <c r="B313" s="11"/>
      <c r="C313" s="11"/>
      <c r="D313" s="11"/>
      <c r="E313" s="11"/>
      <c r="F313" s="11"/>
      <c r="G313" s="11"/>
      <c r="H313" s="11"/>
      <c r="I313" s="11"/>
      <c r="J313" s="11"/>
      <c r="K313" s="11"/>
      <c r="L313" s="11"/>
      <c r="M313" s="11"/>
      <c r="N313" s="11"/>
      <c r="O313" s="11"/>
      <c r="P313" s="11"/>
      <c r="Q313" s="11"/>
      <c r="R313" s="11"/>
      <c r="S313" s="11"/>
      <c r="T313" s="48">
        <f t="shared" si="205"/>
        <v>282</v>
      </c>
      <c r="U313" s="11">
        <f t="shared" si="203"/>
        <v>1</v>
      </c>
      <c r="V313" s="19">
        <f t="shared" si="196"/>
        <v>0</v>
      </c>
      <c r="W313" s="19">
        <f t="shared" si="197"/>
        <v>0</v>
      </c>
      <c r="X313" s="11" t="b">
        <f t="shared" si="204"/>
        <v>1</v>
      </c>
      <c r="Y313" s="11">
        <f t="shared" si="198"/>
        <v>0</v>
      </c>
      <c r="Z313" s="11">
        <f t="shared" si="199"/>
        <v>0</v>
      </c>
      <c r="AA313" s="11">
        <f t="shared" si="171"/>
        <v>0</v>
      </c>
      <c r="AB313" s="19">
        <f t="shared" si="202"/>
        <v>281</v>
      </c>
      <c r="AC313" s="11">
        <f t="shared" si="172"/>
        <v>7</v>
      </c>
      <c r="AD313" s="11">
        <f t="shared" si="173"/>
        <v>0</v>
      </c>
      <c r="AE313" s="19">
        <f t="shared" si="174"/>
        <v>0</v>
      </c>
      <c r="AF313" s="19">
        <f t="shared" si="175"/>
        <v>0</v>
      </c>
      <c r="AG313" s="11" t="b">
        <f t="shared" si="176"/>
        <v>0</v>
      </c>
      <c r="AH313" s="11">
        <f t="shared" si="177"/>
        <v>0</v>
      </c>
      <c r="AI313" s="11">
        <f t="shared" si="178"/>
        <v>0</v>
      </c>
      <c r="AJ313" s="11">
        <f t="shared" si="179"/>
        <v>0</v>
      </c>
      <c r="AK313" s="11">
        <f t="shared" si="180"/>
        <v>0</v>
      </c>
      <c r="AL313" s="11">
        <f t="shared" si="181"/>
        <v>0</v>
      </c>
      <c r="AM313" s="11">
        <f t="shared" si="182"/>
        <v>0</v>
      </c>
      <c r="AN313" s="11">
        <f t="shared" si="183"/>
        <v>0</v>
      </c>
      <c r="AO313" s="11">
        <f t="shared" si="184"/>
        <v>0</v>
      </c>
      <c r="AP313" s="11">
        <f t="shared" si="185"/>
        <v>0</v>
      </c>
      <c r="AQ313" s="11">
        <f t="shared" si="200"/>
        <v>0</v>
      </c>
      <c r="AR313" s="11">
        <f t="shared" si="186"/>
        <v>0</v>
      </c>
      <c r="AS313" s="11">
        <f t="shared" si="187"/>
        <v>0</v>
      </c>
      <c r="AT313" s="11">
        <f t="shared" si="188"/>
        <v>0</v>
      </c>
      <c r="AU313" s="11">
        <f t="shared" si="189"/>
        <v>0</v>
      </c>
      <c r="AV313" s="11">
        <f t="shared" si="190"/>
        <v>0</v>
      </c>
      <c r="AW313" s="11">
        <f t="shared" si="191"/>
        <v>0</v>
      </c>
      <c r="AX313" s="11">
        <f t="shared" si="192"/>
        <v>0</v>
      </c>
      <c r="AY313" s="11">
        <f t="shared" si="193"/>
        <v>0</v>
      </c>
      <c r="AZ313" s="11">
        <f t="shared" si="194"/>
        <v>0</v>
      </c>
      <c r="BA313" s="11">
        <f t="shared" si="195"/>
        <v>0</v>
      </c>
    </row>
    <row r="314" spans="1:53" hidden="1" x14ac:dyDescent="0.2">
      <c r="A314" s="11"/>
      <c r="B314" s="11"/>
      <c r="C314" s="11"/>
      <c r="D314" s="11"/>
      <c r="E314" s="11"/>
      <c r="F314" s="11"/>
      <c r="G314" s="11"/>
      <c r="H314" s="11"/>
      <c r="I314" s="11"/>
      <c r="J314" s="11"/>
      <c r="K314" s="11"/>
      <c r="L314" s="11"/>
      <c r="M314" s="11"/>
      <c r="N314" s="11"/>
      <c r="O314" s="11"/>
      <c r="P314" s="11"/>
      <c r="Q314" s="11"/>
      <c r="R314" s="11"/>
      <c r="S314" s="11"/>
      <c r="T314" s="48">
        <f t="shared" si="205"/>
        <v>283</v>
      </c>
      <c r="U314" s="11">
        <f t="shared" si="203"/>
        <v>2</v>
      </c>
      <c r="V314" s="19">
        <f t="shared" si="196"/>
        <v>0</v>
      </c>
      <c r="W314" s="19">
        <f t="shared" si="197"/>
        <v>0</v>
      </c>
      <c r="X314" s="11" t="b">
        <f t="shared" si="204"/>
        <v>1</v>
      </c>
      <c r="Y314" s="11">
        <f t="shared" si="198"/>
        <v>0</v>
      </c>
      <c r="Z314" s="11">
        <f t="shared" si="199"/>
        <v>0</v>
      </c>
      <c r="AA314" s="11">
        <f t="shared" si="171"/>
        <v>0</v>
      </c>
      <c r="AB314" s="19">
        <f t="shared" si="202"/>
        <v>282</v>
      </c>
      <c r="AC314" s="11">
        <f t="shared" si="172"/>
        <v>1</v>
      </c>
      <c r="AD314" s="11">
        <f t="shared" si="173"/>
        <v>0</v>
      </c>
      <c r="AE314" s="19">
        <f t="shared" si="174"/>
        <v>0</v>
      </c>
      <c r="AF314" s="19">
        <f t="shared" si="175"/>
        <v>0</v>
      </c>
      <c r="AG314" s="11" t="b">
        <f t="shared" si="176"/>
        <v>0</v>
      </c>
      <c r="AH314" s="11">
        <f t="shared" si="177"/>
        <v>0</v>
      </c>
      <c r="AI314" s="11">
        <f t="shared" si="178"/>
        <v>0</v>
      </c>
      <c r="AJ314" s="11">
        <f t="shared" si="179"/>
        <v>0</v>
      </c>
      <c r="AK314" s="11">
        <f t="shared" si="180"/>
        <v>0</v>
      </c>
      <c r="AL314" s="11">
        <f t="shared" si="181"/>
        <v>0</v>
      </c>
      <c r="AM314" s="11">
        <f t="shared" si="182"/>
        <v>0</v>
      </c>
      <c r="AN314" s="11">
        <f t="shared" si="183"/>
        <v>0</v>
      </c>
      <c r="AO314" s="11">
        <f t="shared" si="184"/>
        <v>0</v>
      </c>
      <c r="AP314" s="11">
        <f t="shared" si="185"/>
        <v>0</v>
      </c>
      <c r="AQ314" s="11">
        <f t="shared" si="200"/>
        <v>0</v>
      </c>
      <c r="AR314" s="11">
        <f t="shared" si="186"/>
        <v>0</v>
      </c>
      <c r="AS314" s="11">
        <f t="shared" si="187"/>
        <v>0</v>
      </c>
      <c r="AT314" s="11">
        <f t="shared" si="188"/>
        <v>0</v>
      </c>
      <c r="AU314" s="11">
        <f t="shared" si="189"/>
        <v>0</v>
      </c>
      <c r="AV314" s="11">
        <f t="shared" si="190"/>
        <v>0</v>
      </c>
      <c r="AW314" s="11">
        <f t="shared" si="191"/>
        <v>0</v>
      </c>
      <c r="AX314" s="11">
        <f t="shared" si="192"/>
        <v>0</v>
      </c>
      <c r="AY314" s="11">
        <f t="shared" si="193"/>
        <v>0</v>
      </c>
      <c r="AZ314" s="11">
        <f t="shared" si="194"/>
        <v>0</v>
      </c>
      <c r="BA314" s="11">
        <f t="shared" si="195"/>
        <v>0</v>
      </c>
    </row>
    <row r="315" spans="1:53" hidden="1" x14ac:dyDescent="0.2">
      <c r="A315" s="11"/>
      <c r="B315" s="11"/>
      <c r="C315" s="11"/>
      <c r="D315" s="11"/>
      <c r="E315" s="11"/>
      <c r="F315" s="11"/>
      <c r="G315" s="11"/>
      <c r="H315" s="11"/>
      <c r="I315" s="11"/>
      <c r="J315" s="11"/>
      <c r="K315" s="11"/>
      <c r="L315" s="11"/>
      <c r="M315" s="11"/>
      <c r="N315" s="11"/>
      <c r="O315" s="11"/>
      <c r="P315" s="11"/>
      <c r="Q315" s="11"/>
      <c r="R315" s="11"/>
      <c r="S315" s="11"/>
      <c r="T315" s="48">
        <f t="shared" si="205"/>
        <v>284</v>
      </c>
      <c r="U315" s="11">
        <f t="shared" si="203"/>
        <v>3</v>
      </c>
      <c r="V315" s="19">
        <f t="shared" si="196"/>
        <v>0</v>
      </c>
      <c r="W315" s="19">
        <f t="shared" si="197"/>
        <v>0</v>
      </c>
      <c r="X315" s="11" t="b">
        <f t="shared" si="204"/>
        <v>1</v>
      </c>
      <c r="Y315" s="11">
        <f t="shared" si="198"/>
        <v>0</v>
      </c>
      <c r="Z315" s="11">
        <f t="shared" si="199"/>
        <v>0</v>
      </c>
      <c r="AA315" s="11">
        <f t="shared" si="171"/>
        <v>0</v>
      </c>
      <c r="AB315" s="19">
        <f t="shared" si="202"/>
        <v>283</v>
      </c>
      <c r="AC315" s="11">
        <f t="shared" si="172"/>
        <v>2</v>
      </c>
      <c r="AD315" s="11">
        <f t="shared" si="173"/>
        <v>0</v>
      </c>
      <c r="AE315" s="19">
        <f t="shared" si="174"/>
        <v>0</v>
      </c>
      <c r="AF315" s="19">
        <f t="shared" si="175"/>
        <v>0</v>
      </c>
      <c r="AG315" s="11" t="b">
        <f t="shared" si="176"/>
        <v>0</v>
      </c>
      <c r="AH315" s="11">
        <f t="shared" si="177"/>
        <v>0</v>
      </c>
      <c r="AI315" s="11">
        <f t="shared" si="178"/>
        <v>0</v>
      </c>
      <c r="AJ315" s="11">
        <f t="shared" si="179"/>
        <v>0</v>
      </c>
      <c r="AK315" s="11">
        <f t="shared" si="180"/>
        <v>0</v>
      </c>
      <c r="AL315" s="11">
        <f t="shared" si="181"/>
        <v>0</v>
      </c>
      <c r="AM315" s="11">
        <f t="shared" si="182"/>
        <v>0</v>
      </c>
      <c r="AN315" s="11">
        <f t="shared" si="183"/>
        <v>0</v>
      </c>
      <c r="AO315" s="11">
        <f t="shared" si="184"/>
        <v>0</v>
      </c>
      <c r="AP315" s="11">
        <f t="shared" si="185"/>
        <v>0</v>
      </c>
      <c r="AQ315" s="11">
        <f t="shared" si="200"/>
        <v>0</v>
      </c>
      <c r="AR315" s="11">
        <f t="shared" si="186"/>
        <v>0</v>
      </c>
      <c r="AS315" s="11">
        <f t="shared" si="187"/>
        <v>0</v>
      </c>
      <c r="AT315" s="11">
        <f t="shared" si="188"/>
        <v>0</v>
      </c>
      <c r="AU315" s="11">
        <f t="shared" si="189"/>
        <v>0</v>
      </c>
      <c r="AV315" s="11">
        <f t="shared" si="190"/>
        <v>0</v>
      </c>
      <c r="AW315" s="11">
        <f t="shared" si="191"/>
        <v>0</v>
      </c>
      <c r="AX315" s="11">
        <f t="shared" si="192"/>
        <v>0</v>
      </c>
      <c r="AY315" s="11">
        <f t="shared" si="193"/>
        <v>0</v>
      </c>
      <c r="AZ315" s="11">
        <f t="shared" si="194"/>
        <v>0</v>
      </c>
      <c r="BA315" s="11">
        <f t="shared" si="195"/>
        <v>0</v>
      </c>
    </row>
    <row r="316" spans="1:53" hidden="1" x14ac:dyDescent="0.2">
      <c r="A316" s="11"/>
      <c r="B316" s="11"/>
      <c r="C316" s="11"/>
      <c r="D316" s="11"/>
      <c r="E316" s="11"/>
      <c r="F316" s="11"/>
      <c r="G316" s="11"/>
      <c r="H316" s="11"/>
      <c r="I316" s="11"/>
      <c r="J316" s="11"/>
      <c r="K316" s="11"/>
      <c r="L316" s="11"/>
      <c r="M316" s="11"/>
      <c r="N316" s="11"/>
      <c r="O316" s="11"/>
      <c r="P316" s="11"/>
      <c r="Q316" s="11"/>
      <c r="R316" s="11"/>
      <c r="S316" s="11"/>
      <c r="T316" s="48">
        <f t="shared" si="205"/>
        <v>285</v>
      </c>
      <c r="U316" s="11">
        <f t="shared" si="203"/>
        <v>4</v>
      </c>
      <c r="V316" s="19">
        <f t="shared" si="196"/>
        <v>0</v>
      </c>
      <c r="W316" s="19">
        <f t="shared" si="197"/>
        <v>0</v>
      </c>
      <c r="X316" s="11" t="b">
        <f t="shared" si="204"/>
        <v>1</v>
      </c>
      <c r="Y316" s="11">
        <f t="shared" si="198"/>
        <v>0</v>
      </c>
      <c r="Z316" s="11">
        <f t="shared" si="199"/>
        <v>0</v>
      </c>
      <c r="AA316" s="11">
        <f t="shared" si="171"/>
        <v>0</v>
      </c>
      <c r="AB316" s="19">
        <f t="shared" si="202"/>
        <v>284</v>
      </c>
      <c r="AC316" s="11">
        <f t="shared" si="172"/>
        <v>3</v>
      </c>
      <c r="AD316" s="11">
        <f t="shared" si="173"/>
        <v>0</v>
      </c>
      <c r="AE316" s="19">
        <f t="shared" si="174"/>
        <v>0</v>
      </c>
      <c r="AF316" s="19">
        <f t="shared" si="175"/>
        <v>0</v>
      </c>
      <c r="AG316" s="11" t="b">
        <f t="shared" si="176"/>
        <v>0</v>
      </c>
      <c r="AH316" s="11">
        <f t="shared" si="177"/>
        <v>0</v>
      </c>
      <c r="AI316" s="11">
        <f t="shared" si="178"/>
        <v>0</v>
      </c>
      <c r="AJ316" s="11">
        <f t="shared" si="179"/>
        <v>0</v>
      </c>
      <c r="AK316" s="11">
        <f t="shared" si="180"/>
        <v>0</v>
      </c>
      <c r="AL316" s="11">
        <f t="shared" si="181"/>
        <v>0</v>
      </c>
      <c r="AM316" s="11">
        <f t="shared" si="182"/>
        <v>0</v>
      </c>
      <c r="AN316" s="11">
        <f t="shared" si="183"/>
        <v>0</v>
      </c>
      <c r="AO316" s="11">
        <f t="shared" si="184"/>
        <v>0</v>
      </c>
      <c r="AP316" s="11">
        <f t="shared" si="185"/>
        <v>0</v>
      </c>
      <c r="AQ316" s="11">
        <f t="shared" si="200"/>
        <v>0</v>
      </c>
      <c r="AR316" s="11">
        <f t="shared" si="186"/>
        <v>0</v>
      </c>
      <c r="AS316" s="11">
        <f t="shared" si="187"/>
        <v>0</v>
      </c>
      <c r="AT316" s="11">
        <f t="shared" si="188"/>
        <v>0</v>
      </c>
      <c r="AU316" s="11">
        <f t="shared" si="189"/>
        <v>0</v>
      </c>
      <c r="AV316" s="11">
        <f t="shared" si="190"/>
        <v>0</v>
      </c>
      <c r="AW316" s="11">
        <f t="shared" si="191"/>
        <v>0</v>
      </c>
      <c r="AX316" s="11">
        <f t="shared" si="192"/>
        <v>0</v>
      </c>
      <c r="AY316" s="11">
        <f t="shared" si="193"/>
        <v>0</v>
      </c>
      <c r="AZ316" s="11">
        <f t="shared" si="194"/>
        <v>0</v>
      </c>
      <c r="BA316" s="11">
        <f t="shared" si="195"/>
        <v>0</v>
      </c>
    </row>
    <row r="317" spans="1:53" hidden="1" x14ac:dyDescent="0.2">
      <c r="A317" s="11"/>
      <c r="B317" s="11"/>
      <c r="C317" s="11"/>
      <c r="D317" s="11"/>
      <c r="E317" s="11"/>
      <c r="F317" s="11"/>
      <c r="G317" s="11"/>
      <c r="H317" s="11"/>
      <c r="I317" s="11"/>
      <c r="J317" s="11"/>
      <c r="K317" s="11"/>
      <c r="L317" s="11"/>
      <c r="M317" s="11"/>
      <c r="N317" s="11"/>
      <c r="O317" s="11"/>
      <c r="P317" s="11"/>
      <c r="Q317" s="11"/>
      <c r="R317" s="11"/>
      <c r="S317" s="11"/>
      <c r="T317" s="48">
        <f t="shared" si="205"/>
        <v>286</v>
      </c>
      <c r="U317" s="11">
        <f t="shared" si="203"/>
        <v>5</v>
      </c>
      <c r="V317" s="19">
        <f t="shared" si="196"/>
        <v>0</v>
      </c>
      <c r="W317" s="19">
        <f t="shared" si="197"/>
        <v>0</v>
      </c>
      <c r="X317" s="11" t="b">
        <f t="shared" si="204"/>
        <v>1</v>
      </c>
      <c r="Y317" s="11">
        <f t="shared" si="198"/>
        <v>0</v>
      </c>
      <c r="Z317" s="11">
        <f t="shared" si="199"/>
        <v>0</v>
      </c>
      <c r="AA317" s="11">
        <f t="shared" si="171"/>
        <v>0</v>
      </c>
      <c r="AB317" s="19">
        <f t="shared" si="202"/>
        <v>285</v>
      </c>
      <c r="AC317" s="11">
        <f t="shared" si="172"/>
        <v>4</v>
      </c>
      <c r="AD317" s="11">
        <f t="shared" si="173"/>
        <v>0</v>
      </c>
      <c r="AE317" s="19">
        <f t="shared" si="174"/>
        <v>0</v>
      </c>
      <c r="AF317" s="19">
        <f t="shared" si="175"/>
        <v>0</v>
      </c>
      <c r="AG317" s="11" t="b">
        <f t="shared" si="176"/>
        <v>0</v>
      </c>
      <c r="AH317" s="11">
        <f t="shared" si="177"/>
        <v>0</v>
      </c>
      <c r="AI317" s="11">
        <f t="shared" si="178"/>
        <v>0</v>
      </c>
      <c r="AJ317" s="11">
        <f t="shared" si="179"/>
        <v>0</v>
      </c>
      <c r="AK317" s="11">
        <f t="shared" si="180"/>
        <v>0</v>
      </c>
      <c r="AL317" s="11">
        <f t="shared" si="181"/>
        <v>0</v>
      </c>
      <c r="AM317" s="11">
        <f t="shared" si="182"/>
        <v>0</v>
      </c>
      <c r="AN317" s="11">
        <f t="shared" si="183"/>
        <v>0</v>
      </c>
      <c r="AO317" s="11">
        <f t="shared" si="184"/>
        <v>0</v>
      </c>
      <c r="AP317" s="11">
        <f t="shared" si="185"/>
        <v>0</v>
      </c>
      <c r="AQ317" s="11">
        <f t="shared" si="200"/>
        <v>0</v>
      </c>
      <c r="AR317" s="11">
        <f t="shared" si="186"/>
        <v>0</v>
      </c>
      <c r="AS317" s="11">
        <f t="shared" si="187"/>
        <v>0</v>
      </c>
      <c r="AT317" s="11">
        <f t="shared" si="188"/>
        <v>0</v>
      </c>
      <c r="AU317" s="11">
        <f t="shared" si="189"/>
        <v>0</v>
      </c>
      <c r="AV317" s="11">
        <f t="shared" si="190"/>
        <v>0</v>
      </c>
      <c r="AW317" s="11">
        <f t="shared" si="191"/>
        <v>0</v>
      </c>
      <c r="AX317" s="11">
        <f t="shared" si="192"/>
        <v>0</v>
      </c>
      <c r="AY317" s="11">
        <f t="shared" si="193"/>
        <v>0</v>
      </c>
      <c r="AZ317" s="11">
        <f t="shared" si="194"/>
        <v>0</v>
      </c>
      <c r="BA317" s="11">
        <f t="shared" si="195"/>
        <v>0</v>
      </c>
    </row>
    <row r="318" spans="1:53" hidden="1" x14ac:dyDescent="0.2">
      <c r="A318" s="11"/>
      <c r="B318" s="11"/>
      <c r="C318" s="11"/>
      <c r="D318" s="11"/>
      <c r="E318" s="11"/>
      <c r="F318" s="11"/>
      <c r="G318" s="11"/>
      <c r="H318" s="11"/>
      <c r="I318" s="11"/>
      <c r="J318" s="11"/>
      <c r="K318" s="11"/>
      <c r="L318" s="11"/>
      <c r="M318" s="11"/>
      <c r="N318" s="11"/>
      <c r="O318" s="11"/>
      <c r="P318" s="11"/>
      <c r="Q318" s="11"/>
      <c r="R318" s="11"/>
      <c r="S318" s="11"/>
      <c r="T318" s="48">
        <f t="shared" si="205"/>
        <v>287</v>
      </c>
      <c r="U318" s="11">
        <f t="shared" si="203"/>
        <v>6</v>
      </c>
      <c r="V318" s="19">
        <f t="shared" si="196"/>
        <v>0</v>
      </c>
      <c r="W318" s="19">
        <f t="shared" si="197"/>
        <v>0</v>
      </c>
      <c r="X318" s="11" t="b">
        <f t="shared" si="204"/>
        <v>1</v>
      </c>
      <c r="Y318" s="11">
        <f t="shared" si="198"/>
        <v>0</v>
      </c>
      <c r="Z318" s="11">
        <f t="shared" si="199"/>
        <v>0</v>
      </c>
      <c r="AA318" s="11">
        <f t="shared" si="171"/>
        <v>0</v>
      </c>
      <c r="AB318" s="19">
        <f t="shared" si="202"/>
        <v>286</v>
      </c>
      <c r="AC318" s="11">
        <f t="shared" si="172"/>
        <v>5</v>
      </c>
      <c r="AD318" s="11">
        <f t="shared" si="173"/>
        <v>0</v>
      </c>
      <c r="AE318" s="19">
        <f t="shared" si="174"/>
        <v>0</v>
      </c>
      <c r="AF318" s="19">
        <f t="shared" si="175"/>
        <v>0</v>
      </c>
      <c r="AG318" s="11" t="b">
        <f t="shared" si="176"/>
        <v>0</v>
      </c>
      <c r="AH318" s="11">
        <f t="shared" si="177"/>
        <v>0</v>
      </c>
      <c r="AI318" s="11">
        <f t="shared" si="178"/>
        <v>0</v>
      </c>
      <c r="AJ318" s="11">
        <f t="shared" si="179"/>
        <v>0</v>
      </c>
      <c r="AK318" s="11">
        <f t="shared" si="180"/>
        <v>0</v>
      </c>
      <c r="AL318" s="11">
        <f t="shared" si="181"/>
        <v>0</v>
      </c>
      <c r="AM318" s="11">
        <f t="shared" si="182"/>
        <v>0</v>
      </c>
      <c r="AN318" s="11">
        <f t="shared" si="183"/>
        <v>0</v>
      </c>
      <c r="AO318" s="11">
        <f t="shared" si="184"/>
        <v>0</v>
      </c>
      <c r="AP318" s="11">
        <f t="shared" si="185"/>
        <v>0</v>
      </c>
      <c r="AQ318" s="11">
        <f t="shared" si="200"/>
        <v>0</v>
      </c>
      <c r="AR318" s="11">
        <f t="shared" si="186"/>
        <v>0</v>
      </c>
      <c r="AS318" s="11">
        <f t="shared" si="187"/>
        <v>0</v>
      </c>
      <c r="AT318" s="11">
        <f t="shared" si="188"/>
        <v>0</v>
      </c>
      <c r="AU318" s="11">
        <f t="shared" si="189"/>
        <v>0</v>
      </c>
      <c r="AV318" s="11">
        <f t="shared" si="190"/>
        <v>0</v>
      </c>
      <c r="AW318" s="11">
        <f t="shared" si="191"/>
        <v>0</v>
      </c>
      <c r="AX318" s="11">
        <f t="shared" si="192"/>
        <v>0</v>
      </c>
      <c r="AY318" s="11">
        <f t="shared" si="193"/>
        <v>0</v>
      </c>
      <c r="AZ318" s="11">
        <f t="shared" si="194"/>
        <v>0</v>
      </c>
      <c r="BA318" s="11">
        <f t="shared" si="195"/>
        <v>0</v>
      </c>
    </row>
    <row r="319" spans="1:53" hidden="1" x14ac:dyDescent="0.2">
      <c r="A319" s="11"/>
      <c r="B319" s="11"/>
      <c r="C319" s="11"/>
      <c r="D319" s="11"/>
      <c r="E319" s="11"/>
      <c r="F319" s="11"/>
      <c r="G319" s="11"/>
      <c r="H319" s="11"/>
      <c r="I319" s="11"/>
      <c r="J319" s="11"/>
      <c r="K319" s="11"/>
      <c r="L319" s="11"/>
      <c r="M319" s="11"/>
      <c r="N319" s="11"/>
      <c r="O319" s="11"/>
      <c r="P319" s="11"/>
      <c r="Q319" s="11"/>
      <c r="R319" s="11"/>
      <c r="S319" s="11"/>
      <c r="T319" s="48">
        <f t="shared" si="205"/>
        <v>288</v>
      </c>
      <c r="U319" s="11">
        <f t="shared" si="203"/>
        <v>7</v>
      </c>
      <c r="V319" s="19">
        <f t="shared" si="196"/>
        <v>0</v>
      </c>
      <c r="W319" s="19">
        <f t="shared" si="197"/>
        <v>0</v>
      </c>
      <c r="X319" s="11" t="b">
        <f t="shared" si="204"/>
        <v>1</v>
      </c>
      <c r="Y319" s="11">
        <f t="shared" si="198"/>
        <v>0</v>
      </c>
      <c r="Z319" s="11">
        <f t="shared" si="199"/>
        <v>0</v>
      </c>
      <c r="AA319" s="11">
        <f t="shared" si="171"/>
        <v>0</v>
      </c>
      <c r="AB319" s="19">
        <f t="shared" si="202"/>
        <v>287</v>
      </c>
      <c r="AC319" s="11">
        <f t="shared" si="172"/>
        <v>6</v>
      </c>
      <c r="AD319" s="11">
        <f t="shared" si="173"/>
        <v>0</v>
      </c>
      <c r="AE319" s="19">
        <f t="shared" si="174"/>
        <v>0</v>
      </c>
      <c r="AF319" s="19">
        <f t="shared" si="175"/>
        <v>0</v>
      </c>
      <c r="AG319" s="11" t="b">
        <f t="shared" si="176"/>
        <v>0</v>
      </c>
      <c r="AH319" s="11">
        <f t="shared" si="177"/>
        <v>0</v>
      </c>
      <c r="AI319" s="11">
        <f t="shared" si="178"/>
        <v>0</v>
      </c>
      <c r="AJ319" s="11">
        <f t="shared" si="179"/>
        <v>0</v>
      </c>
      <c r="AK319" s="11">
        <f t="shared" si="180"/>
        <v>0</v>
      </c>
      <c r="AL319" s="11">
        <f t="shared" si="181"/>
        <v>0</v>
      </c>
      <c r="AM319" s="11">
        <f t="shared" si="182"/>
        <v>0</v>
      </c>
      <c r="AN319" s="11">
        <f t="shared" si="183"/>
        <v>0</v>
      </c>
      <c r="AO319" s="11">
        <f t="shared" si="184"/>
        <v>0</v>
      </c>
      <c r="AP319" s="11">
        <f t="shared" si="185"/>
        <v>0</v>
      </c>
      <c r="AQ319" s="11">
        <f t="shared" si="200"/>
        <v>0</v>
      </c>
      <c r="AR319" s="11">
        <f t="shared" si="186"/>
        <v>0</v>
      </c>
      <c r="AS319" s="11">
        <f t="shared" si="187"/>
        <v>0</v>
      </c>
      <c r="AT319" s="11">
        <f t="shared" si="188"/>
        <v>0</v>
      </c>
      <c r="AU319" s="11">
        <f t="shared" si="189"/>
        <v>0</v>
      </c>
      <c r="AV319" s="11">
        <f t="shared" si="190"/>
        <v>0</v>
      </c>
      <c r="AW319" s="11">
        <f t="shared" si="191"/>
        <v>0</v>
      </c>
      <c r="AX319" s="11">
        <f t="shared" si="192"/>
        <v>0</v>
      </c>
      <c r="AY319" s="11">
        <f t="shared" si="193"/>
        <v>0</v>
      </c>
      <c r="AZ319" s="11">
        <f t="shared" si="194"/>
        <v>0</v>
      </c>
      <c r="BA319" s="11">
        <f t="shared" si="195"/>
        <v>0</v>
      </c>
    </row>
    <row r="320" spans="1:53" hidden="1" x14ac:dyDescent="0.2">
      <c r="A320" s="11"/>
      <c r="B320" s="11"/>
      <c r="C320" s="11"/>
      <c r="D320" s="11"/>
      <c r="E320" s="11"/>
      <c r="F320" s="11"/>
      <c r="G320" s="11"/>
      <c r="H320" s="11"/>
      <c r="I320" s="11"/>
      <c r="J320" s="11"/>
      <c r="K320" s="11"/>
      <c r="L320" s="11"/>
      <c r="M320" s="11"/>
      <c r="N320" s="11"/>
      <c r="O320" s="11"/>
      <c r="P320" s="11"/>
      <c r="Q320" s="11"/>
      <c r="R320" s="11"/>
      <c r="S320" s="11"/>
      <c r="T320" s="48">
        <f t="shared" si="205"/>
        <v>289</v>
      </c>
      <c r="U320" s="11">
        <f t="shared" si="203"/>
        <v>1</v>
      </c>
      <c r="V320" s="19">
        <f t="shared" si="196"/>
        <v>0</v>
      </c>
      <c r="W320" s="19">
        <f t="shared" si="197"/>
        <v>0</v>
      </c>
      <c r="X320" s="11" t="b">
        <f t="shared" si="204"/>
        <v>1</v>
      </c>
      <c r="Y320" s="11">
        <f t="shared" si="198"/>
        <v>0</v>
      </c>
      <c r="Z320" s="11">
        <f t="shared" si="199"/>
        <v>0</v>
      </c>
      <c r="AA320" s="11">
        <f t="shared" si="171"/>
        <v>0</v>
      </c>
      <c r="AB320" s="19">
        <f t="shared" si="202"/>
        <v>288</v>
      </c>
      <c r="AC320" s="11">
        <f t="shared" si="172"/>
        <v>7</v>
      </c>
      <c r="AD320" s="11">
        <f t="shared" si="173"/>
        <v>0</v>
      </c>
      <c r="AE320" s="19">
        <f t="shared" si="174"/>
        <v>0</v>
      </c>
      <c r="AF320" s="19">
        <f t="shared" si="175"/>
        <v>0</v>
      </c>
      <c r="AG320" s="11" t="b">
        <f t="shared" si="176"/>
        <v>0</v>
      </c>
      <c r="AH320" s="11">
        <f t="shared" si="177"/>
        <v>0</v>
      </c>
      <c r="AI320" s="11">
        <f t="shared" si="178"/>
        <v>0</v>
      </c>
      <c r="AJ320" s="11">
        <f t="shared" si="179"/>
        <v>0</v>
      </c>
      <c r="AK320" s="11">
        <f t="shared" si="180"/>
        <v>0</v>
      </c>
      <c r="AL320" s="11">
        <f t="shared" si="181"/>
        <v>0</v>
      </c>
      <c r="AM320" s="11">
        <f t="shared" si="182"/>
        <v>0</v>
      </c>
      <c r="AN320" s="11">
        <f t="shared" si="183"/>
        <v>0</v>
      </c>
      <c r="AO320" s="11">
        <f t="shared" si="184"/>
        <v>0</v>
      </c>
      <c r="AP320" s="11">
        <f t="shared" si="185"/>
        <v>0</v>
      </c>
      <c r="AQ320" s="11">
        <f t="shared" si="200"/>
        <v>0</v>
      </c>
      <c r="AR320" s="11">
        <f t="shared" si="186"/>
        <v>0</v>
      </c>
      <c r="AS320" s="11">
        <f t="shared" si="187"/>
        <v>0</v>
      </c>
      <c r="AT320" s="11">
        <f t="shared" si="188"/>
        <v>0</v>
      </c>
      <c r="AU320" s="11">
        <f t="shared" si="189"/>
        <v>0</v>
      </c>
      <c r="AV320" s="11">
        <f t="shared" si="190"/>
        <v>0</v>
      </c>
      <c r="AW320" s="11">
        <f t="shared" si="191"/>
        <v>0</v>
      </c>
      <c r="AX320" s="11">
        <f t="shared" si="192"/>
        <v>0</v>
      </c>
      <c r="AY320" s="11">
        <f t="shared" si="193"/>
        <v>0</v>
      </c>
      <c r="AZ320" s="11">
        <f t="shared" si="194"/>
        <v>0</v>
      </c>
      <c r="BA320" s="11">
        <f t="shared" si="195"/>
        <v>0</v>
      </c>
    </row>
    <row r="321" spans="1:53" hidden="1" x14ac:dyDescent="0.2">
      <c r="A321" s="11"/>
      <c r="B321" s="11"/>
      <c r="C321" s="11"/>
      <c r="D321" s="11"/>
      <c r="E321" s="11"/>
      <c r="F321" s="11"/>
      <c r="G321" s="11"/>
      <c r="H321" s="11"/>
      <c r="I321" s="11"/>
      <c r="J321" s="11"/>
      <c r="K321" s="11"/>
      <c r="L321" s="11"/>
      <c r="M321" s="11"/>
      <c r="N321" s="11"/>
      <c r="O321" s="11"/>
      <c r="P321" s="11"/>
      <c r="Q321" s="11"/>
      <c r="R321" s="11"/>
      <c r="S321" s="11"/>
      <c r="T321" s="48">
        <f t="shared" si="205"/>
        <v>290</v>
      </c>
      <c r="U321" s="11">
        <f t="shared" si="203"/>
        <v>2</v>
      </c>
      <c r="V321" s="19">
        <f t="shared" si="196"/>
        <v>0</v>
      </c>
      <c r="W321" s="19">
        <f t="shared" si="197"/>
        <v>0</v>
      </c>
      <c r="X321" s="11" t="b">
        <f t="shared" si="204"/>
        <v>1</v>
      </c>
      <c r="Y321" s="11">
        <f t="shared" si="198"/>
        <v>0</v>
      </c>
      <c r="Z321" s="11">
        <f t="shared" si="199"/>
        <v>0</v>
      </c>
      <c r="AA321" s="11">
        <f t="shared" si="171"/>
        <v>0</v>
      </c>
      <c r="AB321" s="19">
        <f t="shared" si="202"/>
        <v>289</v>
      </c>
      <c r="AC321" s="11">
        <f t="shared" si="172"/>
        <v>1</v>
      </c>
      <c r="AD321" s="11">
        <f t="shared" si="173"/>
        <v>0</v>
      </c>
      <c r="AE321" s="19">
        <f t="shared" si="174"/>
        <v>0</v>
      </c>
      <c r="AF321" s="19">
        <f t="shared" si="175"/>
        <v>0</v>
      </c>
      <c r="AG321" s="11" t="b">
        <f t="shared" si="176"/>
        <v>0</v>
      </c>
      <c r="AH321" s="11">
        <f t="shared" si="177"/>
        <v>0</v>
      </c>
      <c r="AI321" s="11">
        <f t="shared" si="178"/>
        <v>0</v>
      </c>
      <c r="AJ321" s="11">
        <f t="shared" si="179"/>
        <v>0</v>
      </c>
      <c r="AK321" s="11">
        <f t="shared" si="180"/>
        <v>0</v>
      </c>
      <c r="AL321" s="11">
        <f t="shared" si="181"/>
        <v>0</v>
      </c>
      <c r="AM321" s="11">
        <f t="shared" si="182"/>
        <v>0</v>
      </c>
      <c r="AN321" s="11">
        <f t="shared" si="183"/>
        <v>0</v>
      </c>
      <c r="AO321" s="11">
        <f t="shared" si="184"/>
        <v>0</v>
      </c>
      <c r="AP321" s="11">
        <f t="shared" si="185"/>
        <v>0</v>
      </c>
      <c r="AQ321" s="11">
        <f t="shared" si="200"/>
        <v>0</v>
      </c>
      <c r="AR321" s="11">
        <f t="shared" si="186"/>
        <v>0</v>
      </c>
      <c r="AS321" s="11">
        <f t="shared" si="187"/>
        <v>0</v>
      </c>
      <c r="AT321" s="11">
        <f t="shared" si="188"/>
        <v>0</v>
      </c>
      <c r="AU321" s="11">
        <f t="shared" si="189"/>
        <v>0</v>
      </c>
      <c r="AV321" s="11">
        <f t="shared" si="190"/>
        <v>0</v>
      </c>
      <c r="AW321" s="11">
        <f t="shared" si="191"/>
        <v>0</v>
      </c>
      <c r="AX321" s="11">
        <f t="shared" si="192"/>
        <v>0</v>
      </c>
      <c r="AY321" s="11">
        <f t="shared" si="193"/>
        <v>0</v>
      </c>
      <c r="AZ321" s="11">
        <f t="shared" si="194"/>
        <v>0</v>
      </c>
      <c r="BA321" s="11">
        <f t="shared" si="195"/>
        <v>0</v>
      </c>
    </row>
    <row r="322" spans="1:53" hidden="1" x14ac:dyDescent="0.2">
      <c r="A322" s="11"/>
      <c r="B322" s="11"/>
      <c r="C322" s="11"/>
      <c r="D322" s="11"/>
      <c r="E322" s="11"/>
      <c r="F322" s="11"/>
      <c r="G322" s="11"/>
      <c r="H322" s="11"/>
      <c r="I322" s="11"/>
      <c r="J322" s="11"/>
      <c r="K322" s="11"/>
      <c r="L322" s="11"/>
      <c r="M322" s="11"/>
      <c r="N322" s="11"/>
      <c r="O322" s="11"/>
      <c r="P322" s="11"/>
      <c r="Q322" s="11"/>
      <c r="R322" s="11"/>
      <c r="S322" s="11"/>
      <c r="T322" s="48">
        <f t="shared" ref="T322:T337" si="206">T321+1</f>
        <v>291</v>
      </c>
      <c r="U322" s="11">
        <f t="shared" si="203"/>
        <v>3</v>
      </c>
      <c r="V322" s="19">
        <f t="shared" si="196"/>
        <v>0</v>
      </c>
      <c r="W322" s="19">
        <f t="shared" si="197"/>
        <v>0</v>
      </c>
      <c r="X322" s="11" t="b">
        <f t="shared" si="204"/>
        <v>1</v>
      </c>
      <c r="Y322" s="11">
        <f t="shared" si="198"/>
        <v>0</v>
      </c>
      <c r="Z322" s="11">
        <f t="shared" si="199"/>
        <v>0</v>
      </c>
      <c r="AA322" s="11">
        <f t="shared" si="171"/>
        <v>0</v>
      </c>
      <c r="AB322" s="19">
        <f t="shared" si="202"/>
        <v>290</v>
      </c>
      <c r="AC322" s="11">
        <f t="shared" si="172"/>
        <v>2</v>
      </c>
      <c r="AD322" s="11">
        <f t="shared" si="173"/>
        <v>0</v>
      </c>
      <c r="AE322" s="19">
        <f t="shared" si="174"/>
        <v>0</v>
      </c>
      <c r="AF322" s="19">
        <f t="shared" si="175"/>
        <v>0</v>
      </c>
      <c r="AG322" s="11" t="b">
        <f t="shared" si="176"/>
        <v>0</v>
      </c>
      <c r="AH322" s="11">
        <f t="shared" si="177"/>
        <v>0</v>
      </c>
      <c r="AI322" s="11">
        <f t="shared" si="178"/>
        <v>0</v>
      </c>
      <c r="AJ322" s="11">
        <f t="shared" si="179"/>
        <v>0</v>
      </c>
      <c r="AK322" s="11">
        <f t="shared" si="180"/>
        <v>0</v>
      </c>
      <c r="AL322" s="11">
        <f t="shared" si="181"/>
        <v>0</v>
      </c>
      <c r="AM322" s="11">
        <f t="shared" si="182"/>
        <v>0</v>
      </c>
      <c r="AN322" s="11">
        <f t="shared" si="183"/>
        <v>0</v>
      </c>
      <c r="AO322" s="11">
        <f t="shared" si="184"/>
        <v>0</v>
      </c>
      <c r="AP322" s="11">
        <f t="shared" si="185"/>
        <v>0</v>
      </c>
      <c r="AQ322" s="11">
        <f t="shared" si="200"/>
        <v>0</v>
      </c>
      <c r="AR322" s="11">
        <f t="shared" si="186"/>
        <v>0</v>
      </c>
      <c r="AS322" s="11">
        <f t="shared" si="187"/>
        <v>0</v>
      </c>
      <c r="AT322" s="11">
        <f t="shared" si="188"/>
        <v>0</v>
      </c>
      <c r="AU322" s="11">
        <f t="shared" si="189"/>
        <v>0</v>
      </c>
      <c r="AV322" s="11">
        <f t="shared" si="190"/>
        <v>0</v>
      </c>
      <c r="AW322" s="11">
        <f t="shared" si="191"/>
        <v>0</v>
      </c>
      <c r="AX322" s="11">
        <f t="shared" si="192"/>
        <v>0</v>
      </c>
      <c r="AY322" s="11">
        <f t="shared" si="193"/>
        <v>0</v>
      </c>
      <c r="AZ322" s="11">
        <f t="shared" si="194"/>
        <v>0</v>
      </c>
      <c r="BA322" s="11">
        <f t="shared" si="195"/>
        <v>0</v>
      </c>
    </row>
    <row r="323" spans="1:53" hidden="1" x14ac:dyDescent="0.2">
      <c r="A323" s="11"/>
      <c r="B323" s="11"/>
      <c r="C323" s="11"/>
      <c r="D323" s="11"/>
      <c r="E323" s="11"/>
      <c r="F323" s="11"/>
      <c r="G323" s="11"/>
      <c r="H323" s="11"/>
      <c r="I323" s="11"/>
      <c r="J323" s="11"/>
      <c r="K323" s="11"/>
      <c r="L323" s="11"/>
      <c r="M323" s="11"/>
      <c r="N323" s="11"/>
      <c r="O323" s="11"/>
      <c r="P323" s="11"/>
      <c r="Q323" s="11"/>
      <c r="R323" s="11"/>
      <c r="S323" s="11"/>
      <c r="T323" s="48">
        <f t="shared" si="206"/>
        <v>292</v>
      </c>
      <c r="U323" s="11">
        <f t="shared" si="203"/>
        <v>4</v>
      </c>
      <c r="V323" s="19">
        <f t="shared" si="196"/>
        <v>0</v>
      </c>
      <c r="W323" s="19">
        <f t="shared" si="197"/>
        <v>0</v>
      </c>
      <c r="X323" s="11" t="b">
        <f t="shared" si="204"/>
        <v>1</v>
      </c>
      <c r="Y323" s="11">
        <f t="shared" si="198"/>
        <v>0</v>
      </c>
      <c r="Z323" s="11">
        <f t="shared" si="199"/>
        <v>0</v>
      </c>
      <c r="AA323" s="11">
        <f t="shared" si="171"/>
        <v>0</v>
      </c>
      <c r="AB323" s="19">
        <f t="shared" si="202"/>
        <v>291</v>
      </c>
      <c r="AC323" s="11">
        <f t="shared" si="172"/>
        <v>3</v>
      </c>
      <c r="AD323" s="11">
        <f t="shared" si="173"/>
        <v>0</v>
      </c>
      <c r="AE323" s="19">
        <f t="shared" si="174"/>
        <v>0</v>
      </c>
      <c r="AF323" s="19">
        <f t="shared" si="175"/>
        <v>0</v>
      </c>
      <c r="AG323" s="11" t="b">
        <f t="shared" si="176"/>
        <v>0</v>
      </c>
      <c r="AH323" s="11">
        <f t="shared" si="177"/>
        <v>0</v>
      </c>
      <c r="AI323" s="11">
        <f t="shared" si="178"/>
        <v>0</v>
      </c>
      <c r="AJ323" s="11">
        <f t="shared" si="179"/>
        <v>0</v>
      </c>
      <c r="AK323" s="11">
        <f t="shared" si="180"/>
        <v>0</v>
      </c>
      <c r="AL323" s="11">
        <f t="shared" si="181"/>
        <v>0</v>
      </c>
      <c r="AM323" s="11">
        <f t="shared" si="182"/>
        <v>0</v>
      </c>
      <c r="AN323" s="11">
        <f t="shared" si="183"/>
        <v>0</v>
      </c>
      <c r="AO323" s="11">
        <f t="shared" si="184"/>
        <v>0</v>
      </c>
      <c r="AP323" s="11">
        <f t="shared" si="185"/>
        <v>0</v>
      </c>
      <c r="AQ323" s="11">
        <f t="shared" si="200"/>
        <v>0</v>
      </c>
      <c r="AR323" s="11">
        <f t="shared" si="186"/>
        <v>0</v>
      </c>
      <c r="AS323" s="11">
        <f t="shared" si="187"/>
        <v>0</v>
      </c>
      <c r="AT323" s="11">
        <f t="shared" si="188"/>
        <v>0</v>
      </c>
      <c r="AU323" s="11">
        <f t="shared" si="189"/>
        <v>0</v>
      </c>
      <c r="AV323" s="11">
        <f t="shared" si="190"/>
        <v>0</v>
      </c>
      <c r="AW323" s="11">
        <f t="shared" si="191"/>
        <v>0</v>
      </c>
      <c r="AX323" s="11">
        <f t="shared" si="192"/>
        <v>0</v>
      </c>
      <c r="AY323" s="11">
        <f t="shared" si="193"/>
        <v>0</v>
      </c>
      <c r="AZ323" s="11">
        <f t="shared" si="194"/>
        <v>0</v>
      </c>
      <c r="BA323" s="11">
        <f t="shared" si="195"/>
        <v>0</v>
      </c>
    </row>
    <row r="324" spans="1:53" hidden="1" x14ac:dyDescent="0.2">
      <c r="A324" s="11"/>
      <c r="B324" s="11"/>
      <c r="C324" s="11"/>
      <c r="D324" s="11"/>
      <c r="E324" s="11"/>
      <c r="F324" s="11"/>
      <c r="G324" s="11"/>
      <c r="H324" s="11"/>
      <c r="I324" s="11"/>
      <c r="J324" s="11"/>
      <c r="K324" s="11"/>
      <c r="L324" s="11"/>
      <c r="M324" s="11"/>
      <c r="N324" s="11"/>
      <c r="O324" s="11"/>
      <c r="P324" s="11"/>
      <c r="Q324" s="11"/>
      <c r="R324" s="11"/>
      <c r="S324" s="11"/>
      <c r="T324" s="48">
        <f t="shared" si="206"/>
        <v>293</v>
      </c>
      <c r="U324" s="11">
        <f t="shared" si="203"/>
        <v>5</v>
      </c>
      <c r="V324" s="19">
        <f t="shared" si="196"/>
        <v>0</v>
      </c>
      <c r="W324" s="19">
        <f t="shared" si="197"/>
        <v>0</v>
      </c>
      <c r="X324" s="11" t="b">
        <f t="shared" si="204"/>
        <v>1</v>
      </c>
      <c r="Y324" s="11">
        <f t="shared" si="198"/>
        <v>0</v>
      </c>
      <c r="Z324" s="11">
        <f t="shared" si="199"/>
        <v>0</v>
      </c>
      <c r="AA324" s="11">
        <f t="shared" si="171"/>
        <v>0</v>
      </c>
      <c r="AB324" s="19">
        <f t="shared" si="202"/>
        <v>292</v>
      </c>
      <c r="AC324" s="11">
        <f t="shared" si="172"/>
        <v>4</v>
      </c>
      <c r="AD324" s="11">
        <f t="shared" si="173"/>
        <v>0</v>
      </c>
      <c r="AE324" s="19">
        <f t="shared" si="174"/>
        <v>0</v>
      </c>
      <c r="AF324" s="19">
        <f t="shared" si="175"/>
        <v>0</v>
      </c>
      <c r="AG324" s="11" t="b">
        <f t="shared" si="176"/>
        <v>0</v>
      </c>
      <c r="AH324" s="11">
        <f t="shared" si="177"/>
        <v>0</v>
      </c>
      <c r="AI324" s="11">
        <f t="shared" si="178"/>
        <v>0</v>
      </c>
      <c r="AJ324" s="11">
        <f t="shared" si="179"/>
        <v>0</v>
      </c>
      <c r="AK324" s="11">
        <f t="shared" si="180"/>
        <v>0</v>
      </c>
      <c r="AL324" s="11">
        <f t="shared" si="181"/>
        <v>0</v>
      </c>
      <c r="AM324" s="11">
        <f t="shared" si="182"/>
        <v>0</v>
      </c>
      <c r="AN324" s="11">
        <f t="shared" si="183"/>
        <v>0</v>
      </c>
      <c r="AO324" s="11">
        <f t="shared" si="184"/>
        <v>0</v>
      </c>
      <c r="AP324" s="11">
        <f t="shared" si="185"/>
        <v>0</v>
      </c>
      <c r="AQ324" s="11">
        <f t="shared" si="200"/>
        <v>0</v>
      </c>
      <c r="AR324" s="11">
        <f t="shared" si="186"/>
        <v>0</v>
      </c>
      <c r="AS324" s="11">
        <f t="shared" si="187"/>
        <v>0</v>
      </c>
      <c r="AT324" s="11">
        <f t="shared" si="188"/>
        <v>0</v>
      </c>
      <c r="AU324" s="11">
        <f t="shared" si="189"/>
        <v>0</v>
      </c>
      <c r="AV324" s="11">
        <f t="shared" si="190"/>
        <v>0</v>
      </c>
      <c r="AW324" s="11">
        <f t="shared" si="191"/>
        <v>0</v>
      </c>
      <c r="AX324" s="11">
        <f t="shared" si="192"/>
        <v>0</v>
      </c>
      <c r="AY324" s="11">
        <f t="shared" si="193"/>
        <v>0</v>
      </c>
      <c r="AZ324" s="11">
        <f t="shared" si="194"/>
        <v>0</v>
      </c>
      <c r="BA324" s="11">
        <f t="shared" si="195"/>
        <v>0</v>
      </c>
    </row>
    <row r="325" spans="1:53" hidden="1" x14ac:dyDescent="0.2">
      <c r="A325" s="11"/>
      <c r="B325" s="11"/>
      <c r="C325" s="11"/>
      <c r="D325" s="11"/>
      <c r="E325" s="11"/>
      <c r="F325" s="11"/>
      <c r="G325" s="11"/>
      <c r="H325" s="11"/>
      <c r="I325" s="11"/>
      <c r="J325" s="11"/>
      <c r="K325" s="11"/>
      <c r="L325" s="11"/>
      <c r="M325" s="11"/>
      <c r="N325" s="11"/>
      <c r="O325" s="11"/>
      <c r="P325" s="11"/>
      <c r="Q325" s="11"/>
      <c r="R325" s="11"/>
      <c r="S325" s="11"/>
      <c r="T325" s="48">
        <f t="shared" si="206"/>
        <v>294</v>
      </c>
      <c r="U325" s="11">
        <f t="shared" si="203"/>
        <v>6</v>
      </c>
      <c r="V325" s="19">
        <f t="shared" si="196"/>
        <v>0</v>
      </c>
      <c r="W325" s="19">
        <f t="shared" si="197"/>
        <v>0</v>
      </c>
      <c r="X325" s="11" t="b">
        <f t="shared" si="204"/>
        <v>1</v>
      </c>
      <c r="Y325" s="11">
        <f t="shared" si="198"/>
        <v>0</v>
      </c>
      <c r="Z325" s="11">
        <f t="shared" si="199"/>
        <v>0</v>
      </c>
      <c r="AA325" s="11">
        <f t="shared" si="171"/>
        <v>0</v>
      </c>
      <c r="AB325" s="19">
        <f t="shared" si="202"/>
        <v>293</v>
      </c>
      <c r="AC325" s="11">
        <f t="shared" si="172"/>
        <v>5</v>
      </c>
      <c r="AD325" s="11">
        <f t="shared" si="173"/>
        <v>0</v>
      </c>
      <c r="AE325" s="19">
        <f t="shared" si="174"/>
        <v>0</v>
      </c>
      <c r="AF325" s="19">
        <f t="shared" si="175"/>
        <v>0</v>
      </c>
      <c r="AG325" s="11" t="b">
        <f t="shared" si="176"/>
        <v>0</v>
      </c>
      <c r="AH325" s="11">
        <f t="shared" si="177"/>
        <v>0</v>
      </c>
      <c r="AI325" s="11">
        <f t="shared" si="178"/>
        <v>0</v>
      </c>
      <c r="AJ325" s="11">
        <f t="shared" si="179"/>
        <v>0</v>
      </c>
      <c r="AK325" s="11">
        <f t="shared" si="180"/>
        <v>0</v>
      </c>
      <c r="AL325" s="11">
        <f t="shared" si="181"/>
        <v>0</v>
      </c>
      <c r="AM325" s="11">
        <f t="shared" si="182"/>
        <v>0</v>
      </c>
      <c r="AN325" s="11">
        <f t="shared" si="183"/>
        <v>0</v>
      </c>
      <c r="AO325" s="11">
        <f t="shared" si="184"/>
        <v>0</v>
      </c>
      <c r="AP325" s="11">
        <f t="shared" si="185"/>
        <v>0</v>
      </c>
      <c r="AQ325" s="11">
        <f t="shared" si="200"/>
        <v>0</v>
      </c>
      <c r="AR325" s="11">
        <f t="shared" si="186"/>
        <v>0</v>
      </c>
      <c r="AS325" s="11">
        <f t="shared" si="187"/>
        <v>0</v>
      </c>
      <c r="AT325" s="11">
        <f t="shared" si="188"/>
        <v>0</v>
      </c>
      <c r="AU325" s="11">
        <f t="shared" si="189"/>
        <v>0</v>
      </c>
      <c r="AV325" s="11">
        <f t="shared" si="190"/>
        <v>0</v>
      </c>
      <c r="AW325" s="11">
        <f t="shared" si="191"/>
        <v>0</v>
      </c>
      <c r="AX325" s="11">
        <f t="shared" si="192"/>
        <v>0</v>
      </c>
      <c r="AY325" s="11">
        <f t="shared" si="193"/>
        <v>0</v>
      </c>
      <c r="AZ325" s="11">
        <f t="shared" si="194"/>
        <v>0</v>
      </c>
      <c r="BA325" s="11">
        <f t="shared" si="195"/>
        <v>0</v>
      </c>
    </row>
    <row r="326" spans="1:53" hidden="1" x14ac:dyDescent="0.2">
      <c r="A326" s="11"/>
      <c r="B326" s="11"/>
      <c r="C326" s="11"/>
      <c r="D326" s="11"/>
      <c r="E326" s="11"/>
      <c r="F326" s="11"/>
      <c r="G326" s="11"/>
      <c r="H326" s="11"/>
      <c r="I326" s="11"/>
      <c r="J326" s="11"/>
      <c r="K326" s="11"/>
      <c r="L326" s="11"/>
      <c r="M326" s="11"/>
      <c r="N326" s="11"/>
      <c r="O326" s="11"/>
      <c r="P326" s="11"/>
      <c r="Q326" s="11"/>
      <c r="R326" s="11"/>
      <c r="S326" s="11"/>
      <c r="T326" s="48">
        <f t="shared" si="206"/>
        <v>295</v>
      </c>
      <c r="U326" s="11">
        <f t="shared" si="203"/>
        <v>7</v>
      </c>
      <c r="V326" s="19">
        <f t="shared" si="196"/>
        <v>0</v>
      </c>
      <c r="W326" s="19">
        <f t="shared" si="197"/>
        <v>0</v>
      </c>
      <c r="X326" s="11" t="b">
        <f t="shared" si="204"/>
        <v>1</v>
      </c>
      <c r="Y326" s="11">
        <f t="shared" si="198"/>
        <v>0</v>
      </c>
      <c r="Z326" s="11">
        <f t="shared" si="199"/>
        <v>0</v>
      </c>
      <c r="AA326" s="11">
        <f t="shared" si="171"/>
        <v>0</v>
      </c>
      <c r="AB326" s="19">
        <f t="shared" si="202"/>
        <v>294</v>
      </c>
      <c r="AC326" s="11">
        <f t="shared" si="172"/>
        <v>6</v>
      </c>
      <c r="AD326" s="11">
        <f t="shared" si="173"/>
        <v>0</v>
      </c>
      <c r="AE326" s="19">
        <f t="shared" si="174"/>
        <v>0</v>
      </c>
      <c r="AF326" s="19">
        <f t="shared" si="175"/>
        <v>0</v>
      </c>
      <c r="AG326" s="11" t="b">
        <f t="shared" si="176"/>
        <v>0</v>
      </c>
      <c r="AH326" s="11">
        <f t="shared" si="177"/>
        <v>0</v>
      </c>
      <c r="AI326" s="11">
        <f t="shared" si="178"/>
        <v>0</v>
      </c>
      <c r="AJ326" s="11">
        <f t="shared" si="179"/>
        <v>0</v>
      </c>
      <c r="AK326" s="11">
        <f t="shared" si="180"/>
        <v>0</v>
      </c>
      <c r="AL326" s="11">
        <f t="shared" si="181"/>
        <v>0</v>
      </c>
      <c r="AM326" s="11">
        <f t="shared" si="182"/>
        <v>0</v>
      </c>
      <c r="AN326" s="11">
        <f t="shared" si="183"/>
        <v>0</v>
      </c>
      <c r="AO326" s="11">
        <f t="shared" si="184"/>
        <v>0</v>
      </c>
      <c r="AP326" s="11">
        <f t="shared" si="185"/>
        <v>0</v>
      </c>
      <c r="AQ326" s="11">
        <f t="shared" si="200"/>
        <v>0</v>
      </c>
      <c r="AR326" s="11">
        <f t="shared" si="186"/>
        <v>0</v>
      </c>
      <c r="AS326" s="11">
        <f t="shared" si="187"/>
        <v>0</v>
      </c>
      <c r="AT326" s="11">
        <f t="shared" si="188"/>
        <v>0</v>
      </c>
      <c r="AU326" s="11">
        <f t="shared" si="189"/>
        <v>0</v>
      </c>
      <c r="AV326" s="11">
        <f t="shared" si="190"/>
        <v>0</v>
      </c>
      <c r="AW326" s="11">
        <f t="shared" si="191"/>
        <v>0</v>
      </c>
      <c r="AX326" s="11">
        <f t="shared" si="192"/>
        <v>0</v>
      </c>
      <c r="AY326" s="11">
        <f t="shared" si="193"/>
        <v>0</v>
      </c>
      <c r="AZ326" s="11">
        <f t="shared" si="194"/>
        <v>0</v>
      </c>
      <c r="BA326" s="11">
        <f t="shared" si="195"/>
        <v>0</v>
      </c>
    </row>
    <row r="327" spans="1:53" hidden="1" x14ac:dyDescent="0.2">
      <c r="A327" s="11"/>
      <c r="B327" s="11"/>
      <c r="C327" s="11"/>
      <c r="D327" s="11"/>
      <c r="E327" s="11"/>
      <c r="F327" s="11"/>
      <c r="G327" s="11"/>
      <c r="H327" s="11"/>
      <c r="I327" s="11"/>
      <c r="J327" s="11"/>
      <c r="K327" s="11"/>
      <c r="L327" s="11"/>
      <c r="M327" s="11"/>
      <c r="N327" s="11"/>
      <c r="O327" s="11"/>
      <c r="P327" s="11"/>
      <c r="Q327" s="11"/>
      <c r="R327" s="11"/>
      <c r="S327" s="11"/>
      <c r="T327" s="48">
        <f t="shared" si="206"/>
        <v>296</v>
      </c>
      <c r="U327" s="11">
        <f t="shared" si="203"/>
        <v>1</v>
      </c>
      <c r="V327" s="19">
        <f t="shared" si="196"/>
        <v>0</v>
      </c>
      <c r="W327" s="19">
        <f t="shared" si="197"/>
        <v>0</v>
      </c>
      <c r="X327" s="11" t="b">
        <f t="shared" si="204"/>
        <v>1</v>
      </c>
      <c r="Y327" s="11">
        <f t="shared" si="198"/>
        <v>0</v>
      </c>
      <c r="Z327" s="11">
        <f t="shared" si="199"/>
        <v>0</v>
      </c>
      <c r="AA327" s="11">
        <f t="shared" si="171"/>
        <v>0</v>
      </c>
      <c r="AB327" s="19">
        <f t="shared" si="202"/>
        <v>295</v>
      </c>
      <c r="AC327" s="11">
        <f t="shared" si="172"/>
        <v>7</v>
      </c>
      <c r="AD327" s="11">
        <f t="shared" si="173"/>
        <v>0</v>
      </c>
      <c r="AE327" s="19">
        <f t="shared" si="174"/>
        <v>0</v>
      </c>
      <c r="AF327" s="19">
        <f t="shared" si="175"/>
        <v>0</v>
      </c>
      <c r="AG327" s="11" t="b">
        <f t="shared" si="176"/>
        <v>0</v>
      </c>
      <c r="AH327" s="11">
        <f t="shared" si="177"/>
        <v>0</v>
      </c>
      <c r="AI327" s="11">
        <f t="shared" si="178"/>
        <v>0</v>
      </c>
      <c r="AJ327" s="11">
        <f t="shared" si="179"/>
        <v>0</v>
      </c>
      <c r="AK327" s="11">
        <f t="shared" si="180"/>
        <v>0</v>
      </c>
      <c r="AL327" s="11">
        <f t="shared" si="181"/>
        <v>0</v>
      </c>
      <c r="AM327" s="11">
        <f t="shared" si="182"/>
        <v>0</v>
      </c>
      <c r="AN327" s="11">
        <f t="shared" si="183"/>
        <v>0</v>
      </c>
      <c r="AO327" s="11">
        <f t="shared" si="184"/>
        <v>0</v>
      </c>
      <c r="AP327" s="11">
        <f t="shared" si="185"/>
        <v>0</v>
      </c>
      <c r="AQ327" s="11">
        <f t="shared" si="200"/>
        <v>0</v>
      </c>
      <c r="AR327" s="11">
        <f t="shared" si="186"/>
        <v>0</v>
      </c>
      <c r="AS327" s="11">
        <f t="shared" si="187"/>
        <v>0</v>
      </c>
      <c r="AT327" s="11">
        <f t="shared" si="188"/>
        <v>0</v>
      </c>
      <c r="AU327" s="11">
        <f t="shared" si="189"/>
        <v>0</v>
      </c>
      <c r="AV327" s="11">
        <f t="shared" si="190"/>
        <v>0</v>
      </c>
      <c r="AW327" s="11">
        <f t="shared" si="191"/>
        <v>0</v>
      </c>
      <c r="AX327" s="11">
        <f t="shared" si="192"/>
        <v>0</v>
      </c>
      <c r="AY327" s="11">
        <f t="shared" si="193"/>
        <v>0</v>
      </c>
      <c r="AZ327" s="11">
        <f t="shared" si="194"/>
        <v>0</v>
      </c>
      <c r="BA327" s="11">
        <f t="shared" si="195"/>
        <v>0</v>
      </c>
    </row>
    <row r="328" spans="1:53" hidden="1" x14ac:dyDescent="0.2">
      <c r="A328" s="11"/>
      <c r="B328" s="11"/>
      <c r="C328" s="11"/>
      <c r="D328" s="11"/>
      <c r="E328" s="11"/>
      <c r="F328" s="11"/>
      <c r="G328" s="11"/>
      <c r="H328" s="11"/>
      <c r="I328" s="11"/>
      <c r="J328" s="11"/>
      <c r="K328" s="11"/>
      <c r="L328" s="11"/>
      <c r="M328" s="11"/>
      <c r="N328" s="11"/>
      <c r="O328" s="11"/>
      <c r="P328" s="11"/>
      <c r="Q328" s="11"/>
      <c r="R328" s="11"/>
      <c r="S328" s="11"/>
      <c r="T328" s="48">
        <f t="shared" si="206"/>
        <v>297</v>
      </c>
      <c r="U328" s="11">
        <f t="shared" si="203"/>
        <v>2</v>
      </c>
      <c r="V328" s="19">
        <f t="shared" si="196"/>
        <v>0</v>
      </c>
      <c r="W328" s="19">
        <f t="shared" si="197"/>
        <v>0</v>
      </c>
      <c r="X328" s="11" t="b">
        <f t="shared" si="204"/>
        <v>1</v>
      </c>
      <c r="Y328" s="11">
        <f t="shared" si="198"/>
        <v>0</v>
      </c>
      <c r="Z328" s="11">
        <f t="shared" si="199"/>
        <v>0</v>
      </c>
      <c r="AA328" s="11">
        <f t="shared" si="171"/>
        <v>0</v>
      </c>
      <c r="AB328" s="19">
        <f t="shared" si="202"/>
        <v>296</v>
      </c>
      <c r="AC328" s="11">
        <f t="shared" si="172"/>
        <v>1</v>
      </c>
      <c r="AD328" s="11">
        <f t="shared" si="173"/>
        <v>0</v>
      </c>
      <c r="AE328" s="19">
        <f t="shared" si="174"/>
        <v>0</v>
      </c>
      <c r="AF328" s="19">
        <f t="shared" si="175"/>
        <v>0</v>
      </c>
      <c r="AG328" s="11" t="b">
        <f t="shared" si="176"/>
        <v>0</v>
      </c>
      <c r="AH328" s="11">
        <f t="shared" si="177"/>
        <v>0</v>
      </c>
      <c r="AI328" s="11">
        <f t="shared" si="178"/>
        <v>0</v>
      </c>
      <c r="AJ328" s="11">
        <f t="shared" si="179"/>
        <v>0</v>
      </c>
      <c r="AK328" s="11">
        <f t="shared" si="180"/>
        <v>0</v>
      </c>
      <c r="AL328" s="11">
        <f t="shared" si="181"/>
        <v>0</v>
      </c>
      <c r="AM328" s="11">
        <f t="shared" si="182"/>
        <v>0</v>
      </c>
      <c r="AN328" s="11">
        <f t="shared" si="183"/>
        <v>0</v>
      </c>
      <c r="AO328" s="11">
        <f t="shared" si="184"/>
        <v>0</v>
      </c>
      <c r="AP328" s="11">
        <f t="shared" si="185"/>
        <v>0</v>
      </c>
      <c r="AQ328" s="11">
        <f t="shared" si="200"/>
        <v>0</v>
      </c>
      <c r="AR328" s="11">
        <f t="shared" si="186"/>
        <v>0</v>
      </c>
      <c r="AS328" s="11">
        <f t="shared" si="187"/>
        <v>0</v>
      </c>
      <c r="AT328" s="11">
        <f t="shared" si="188"/>
        <v>0</v>
      </c>
      <c r="AU328" s="11">
        <f t="shared" si="189"/>
        <v>0</v>
      </c>
      <c r="AV328" s="11">
        <f t="shared" si="190"/>
        <v>0</v>
      </c>
      <c r="AW328" s="11">
        <f t="shared" si="191"/>
        <v>0</v>
      </c>
      <c r="AX328" s="11">
        <f t="shared" si="192"/>
        <v>0</v>
      </c>
      <c r="AY328" s="11">
        <f t="shared" si="193"/>
        <v>0</v>
      </c>
      <c r="AZ328" s="11">
        <f t="shared" si="194"/>
        <v>0</v>
      </c>
      <c r="BA328" s="11">
        <f t="shared" si="195"/>
        <v>0</v>
      </c>
    </row>
    <row r="329" spans="1:53" hidden="1" x14ac:dyDescent="0.2">
      <c r="A329" s="11"/>
      <c r="B329" s="11"/>
      <c r="C329" s="11"/>
      <c r="D329" s="11"/>
      <c r="E329" s="11"/>
      <c r="F329" s="11"/>
      <c r="G329" s="11"/>
      <c r="H329" s="11"/>
      <c r="I329" s="11"/>
      <c r="J329" s="11"/>
      <c r="K329" s="11"/>
      <c r="L329" s="11"/>
      <c r="M329" s="11"/>
      <c r="N329" s="11"/>
      <c r="O329" s="11"/>
      <c r="P329" s="11"/>
      <c r="Q329" s="11"/>
      <c r="R329" s="11"/>
      <c r="S329" s="11"/>
      <c r="T329" s="48">
        <f t="shared" si="206"/>
        <v>298</v>
      </c>
      <c r="U329" s="11">
        <f t="shared" si="203"/>
        <v>3</v>
      </c>
      <c r="V329" s="19">
        <f t="shared" si="196"/>
        <v>0</v>
      </c>
      <c r="W329" s="19">
        <f t="shared" si="197"/>
        <v>0</v>
      </c>
      <c r="X329" s="11" t="b">
        <f t="shared" si="204"/>
        <v>1</v>
      </c>
      <c r="Y329" s="11">
        <f t="shared" si="198"/>
        <v>0</v>
      </c>
      <c r="Z329" s="11">
        <f t="shared" si="199"/>
        <v>0</v>
      </c>
      <c r="AA329" s="11">
        <f t="shared" si="171"/>
        <v>0</v>
      </c>
      <c r="AB329" s="19">
        <f t="shared" si="202"/>
        <v>297</v>
      </c>
      <c r="AC329" s="11">
        <f t="shared" si="172"/>
        <v>2</v>
      </c>
      <c r="AD329" s="11">
        <f t="shared" si="173"/>
        <v>0</v>
      </c>
      <c r="AE329" s="19">
        <f t="shared" si="174"/>
        <v>0</v>
      </c>
      <c r="AF329" s="19">
        <f t="shared" si="175"/>
        <v>0</v>
      </c>
      <c r="AG329" s="11" t="b">
        <f t="shared" si="176"/>
        <v>0</v>
      </c>
      <c r="AH329" s="11">
        <f t="shared" si="177"/>
        <v>0</v>
      </c>
      <c r="AI329" s="11">
        <f t="shared" si="178"/>
        <v>0</v>
      </c>
      <c r="AJ329" s="11">
        <f t="shared" si="179"/>
        <v>0</v>
      </c>
      <c r="AK329" s="11">
        <f t="shared" si="180"/>
        <v>0</v>
      </c>
      <c r="AL329" s="11">
        <f t="shared" si="181"/>
        <v>0</v>
      </c>
      <c r="AM329" s="11">
        <f t="shared" si="182"/>
        <v>0</v>
      </c>
      <c r="AN329" s="11">
        <f t="shared" si="183"/>
        <v>0</v>
      </c>
      <c r="AO329" s="11">
        <f t="shared" si="184"/>
        <v>0</v>
      </c>
      <c r="AP329" s="11">
        <f t="shared" si="185"/>
        <v>0</v>
      </c>
      <c r="AQ329" s="11">
        <f t="shared" si="200"/>
        <v>0</v>
      </c>
      <c r="AR329" s="11">
        <f t="shared" si="186"/>
        <v>0</v>
      </c>
      <c r="AS329" s="11">
        <f t="shared" si="187"/>
        <v>0</v>
      </c>
      <c r="AT329" s="11">
        <f t="shared" si="188"/>
        <v>0</v>
      </c>
      <c r="AU329" s="11">
        <f t="shared" si="189"/>
        <v>0</v>
      </c>
      <c r="AV329" s="11">
        <f t="shared" si="190"/>
        <v>0</v>
      </c>
      <c r="AW329" s="11">
        <f t="shared" si="191"/>
        <v>0</v>
      </c>
      <c r="AX329" s="11">
        <f t="shared" si="192"/>
        <v>0</v>
      </c>
      <c r="AY329" s="11">
        <f t="shared" si="193"/>
        <v>0</v>
      </c>
      <c r="AZ329" s="11">
        <f t="shared" si="194"/>
        <v>0</v>
      </c>
      <c r="BA329" s="11">
        <f t="shared" si="195"/>
        <v>0</v>
      </c>
    </row>
    <row r="330" spans="1:53" hidden="1" x14ac:dyDescent="0.2">
      <c r="A330" s="11"/>
      <c r="B330" s="11"/>
      <c r="C330" s="11"/>
      <c r="D330" s="11"/>
      <c r="E330" s="11"/>
      <c r="F330" s="11"/>
      <c r="G330" s="11"/>
      <c r="H330" s="11"/>
      <c r="I330" s="11"/>
      <c r="J330" s="11"/>
      <c r="K330" s="11"/>
      <c r="L330" s="11"/>
      <c r="M330" s="11"/>
      <c r="N330" s="11"/>
      <c r="O330" s="11"/>
      <c r="P330" s="11"/>
      <c r="Q330" s="11"/>
      <c r="R330" s="11"/>
      <c r="S330" s="11"/>
      <c r="T330" s="48">
        <f t="shared" si="206"/>
        <v>299</v>
      </c>
      <c r="U330" s="11">
        <f t="shared" si="203"/>
        <v>4</v>
      </c>
      <c r="V330" s="19">
        <f t="shared" si="196"/>
        <v>0</v>
      </c>
      <c r="W330" s="19">
        <f t="shared" si="197"/>
        <v>0</v>
      </c>
      <c r="X330" s="11" t="b">
        <f t="shared" si="204"/>
        <v>1</v>
      </c>
      <c r="Y330" s="11">
        <f t="shared" si="198"/>
        <v>0</v>
      </c>
      <c r="Z330" s="11">
        <f t="shared" si="199"/>
        <v>0</v>
      </c>
      <c r="AA330" s="11">
        <f t="shared" si="171"/>
        <v>0</v>
      </c>
      <c r="AB330" s="19">
        <f t="shared" si="202"/>
        <v>298</v>
      </c>
      <c r="AC330" s="11">
        <f t="shared" si="172"/>
        <v>3</v>
      </c>
      <c r="AD330" s="11">
        <f t="shared" si="173"/>
        <v>0</v>
      </c>
      <c r="AE330" s="19">
        <f t="shared" si="174"/>
        <v>0</v>
      </c>
      <c r="AF330" s="19">
        <f t="shared" si="175"/>
        <v>0</v>
      </c>
      <c r="AG330" s="11" t="b">
        <f t="shared" si="176"/>
        <v>0</v>
      </c>
      <c r="AH330" s="11">
        <f t="shared" si="177"/>
        <v>0</v>
      </c>
      <c r="AI330" s="11">
        <f t="shared" si="178"/>
        <v>0</v>
      </c>
      <c r="AJ330" s="11">
        <f t="shared" si="179"/>
        <v>0</v>
      </c>
      <c r="AK330" s="11">
        <f t="shared" si="180"/>
        <v>0</v>
      </c>
      <c r="AL330" s="11">
        <f t="shared" si="181"/>
        <v>0</v>
      </c>
      <c r="AM330" s="11">
        <f t="shared" si="182"/>
        <v>0</v>
      </c>
      <c r="AN330" s="11">
        <f t="shared" si="183"/>
        <v>0</v>
      </c>
      <c r="AO330" s="11">
        <f t="shared" si="184"/>
        <v>0</v>
      </c>
      <c r="AP330" s="11">
        <f t="shared" si="185"/>
        <v>0</v>
      </c>
      <c r="AQ330" s="11">
        <f t="shared" si="200"/>
        <v>0</v>
      </c>
      <c r="AR330" s="11">
        <f t="shared" si="186"/>
        <v>0</v>
      </c>
      <c r="AS330" s="11">
        <f t="shared" si="187"/>
        <v>0</v>
      </c>
      <c r="AT330" s="11">
        <f t="shared" si="188"/>
        <v>0</v>
      </c>
      <c r="AU330" s="11">
        <f t="shared" si="189"/>
        <v>0</v>
      </c>
      <c r="AV330" s="11">
        <f t="shared" si="190"/>
        <v>0</v>
      </c>
      <c r="AW330" s="11">
        <f t="shared" si="191"/>
        <v>0</v>
      </c>
      <c r="AX330" s="11">
        <f t="shared" si="192"/>
        <v>0</v>
      </c>
      <c r="AY330" s="11">
        <f t="shared" si="193"/>
        <v>0</v>
      </c>
      <c r="AZ330" s="11">
        <f t="shared" si="194"/>
        <v>0</v>
      </c>
      <c r="BA330" s="11">
        <f t="shared" si="195"/>
        <v>0</v>
      </c>
    </row>
    <row r="331" spans="1:53" hidden="1" x14ac:dyDescent="0.2">
      <c r="A331" s="11"/>
      <c r="B331" s="11"/>
      <c r="C331" s="11"/>
      <c r="D331" s="11"/>
      <c r="E331" s="11"/>
      <c r="F331" s="11"/>
      <c r="G331" s="11"/>
      <c r="H331" s="11"/>
      <c r="I331" s="11"/>
      <c r="J331" s="11"/>
      <c r="K331" s="11"/>
      <c r="L331" s="11"/>
      <c r="M331" s="11"/>
      <c r="N331" s="11"/>
      <c r="O331" s="11"/>
      <c r="P331" s="11"/>
      <c r="Q331" s="11"/>
      <c r="R331" s="11"/>
      <c r="S331" s="11"/>
      <c r="T331" s="48">
        <f t="shared" si="206"/>
        <v>300</v>
      </c>
      <c r="U331" s="11">
        <f t="shared" si="203"/>
        <v>5</v>
      </c>
      <c r="V331" s="19">
        <f t="shared" si="196"/>
        <v>0</v>
      </c>
      <c r="W331" s="19">
        <f t="shared" si="197"/>
        <v>0</v>
      </c>
      <c r="X331" s="11" t="b">
        <f t="shared" si="204"/>
        <v>1</v>
      </c>
      <c r="Y331" s="11">
        <f t="shared" si="198"/>
        <v>0</v>
      </c>
      <c r="Z331" s="11">
        <f t="shared" si="199"/>
        <v>0</v>
      </c>
      <c r="AA331" s="11">
        <f t="shared" si="171"/>
        <v>0</v>
      </c>
      <c r="AB331" s="19">
        <f t="shared" si="202"/>
        <v>299</v>
      </c>
      <c r="AC331" s="11">
        <f t="shared" si="172"/>
        <v>4</v>
      </c>
      <c r="AD331" s="11">
        <f t="shared" si="173"/>
        <v>0</v>
      </c>
      <c r="AE331" s="19">
        <f t="shared" si="174"/>
        <v>0</v>
      </c>
      <c r="AF331" s="19">
        <f t="shared" si="175"/>
        <v>0</v>
      </c>
      <c r="AG331" s="11" t="b">
        <f t="shared" si="176"/>
        <v>0</v>
      </c>
      <c r="AH331" s="11">
        <f t="shared" si="177"/>
        <v>0</v>
      </c>
      <c r="AI331" s="11">
        <f t="shared" si="178"/>
        <v>0</v>
      </c>
      <c r="AJ331" s="11">
        <f t="shared" si="179"/>
        <v>0</v>
      </c>
      <c r="AK331" s="11">
        <f t="shared" si="180"/>
        <v>0</v>
      </c>
      <c r="AL331" s="11">
        <f t="shared" si="181"/>
        <v>0</v>
      </c>
      <c r="AM331" s="11">
        <f t="shared" si="182"/>
        <v>0</v>
      </c>
      <c r="AN331" s="11">
        <f t="shared" si="183"/>
        <v>0</v>
      </c>
      <c r="AO331" s="11">
        <f t="shared" si="184"/>
        <v>0</v>
      </c>
      <c r="AP331" s="11">
        <f t="shared" si="185"/>
        <v>0</v>
      </c>
      <c r="AQ331" s="11">
        <f t="shared" si="200"/>
        <v>0</v>
      </c>
      <c r="AR331" s="11">
        <f t="shared" si="186"/>
        <v>0</v>
      </c>
      <c r="AS331" s="11">
        <f t="shared" si="187"/>
        <v>0</v>
      </c>
      <c r="AT331" s="11">
        <f t="shared" si="188"/>
        <v>0</v>
      </c>
      <c r="AU331" s="11">
        <f t="shared" si="189"/>
        <v>0</v>
      </c>
      <c r="AV331" s="11">
        <f t="shared" si="190"/>
        <v>0</v>
      </c>
      <c r="AW331" s="11">
        <f t="shared" si="191"/>
        <v>0</v>
      </c>
      <c r="AX331" s="11">
        <f t="shared" si="192"/>
        <v>0</v>
      </c>
      <c r="AY331" s="11">
        <f t="shared" si="193"/>
        <v>0</v>
      </c>
      <c r="AZ331" s="11">
        <f t="shared" si="194"/>
        <v>0</v>
      </c>
      <c r="BA331" s="11">
        <f t="shared" si="195"/>
        <v>0</v>
      </c>
    </row>
    <row r="332" spans="1:53" hidden="1" x14ac:dyDescent="0.2">
      <c r="A332" s="11"/>
      <c r="B332" s="11"/>
      <c r="C332" s="11"/>
      <c r="D332" s="11"/>
      <c r="E332" s="11"/>
      <c r="F332" s="11"/>
      <c r="G332" s="11"/>
      <c r="H332" s="11"/>
      <c r="I332" s="11"/>
      <c r="J332" s="11"/>
      <c r="K332" s="11"/>
      <c r="L332" s="11"/>
      <c r="M332" s="11"/>
      <c r="N332" s="11"/>
      <c r="O332" s="11"/>
      <c r="P332" s="11"/>
      <c r="Q332" s="11"/>
      <c r="R332" s="11"/>
      <c r="S332" s="11"/>
      <c r="T332" s="48">
        <f t="shared" si="206"/>
        <v>301</v>
      </c>
      <c r="U332" s="11">
        <f t="shared" si="203"/>
        <v>6</v>
      </c>
      <c r="V332" s="19">
        <f t="shared" si="196"/>
        <v>0</v>
      </c>
      <c r="W332" s="19">
        <f t="shared" si="197"/>
        <v>0</v>
      </c>
      <c r="X332" s="11" t="b">
        <f t="shared" si="204"/>
        <v>1</v>
      </c>
      <c r="Y332" s="11">
        <f t="shared" si="198"/>
        <v>0</v>
      </c>
      <c r="Z332" s="11">
        <f t="shared" si="199"/>
        <v>0</v>
      </c>
      <c r="AA332" s="11">
        <f t="shared" si="171"/>
        <v>0</v>
      </c>
      <c r="AB332" s="19">
        <f t="shared" si="202"/>
        <v>300</v>
      </c>
      <c r="AC332" s="11">
        <f t="shared" si="172"/>
        <v>5</v>
      </c>
      <c r="AD332" s="11">
        <f t="shared" si="173"/>
        <v>0</v>
      </c>
      <c r="AE332" s="19">
        <f t="shared" si="174"/>
        <v>0</v>
      </c>
      <c r="AF332" s="19">
        <f t="shared" si="175"/>
        <v>0</v>
      </c>
      <c r="AG332" s="11" t="b">
        <f t="shared" si="176"/>
        <v>0</v>
      </c>
      <c r="AH332" s="11">
        <f t="shared" si="177"/>
        <v>0</v>
      </c>
      <c r="AI332" s="11">
        <f t="shared" si="178"/>
        <v>0</v>
      </c>
      <c r="AJ332" s="11">
        <f t="shared" si="179"/>
        <v>0</v>
      </c>
      <c r="AK332" s="11">
        <f t="shared" si="180"/>
        <v>0</v>
      </c>
      <c r="AL332" s="11">
        <f t="shared" si="181"/>
        <v>0</v>
      </c>
      <c r="AM332" s="11">
        <f t="shared" si="182"/>
        <v>0</v>
      </c>
      <c r="AN332" s="11">
        <f t="shared" si="183"/>
        <v>0</v>
      </c>
      <c r="AO332" s="11">
        <f t="shared" si="184"/>
        <v>0</v>
      </c>
      <c r="AP332" s="11">
        <f t="shared" si="185"/>
        <v>0</v>
      </c>
      <c r="AQ332" s="11">
        <f t="shared" si="200"/>
        <v>0</v>
      </c>
      <c r="AR332" s="11">
        <f t="shared" si="186"/>
        <v>0</v>
      </c>
      <c r="AS332" s="11">
        <f t="shared" si="187"/>
        <v>0</v>
      </c>
      <c r="AT332" s="11">
        <f t="shared" si="188"/>
        <v>0</v>
      </c>
      <c r="AU332" s="11">
        <f t="shared" si="189"/>
        <v>0</v>
      </c>
      <c r="AV332" s="11">
        <f t="shared" si="190"/>
        <v>0</v>
      </c>
      <c r="AW332" s="11">
        <f t="shared" si="191"/>
        <v>0</v>
      </c>
      <c r="AX332" s="11">
        <f t="shared" si="192"/>
        <v>0</v>
      </c>
      <c r="AY332" s="11">
        <f t="shared" si="193"/>
        <v>0</v>
      </c>
      <c r="AZ332" s="11">
        <f t="shared" si="194"/>
        <v>0</v>
      </c>
      <c r="BA332" s="11">
        <f t="shared" si="195"/>
        <v>0</v>
      </c>
    </row>
    <row r="333" spans="1:53" hidden="1" x14ac:dyDescent="0.2">
      <c r="A333" s="11"/>
      <c r="B333" s="11"/>
      <c r="C333" s="11"/>
      <c r="D333" s="11"/>
      <c r="E333" s="11"/>
      <c r="F333" s="11"/>
      <c r="G333" s="11"/>
      <c r="H333" s="11"/>
      <c r="I333" s="11"/>
      <c r="J333" s="11"/>
      <c r="K333" s="11"/>
      <c r="L333" s="11"/>
      <c r="M333" s="11"/>
      <c r="N333" s="11"/>
      <c r="O333" s="11"/>
      <c r="P333" s="11"/>
      <c r="Q333" s="11"/>
      <c r="R333" s="11"/>
      <c r="S333" s="11"/>
      <c r="T333" s="48">
        <f t="shared" si="206"/>
        <v>302</v>
      </c>
      <c r="U333" s="11">
        <f t="shared" si="203"/>
        <v>7</v>
      </c>
      <c r="V333" s="19">
        <f t="shared" si="196"/>
        <v>0</v>
      </c>
      <c r="W333" s="19">
        <f t="shared" si="197"/>
        <v>0</v>
      </c>
      <c r="X333" s="11" t="b">
        <f t="shared" si="204"/>
        <v>1</v>
      </c>
      <c r="Y333" s="11">
        <f t="shared" si="198"/>
        <v>0</v>
      </c>
      <c r="Z333" s="11">
        <f t="shared" si="199"/>
        <v>0</v>
      </c>
      <c r="AA333" s="11">
        <f t="shared" si="171"/>
        <v>0</v>
      </c>
      <c r="AB333" s="19">
        <f t="shared" si="202"/>
        <v>301</v>
      </c>
      <c r="AC333" s="11">
        <f t="shared" si="172"/>
        <v>6</v>
      </c>
      <c r="AD333" s="11">
        <f t="shared" si="173"/>
        <v>0</v>
      </c>
      <c r="AE333" s="19">
        <f t="shared" si="174"/>
        <v>0</v>
      </c>
      <c r="AF333" s="19">
        <f t="shared" si="175"/>
        <v>0</v>
      </c>
      <c r="AG333" s="11" t="b">
        <f t="shared" si="176"/>
        <v>0</v>
      </c>
      <c r="AH333" s="11">
        <f t="shared" si="177"/>
        <v>0</v>
      </c>
      <c r="AI333" s="11">
        <f t="shared" si="178"/>
        <v>0</v>
      </c>
      <c r="AJ333" s="11">
        <f t="shared" si="179"/>
        <v>0</v>
      </c>
      <c r="AK333" s="11">
        <f t="shared" si="180"/>
        <v>0</v>
      </c>
      <c r="AL333" s="11">
        <f t="shared" si="181"/>
        <v>0</v>
      </c>
      <c r="AM333" s="11">
        <f t="shared" si="182"/>
        <v>0</v>
      </c>
      <c r="AN333" s="11">
        <f t="shared" si="183"/>
        <v>0</v>
      </c>
      <c r="AO333" s="11">
        <f t="shared" si="184"/>
        <v>0</v>
      </c>
      <c r="AP333" s="11">
        <f t="shared" si="185"/>
        <v>0</v>
      </c>
      <c r="AQ333" s="11">
        <f t="shared" si="200"/>
        <v>0</v>
      </c>
      <c r="AR333" s="11">
        <f t="shared" si="186"/>
        <v>0</v>
      </c>
      <c r="AS333" s="11">
        <f t="shared" si="187"/>
        <v>0</v>
      </c>
      <c r="AT333" s="11">
        <f t="shared" si="188"/>
        <v>0</v>
      </c>
      <c r="AU333" s="11">
        <f t="shared" si="189"/>
        <v>0</v>
      </c>
      <c r="AV333" s="11">
        <f t="shared" si="190"/>
        <v>0</v>
      </c>
      <c r="AW333" s="11">
        <f t="shared" si="191"/>
        <v>0</v>
      </c>
      <c r="AX333" s="11">
        <f t="shared" si="192"/>
        <v>0</v>
      </c>
      <c r="AY333" s="11">
        <f t="shared" si="193"/>
        <v>0</v>
      </c>
      <c r="AZ333" s="11">
        <f t="shared" si="194"/>
        <v>0</v>
      </c>
      <c r="BA333" s="11">
        <f t="shared" si="195"/>
        <v>0</v>
      </c>
    </row>
    <row r="334" spans="1:53" hidden="1" x14ac:dyDescent="0.2">
      <c r="A334" s="11"/>
      <c r="B334" s="11"/>
      <c r="C334" s="11"/>
      <c r="D334" s="11"/>
      <c r="E334" s="11"/>
      <c r="F334" s="11"/>
      <c r="G334" s="11"/>
      <c r="H334" s="11"/>
      <c r="I334" s="11"/>
      <c r="J334" s="11"/>
      <c r="K334" s="11"/>
      <c r="L334" s="11"/>
      <c r="M334" s="11"/>
      <c r="N334" s="11"/>
      <c r="O334" s="11"/>
      <c r="P334" s="11"/>
      <c r="Q334" s="11"/>
      <c r="R334" s="11"/>
      <c r="S334" s="11"/>
      <c r="T334" s="48">
        <f t="shared" si="206"/>
        <v>303</v>
      </c>
      <c r="U334" s="11">
        <f t="shared" si="203"/>
        <v>1</v>
      </c>
      <c r="V334" s="19">
        <f t="shared" si="196"/>
        <v>0</v>
      </c>
      <c r="W334" s="19">
        <f t="shared" si="197"/>
        <v>0</v>
      </c>
      <c r="X334" s="11" t="b">
        <f t="shared" si="204"/>
        <v>1</v>
      </c>
      <c r="Y334" s="11">
        <f t="shared" si="198"/>
        <v>0</v>
      </c>
      <c r="Z334" s="11">
        <f t="shared" si="199"/>
        <v>0</v>
      </c>
      <c r="AA334" s="11">
        <f t="shared" si="171"/>
        <v>0</v>
      </c>
      <c r="AB334" s="19">
        <f t="shared" si="202"/>
        <v>302</v>
      </c>
      <c r="AC334" s="11">
        <f t="shared" si="172"/>
        <v>7</v>
      </c>
      <c r="AD334" s="11">
        <f t="shared" si="173"/>
        <v>0</v>
      </c>
      <c r="AE334" s="19">
        <f t="shared" si="174"/>
        <v>0</v>
      </c>
      <c r="AF334" s="19">
        <f t="shared" si="175"/>
        <v>0</v>
      </c>
      <c r="AG334" s="11" t="b">
        <f t="shared" si="176"/>
        <v>0</v>
      </c>
      <c r="AH334" s="11">
        <f t="shared" si="177"/>
        <v>0</v>
      </c>
      <c r="AI334" s="11">
        <f t="shared" si="178"/>
        <v>0</v>
      </c>
      <c r="AJ334" s="11">
        <f t="shared" si="179"/>
        <v>0</v>
      </c>
      <c r="AK334" s="11">
        <f t="shared" si="180"/>
        <v>0</v>
      </c>
      <c r="AL334" s="11">
        <f t="shared" si="181"/>
        <v>0</v>
      </c>
      <c r="AM334" s="11">
        <f t="shared" si="182"/>
        <v>0</v>
      </c>
      <c r="AN334" s="11">
        <f t="shared" si="183"/>
        <v>0</v>
      </c>
      <c r="AO334" s="11">
        <f t="shared" si="184"/>
        <v>0</v>
      </c>
      <c r="AP334" s="11">
        <f t="shared" si="185"/>
        <v>0</v>
      </c>
      <c r="AQ334" s="11">
        <f t="shared" si="200"/>
        <v>0</v>
      </c>
      <c r="AR334" s="11">
        <f t="shared" si="186"/>
        <v>0</v>
      </c>
      <c r="AS334" s="11">
        <f t="shared" si="187"/>
        <v>0</v>
      </c>
      <c r="AT334" s="11">
        <f t="shared" si="188"/>
        <v>0</v>
      </c>
      <c r="AU334" s="11">
        <f t="shared" si="189"/>
        <v>0</v>
      </c>
      <c r="AV334" s="11">
        <f t="shared" si="190"/>
        <v>0</v>
      </c>
      <c r="AW334" s="11">
        <f t="shared" si="191"/>
        <v>0</v>
      </c>
      <c r="AX334" s="11">
        <f t="shared" si="192"/>
        <v>0</v>
      </c>
      <c r="AY334" s="11">
        <f t="shared" si="193"/>
        <v>0</v>
      </c>
      <c r="AZ334" s="11">
        <f t="shared" si="194"/>
        <v>0</v>
      </c>
      <c r="BA334" s="11">
        <f t="shared" si="195"/>
        <v>0</v>
      </c>
    </row>
    <row r="335" spans="1:53" hidden="1" x14ac:dyDescent="0.2">
      <c r="A335" s="11"/>
      <c r="B335" s="11"/>
      <c r="C335" s="11"/>
      <c r="D335" s="11"/>
      <c r="E335" s="11"/>
      <c r="F335" s="11"/>
      <c r="G335" s="11"/>
      <c r="H335" s="11"/>
      <c r="I335" s="11"/>
      <c r="J335" s="11"/>
      <c r="K335" s="11"/>
      <c r="L335" s="11"/>
      <c r="M335" s="11"/>
      <c r="N335" s="11"/>
      <c r="O335" s="11"/>
      <c r="P335" s="11"/>
      <c r="Q335" s="11"/>
      <c r="R335" s="11"/>
      <c r="S335" s="11"/>
      <c r="T335" s="48">
        <f t="shared" si="206"/>
        <v>304</v>
      </c>
      <c r="U335" s="11">
        <f t="shared" si="203"/>
        <v>2</v>
      </c>
      <c r="V335" s="19">
        <f t="shared" si="196"/>
        <v>0</v>
      </c>
      <c r="W335" s="19">
        <f t="shared" si="197"/>
        <v>0</v>
      </c>
      <c r="X335" s="11" t="b">
        <f t="shared" si="204"/>
        <v>1</v>
      </c>
      <c r="Y335" s="11">
        <f t="shared" si="198"/>
        <v>0</v>
      </c>
      <c r="Z335" s="11">
        <f t="shared" si="199"/>
        <v>0</v>
      </c>
      <c r="AA335" s="11">
        <f t="shared" si="171"/>
        <v>0</v>
      </c>
      <c r="AB335" s="19">
        <f t="shared" si="202"/>
        <v>303</v>
      </c>
      <c r="AC335" s="11">
        <f t="shared" si="172"/>
        <v>1</v>
      </c>
      <c r="AD335" s="11">
        <f t="shared" si="173"/>
        <v>0</v>
      </c>
      <c r="AE335" s="19">
        <f t="shared" si="174"/>
        <v>0</v>
      </c>
      <c r="AF335" s="19">
        <f t="shared" si="175"/>
        <v>0</v>
      </c>
      <c r="AG335" s="11" t="b">
        <f t="shared" si="176"/>
        <v>0</v>
      </c>
      <c r="AH335" s="11">
        <f t="shared" si="177"/>
        <v>0</v>
      </c>
      <c r="AI335" s="11">
        <f t="shared" si="178"/>
        <v>0</v>
      </c>
      <c r="AJ335" s="11">
        <f t="shared" si="179"/>
        <v>0</v>
      </c>
      <c r="AK335" s="11">
        <f t="shared" si="180"/>
        <v>0</v>
      </c>
      <c r="AL335" s="11">
        <f t="shared" si="181"/>
        <v>0</v>
      </c>
      <c r="AM335" s="11">
        <f t="shared" si="182"/>
        <v>0</v>
      </c>
      <c r="AN335" s="11">
        <f t="shared" si="183"/>
        <v>0</v>
      </c>
      <c r="AO335" s="11">
        <f t="shared" si="184"/>
        <v>0</v>
      </c>
      <c r="AP335" s="11">
        <f t="shared" si="185"/>
        <v>0</v>
      </c>
      <c r="AQ335" s="11">
        <f t="shared" si="200"/>
        <v>0</v>
      </c>
      <c r="AR335" s="11">
        <f t="shared" si="186"/>
        <v>0</v>
      </c>
      <c r="AS335" s="11">
        <f t="shared" si="187"/>
        <v>0</v>
      </c>
      <c r="AT335" s="11">
        <f t="shared" si="188"/>
        <v>0</v>
      </c>
      <c r="AU335" s="11">
        <f t="shared" si="189"/>
        <v>0</v>
      </c>
      <c r="AV335" s="11">
        <f t="shared" si="190"/>
        <v>0</v>
      </c>
      <c r="AW335" s="11">
        <f t="shared" si="191"/>
        <v>0</v>
      </c>
      <c r="AX335" s="11">
        <f t="shared" si="192"/>
        <v>0</v>
      </c>
      <c r="AY335" s="11">
        <f t="shared" si="193"/>
        <v>0</v>
      </c>
      <c r="AZ335" s="11">
        <f t="shared" si="194"/>
        <v>0</v>
      </c>
      <c r="BA335" s="11">
        <f t="shared" si="195"/>
        <v>0</v>
      </c>
    </row>
    <row r="336" spans="1:53" hidden="1" x14ac:dyDescent="0.2">
      <c r="A336" s="11"/>
      <c r="B336" s="11"/>
      <c r="C336" s="11"/>
      <c r="D336" s="11"/>
      <c r="E336" s="11"/>
      <c r="F336" s="11"/>
      <c r="G336" s="11"/>
      <c r="H336" s="11"/>
      <c r="I336" s="11"/>
      <c r="J336" s="11"/>
      <c r="K336" s="11"/>
      <c r="L336" s="11"/>
      <c r="M336" s="11"/>
      <c r="N336" s="11"/>
      <c r="O336" s="11"/>
      <c r="P336" s="11"/>
      <c r="Q336" s="11"/>
      <c r="R336" s="11"/>
      <c r="S336" s="11"/>
      <c r="T336" s="48">
        <f t="shared" si="206"/>
        <v>305</v>
      </c>
      <c r="U336" s="11">
        <f t="shared" si="203"/>
        <v>3</v>
      </c>
      <c r="V336" s="19">
        <f t="shared" si="196"/>
        <v>0</v>
      </c>
      <c r="W336" s="19">
        <f t="shared" si="197"/>
        <v>0</v>
      </c>
      <c r="X336" s="11" t="b">
        <f t="shared" si="204"/>
        <v>1</v>
      </c>
      <c r="Y336" s="11">
        <f t="shared" si="198"/>
        <v>0</v>
      </c>
      <c r="Z336" s="11">
        <f t="shared" si="199"/>
        <v>0</v>
      </c>
      <c r="AA336" s="11">
        <f t="shared" si="171"/>
        <v>0</v>
      </c>
      <c r="AB336" s="19">
        <f t="shared" si="202"/>
        <v>304</v>
      </c>
      <c r="AC336" s="11">
        <f t="shared" si="172"/>
        <v>2</v>
      </c>
      <c r="AD336" s="11">
        <f t="shared" si="173"/>
        <v>0</v>
      </c>
      <c r="AE336" s="19">
        <f t="shared" si="174"/>
        <v>0</v>
      </c>
      <c r="AF336" s="19">
        <f t="shared" si="175"/>
        <v>0</v>
      </c>
      <c r="AG336" s="11" t="b">
        <f t="shared" si="176"/>
        <v>0</v>
      </c>
      <c r="AH336" s="11">
        <f t="shared" si="177"/>
        <v>0</v>
      </c>
      <c r="AI336" s="11">
        <f t="shared" si="178"/>
        <v>0</v>
      </c>
      <c r="AJ336" s="11">
        <f t="shared" si="179"/>
        <v>0</v>
      </c>
      <c r="AK336" s="11">
        <f t="shared" si="180"/>
        <v>0</v>
      </c>
      <c r="AL336" s="11">
        <f t="shared" si="181"/>
        <v>0</v>
      </c>
      <c r="AM336" s="11">
        <f t="shared" si="182"/>
        <v>0</v>
      </c>
      <c r="AN336" s="11">
        <f t="shared" si="183"/>
        <v>0</v>
      </c>
      <c r="AO336" s="11">
        <f t="shared" si="184"/>
        <v>0</v>
      </c>
      <c r="AP336" s="11">
        <f t="shared" si="185"/>
        <v>0</v>
      </c>
      <c r="AQ336" s="11">
        <f t="shared" si="200"/>
        <v>0</v>
      </c>
      <c r="AR336" s="11">
        <f t="shared" si="186"/>
        <v>0</v>
      </c>
      <c r="AS336" s="11">
        <f t="shared" si="187"/>
        <v>0</v>
      </c>
      <c r="AT336" s="11">
        <f t="shared" si="188"/>
        <v>0</v>
      </c>
      <c r="AU336" s="11">
        <f t="shared" si="189"/>
        <v>0</v>
      </c>
      <c r="AV336" s="11">
        <f t="shared" si="190"/>
        <v>0</v>
      </c>
      <c r="AW336" s="11">
        <f t="shared" si="191"/>
        <v>0</v>
      </c>
      <c r="AX336" s="11">
        <f t="shared" si="192"/>
        <v>0</v>
      </c>
      <c r="AY336" s="11">
        <f t="shared" si="193"/>
        <v>0</v>
      </c>
      <c r="AZ336" s="11">
        <f t="shared" si="194"/>
        <v>0</v>
      </c>
      <c r="BA336" s="11">
        <f t="shared" si="195"/>
        <v>0</v>
      </c>
    </row>
    <row r="337" spans="1:53" hidden="1" x14ac:dyDescent="0.2">
      <c r="A337" s="11"/>
      <c r="B337" s="11"/>
      <c r="C337" s="11"/>
      <c r="D337" s="11"/>
      <c r="E337" s="11"/>
      <c r="F337" s="11"/>
      <c r="G337" s="11"/>
      <c r="H337" s="11"/>
      <c r="I337" s="11"/>
      <c r="J337" s="11"/>
      <c r="K337" s="11"/>
      <c r="L337" s="11"/>
      <c r="M337" s="11"/>
      <c r="N337" s="11"/>
      <c r="O337" s="11"/>
      <c r="P337" s="11"/>
      <c r="Q337" s="11"/>
      <c r="R337" s="11"/>
      <c r="S337" s="11"/>
      <c r="T337" s="48">
        <f t="shared" si="206"/>
        <v>306</v>
      </c>
      <c r="U337" s="11">
        <f t="shared" si="203"/>
        <v>4</v>
      </c>
      <c r="V337" s="19">
        <f t="shared" si="196"/>
        <v>0</v>
      </c>
      <c r="W337" s="19">
        <f t="shared" si="197"/>
        <v>0</v>
      </c>
      <c r="X337" s="11" t="b">
        <f t="shared" si="204"/>
        <v>1</v>
      </c>
      <c r="Y337" s="11">
        <f t="shared" si="198"/>
        <v>0</v>
      </c>
      <c r="Z337" s="11">
        <f t="shared" si="199"/>
        <v>0</v>
      </c>
      <c r="AA337" s="11">
        <f t="shared" si="171"/>
        <v>0</v>
      </c>
      <c r="AB337" s="19">
        <f t="shared" si="202"/>
        <v>305</v>
      </c>
      <c r="AC337" s="11">
        <f t="shared" si="172"/>
        <v>3</v>
      </c>
      <c r="AD337" s="11">
        <f t="shared" si="173"/>
        <v>0</v>
      </c>
      <c r="AE337" s="19">
        <f t="shared" si="174"/>
        <v>0</v>
      </c>
      <c r="AF337" s="19">
        <f t="shared" si="175"/>
        <v>0</v>
      </c>
      <c r="AG337" s="11" t="b">
        <f t="shared" si="176"/>
        <v>0</v>
      </c>
      <c r="AH337" s="11">
        <f t="shared" si="177"/>
        <v>0</v>
      </c>
      <c r="AI337" s="11">
        <f t="shared" si="178"/>
        <v>0</v>
      </c>
      <c r="AJ337" s="11">
        <f t="shared" si="179"/>
        <v>0</v>
      </c>
      <c r="AK337" s="11">
        <f t="shared" si="180"/>
        <v>0</v>
      </c>
      <c r="AL337" s="11">
        <f t="shared" si="181"/>
        <v>0</v>
      </c>
      <c r="AM337" s="11">
        <f t="shared" si="182"/>
        <v>0</v>
      </c>
      <c r="AN337" s="11">
        <f t="shared" si="183"/>
        <v>0</v>
      </c>
      <c r="AO337" s="11">
        <f t="shared" si="184"/>
        <v>0</v>
      </c>
      <c r="AP337" s="11">
        <f t="shared" si="185"/>
        <v>0</v>
      </c>
      <c r="AQ337" s="11">
        <f t="shared" si="200"/>
        <v>0</v>
      </c>
      <c r="AR337" s="11">
        <f t="shared" si="186"/>
        <v>0</v>
      </c>
      <c r="AS337" s="11">
        <f t="shared" si="187"/>
        <v>0</v>
      </c>
      <c r="AT337" s="11">
        <f t="shared" si="188"/>
        <v>0</v>
      </c>
      <c r="AU337" s="11">
        <f t="shared" si="189"/>
        <v>0</v>
      </c>
      <c r="AV337" s="11">
        <f t="shared" si="190"/>
        <v>0</v>
      </c>
      <c r="AW337" s="11">
        <f t="shared" si="191"/>
        <v>0</v>
      </c>
      <c r="AX337" s="11">
        <f t="shared" si="192"/>
        <v>0</v>
      </c>
      <c r="AY337" s="11">
        <f t="shared" si="193"/>
        <v>0</v>
      </c>
      <c r="AZ337" s="11">
        <f t="shared" si="194"/>
        <v>0</v>
      </c>
      <c r="BA337" s="11">
        <f t="shared" si="195"/>
        <v>0</v>
      </c>
    </row>
    <row r="338" spans="1:53" hidden="1" x14ac:dyDescent="0.2">
      <c r="A338" s="11"/>
      <c r="B338" s="11"/>
      <c r="C338" s="11"/>
      <c r="D338" s="11"/>
      <c r="E338" s="11"/>
      <c r="F338" s="11"/>
      <c r="G338" s="11"/>
      <c r="H338" s="11"/>
      <c r="I338" s="11"/>
      <c r="J338" s="11"/>
      <c r="K338" s="11"/>
      <c r="L338" s="11"/>
      <c r="M338" s="11"/>
      <c r="N338" s="11"/>
      <c r="O338" s="11"/>
      <c r="P338" s="11"/>
      <c r="Q338" s="11"/>
      <c r="R338" s="11"/>
      <c r="S338" s="11"/>
      <c r="T338" s="48">
        <f t="shared" ref="T338:T353" si="207">T337+1</f>
        <v>307</v>
      </c>
      <c r="U338" s="11">
        <f t="shared" si="203"/>
        <v>5</v>
      </c>
      <c r="V338" s="19">
        <f t="shared" si="196"/>
        <v>0</v>
      </c>
      <c r="W338" s="19">
        <f t="shared" si="197"/>
        <v>0</v>
      </c>
      <c r="X338" s="11" t="b">
        <f t="shared" si="204"/>
        <v>1</v>
      </c>
      <c r="Y338" s="11">
        <f t="shared" si="198"/>
        <v>0</v>
      </c>
      <c r="Z338" s="11">
        <f t="shared" si="199"/>
        <v>0</v>
      </c>
      <c r="AA338" s="11">
        <f t="shared" si="171"/>
        <v>0</v>
      </c>
      <c r="AB338" s="19">
        <f t="shared" si="202"/>
        <v>306</v>
      </c>
      <c r="AC338" s="11">
        <f t="shared" si="172"/>
        <v>4</v>
      </c>
      <c r="AD338" s="11">
        <f t="shared" si="173"/>
        <v>0</v>
      </c>
      <c r="AE338" s="19">
        <f t="shared" si="174"/>
        <v>0</v>
      </c>
      <c r="AF338" s="19">
        <f t="shared" si="175"/>
        <v>0</v>
      </c>
      <c r="AG338" s="11" t="b">
        <f t="shared" si="176"/>
        <v>0</v>
      </c>
      <c r="AH338" s="11">
        <f t="shared" si="177"/>
        <v>0</v>
      </c>
      <c r="AI338" s="11">
        <f t="shared" si="178"/>
        <v>0</v>
      </c>
      <c r="AJ338" s="11">
        <f t="shared" si="179"/>
        <v>0</v>
      </c>
      <c r="AK338" s="11">
        <f t="shared" si="180"/>
        <v>0</v>
      </c>
      <c r="AL338" s="11">
        <f t="shared" si="181"/>
        <v>0</v>
      </c>
      <c r="AM338" s="11">
        <f t="shared" si="182"/>
        <v>0</v>
      </c>
      <c r="AN338" s="11">
        <f t="shared" si="183"/>
        <v>0</v>
      </c>
      <c r="AO338" s="11">
        <f t="shared" si="184"/>
        <v>0</v>
      </c>
      <c r="AP338" s="11">
        <f t="shared" si="185"/>
        <v>0</v>
      </c>
      <c r="AQ338" s="11">
        <f t="shared" si="200"/>
        <v>0</v>
      </c>
      <c r="AR338" s="11">
        <f t="shared" si="186"/>
        <v>0</v>
      </c>
      <c r="AS338" s="11">
        <f t="shared" si="187"/>
        <v>0</v>
      </c>
      <c r="AT338" s="11">
        <f t="shared" si="188"/>
        <v>0</v>
      </c>
      <c r="AU338" s="11">
        <f t="shared" si="189"/>
        <v>0</v>
      </c>
      <c r="AV338" s="11">
        <f t="shared" si="190"/>
        <v>0</v>
      </c>
      <c r="AW338" s="11">
        <f t="shared" si="191"/>
        <v>0</v>
      </c>
      <c r="AX338" s="11">
        <f t="shared" si="192"/>
        <v>0</v>
      </c>
      <c r="AY338" s="11">
        <f t="shared" si="193"/>
        <v>0</v>
      </c>
      <c r="AZ338" s="11">
        <f t="shared" si="194"/>
        <v>0</v>
      </c>
      <c r="BA338" s="11">
        <f t="shared" si="195"/>
        <v>0</v>
      </c>
    </row>
    <row r="339" spans="1:53" hidden="1" x14ac:dyDescent="0.2">
      <c r="A339" s="11"/>
      <c r="B339" s="11"/>
      <c r="C339" s="11"/>
      <c r="D339" s="11"/>
      <c r="E339" s="11"/>
      <c r="F339" s="11"/>
      <c r="G339" s="11"/>
      <c r="H339" s="11"/>
      <c r="I339" s="11"/>
      <c r="J339" s="11"/>
      <c r="K339" s="11"/>
      <c r="L339" s="11"/>
      <c r="M339" s="11"/>
      <c r="N339" s="11"/>
      <c r="O339" s="11"/>
      <c r="P339" s="11"/>
      <c r="Q339" s="11"/>
      <c r="R339" s="11"/>
      <c r="S339" s="11"/>
      <c r="T339" s="48">
        <f t="shared" si="207"/>
        <v>308</v>
      </c>
      <c r="U339" s="11">
        <f t="shared" si="203"/>
        <v>6</v>
      </c>
      <c r="V339" s="19">
        <f t="shared" si="196"/>
        <v>0</v>
      </c>
      <c r="W339" s="19">
        <f t="shared" si="197"/>
        <v>0</v>
      </c>
      <c r="X339" s="11" t="b">
        <f t="shared" si="204"/>
        <v>1</v>
      </c>
      <c r="Y339" s="11">
        <f t="shared" si="198"/>
        <v>0</v>
      </c>
      <c r="Z339" s="11">
        <f t="shared" si="199"/>
        <v>0</v>
      </c>
      <c r="AA339" s="11">
        <f t="shared" si="171"/>
        <v>0</v>
      </c>
      <c r="AB339" s="19">
        <f t="shared" si="202"/>
        <v>307</v>
      </c>
      <c r="AC339" s="11">
        <f t="shared" si="172"/>
        <v>5</v>
      </c>
      <c r="AD339" s="11">
        <f t="shared" si="173"/>
        <v>0</v>
      </c>
      <c r="AE339" s="19">
        <f t="shared" si="174"/>
        <v>0</v>
      </c>
      <c r="AF339" s="19">
        <f t="shared" si="175"/>
        <v>0</v>
      </c>
      <c r="AG339" s="11" t="b">
        <f t="shared" si="176"/>
        <v>0</v>
      </c>
      <c r="AH339" s="11">
        <f t="shared" si="177"/>
        <v>0</v>
      </c>
      <c r="AI339" s="11">
        <f t="shared" si="178"/>
        <v>0</v>
      </c>
      <c r="AJ339" s="11">
        <f t="shared" si="179"/>
        <v>0</v>
      </c>
      <c r="AK339" s="11">
        <f t="shared" si="180"/>
        <v>0</v>
      </c>
      <c r="AL339" s="11">
        <f t="shared" si="181"/>
        <v>0</v>
      </c>
      <c r="AM339" s="11">
        <f t="shared" si="182"/>
        <v>0</v>
      </c>
      <c r="AN339" s="11">
        <f t="shared" si="183"/>
        <v>0</v>
      </c>
      <c r="AO339" s="11">
        <f t="shared" si="184"/>
        <v>0</v>
      </c>
      <c r="AP339" s="11">
        <f t="shared" si="185"/>
        <v>0</v>
      </c>
      <c r="AQ339" s="11">
        <f t="shared" si="200"/>
        <v>0</v>
      </c>
      <c r="AR339" s="11">
        <f t="shared" si="186"/>
        <v>0</v>
      </c>
      <c r="AS339" s="11">
        <f t="shared" si="187"/>
        <v>0</v>
      </c>
      <c r="AT339" s="11">
        <f t="shared" si="188"/>
        <v>0</v>
      </c>
      <c r="AU339" s="11">
        <f t="shared" si="189"/>
        <v>0</v>
      </c>
      <c r="AV339" s="11">
        <f t="shared" si="190"/>
        <v>0</v>
      </c>
      <c r="AW339" s="11">
        <f t="shared" si="191"/>
        <v>0</v>
      </c>
      <c r="AX339" s="11">
        <f t="shared" si="192"/>
        <v>0</v>
      </c>
      <c r="AY339" s="11">
        <f t="shared" si="193"/>
        <v>0</v>
      </c>
      <c r="AZ339" s="11">
        <f t="shared" si="194"/>
        <v>0</v>
      </c>
      <c r="BA339" s="11">
        <f t="shared" si="195"/>
        <v>0</v>
      </c>
    </row>
    <row r="340" spans="1:53" hidden="1" x14ac:dyDescent="0.2">
      <c r="A340" s="11"/>
      <c r="B340" s="11"/>
      <c r="C340" s="11"/>
      <c r="D340" s="11"/>
      <c r="E340" s="11"/>
      <c r="F340" s="11"/>
      <c r="G340" s="11"/>
      <c r="H340" s="11"/>
      <c r="I340" s="11"/>
      <c r="J340" s="11"/>
      <c r="K340" s="11"/>
      <c r="L340" s="11"/>
      <c r="M340" s="11"/>
      <c r="N340" s="11"/>
      <c r="O340" s="11"/>
      <c r="P340" s="11"/>
      <c r="Q340" s="11"/>
      <c r="R340" s="11"/>
      <c r="S340" s="11"/>
      <c r="T340" s="48">
        <f t="shared" si="207"/>
        <v>309</v>
      </c>
      <c r="U340" s="11">
        <f t="shared" si="203"/>
        <v>7</v>
      </c>
      <c r="V340" s="19">
        <f t="shared" si="196"/>
        <v>0</v>
      </c>
      <c r="W340" s="19">
        <f t="shared" si="197"/>
        <v>0</v>
      </c>
      <c r="X340" s="11" t="b">
        <f t="shared" si="204"/>
        <v>1</v>
      </c>
      <c r="Y340" s="11">
        <f t="shared" si="198"/>
        <v>0</v>
      </c>
      <c r="Z340" s="11">
        <f t="shared" si="199"/>
        <v>0</v>
      </c>
      <c r="AA340" s="11">
        <f t="shared" si="171"/>
        <v>0</v>
      </c>
      <c r="AB340" s="19">
        <f t="shared" si="202"/>
        <v>308</v>
      </c>
      <c r="AC340" s="11">
        <f t="shared" si="172"/>
        <v>6</v>
      </c>
      <c r="AD340" s="11">
        <f t="shared" si="173"/>
        <v>0</v>
      </c>
      <c r="AE340" s="19">
        <f t="shared" si="174"/>
        <v>0</v>
      </c>
      <c r="AF340" s="19">
        <f t="shared" si="175"/>
        <v>0</v>
      </c>
      <c r="AG340" s="11" t="b">
        <f t="shared" si="176"/>
        <v>0</v>
      </c>
      <c r="AH340" s="11">
        <f t="shared" si="177"/>
        <v>0</v>
      </c>
      <c r="AI340" s="11">
        <f t="shared" si="178"/>
        <v>0</v>
      </c>
      <c r="AJ340" s="11">
        <f t="shared" si="179"/>
        <v>0</v>
      </c>
      <c r="AK340" s="11">
        <f t="shared" si="180"/>
        <v>0</v>
      </c>
      <c r="AL340" s="11">
        <f t="shared" si="181"/>
        <v>0</v>
      </c>
      <c r="AM340" s="11">
        <f t="shared" si="182"/>
        <v>0</v>
      </c>
      <c r="AN340" s="11">
        <f t="shared" si="183"/>
        <v>0</v>
      </c>
      <c r="AO340" s="11">
        <f t="shared" si="184"/>
        <v>0</v>
      </c>
      <c r="AP340" s="11">
        <f t="shared" si="185"/>
        <v>0</v>
      </c>
      <c r="AQ340" s="11">
        <f t="shared" si="200"/>
        <v>0</v>
      </c>
      <c r="AR340" s="11">
        <f t="shared" si="186"/>
        <v>0</v>
      </c>
      <c r="AS340" s="11">
        <f t="shared" si="187"/>
        <v>0</v>
      </c>
      <c r="AT340" s="11">
        <f t="shared" si="188"/>
        <v>0</v>
      </c>
      <c r="AU340" s="11">
        <f t="shared" si="189"/>
        <v>0</v>
      </c>
      <c r="AV340" s="11">
        <f t="shared" si="190"/>
        <v>0</v>
      </c>
      <c r="AW340" s="11">
        <f t="shared" si="191"/>
        <v>0</v>
      </c>
      <c r="AX340" s="11">
        <f t="shared" si="192"/>
        <v>0</v>
      </c>
      <c r="AY340" s="11">
        <f t="shared" si="193"/>
        <v>0</v>
      </c>
      <c r="AZ340" s="11">
        <f t="shared" si="194"/>
        <v>0</v>
      </c>
      <c r="BA340" s="11">
        <f t="shared" si="195"/>
        <v>0</v>
      </c>
    </row>
    <row r="341" spans="1:53" hidden="1" x14ac:dyDescent="0.2">
      <c r="A341" s="11"/>
      <c r="B341" s="11"/>
      <c r="C341" s="11"/>
      <c r="D341" s="11"/>
      <c r="E341" s="11"/>
      <c r="F341" s="11"/>
      <c r="G341" s="11"/>
      <c r="H341" s="11"/>
      <c r="I341" s="11"/>
      <c r="J341" s="11"/>
      <c r="K341" s="11"/>
      <c r="L341" s="11"/>
      <c r="M341" s="11"/>
      <c r="N341" s="11"/>
      <c r="O341" s="11"/>
      <c r="P341" s="11"/>
      <c r="Q341" s="11"/>
      <c r="R341" s="11"/>
      <c r="S341" s="11"/>
      <c r="T341" s="48">
        <f t="shared" si="207"/>
        <v>310</v>
      </c>
      <c r="U341" s="11">
        <f t="shared" si="203"/>
        <v>1</v>
      </c>
      <c r="V341" s="19">
        <f t="shared" si="196"/>
        <v>0</v>
      </c>
      <c r="W341" s="19">
        <f t="shared" si="197"/>
        <v>0</v>
      </c>
      <c r="X341" s="11" t="b">
        <f t="shared" si="204"/>
        <v>1</v>
      </c>
      <c r="Y341" s="11">
        <f t="shared" si="198"/>
        <v>0</v>
      </c>
      <c r="Z341" s="11">
        <f t="shared" si="199"/>
        <v>0</v>
      </c>
      <c r="AA341" s="11">
        <f t="shared" si="171"/>
        <v>0</v>
      </c>
      <c r="AB341" s="19">
        <f t="shared" si="202"/>
        <v>309</v>
      </c>
      <c r="AC341" s="11">
        <f t="shared" si="172"/>
        <v>7</v>
      </c>
      <c r="AD341" s="11">
        <f t="shared" si="173"/>
        <v>0</v>
      </c>
      <c r="AE341" s="19">
        <f t="shared" si="174"/>
        <v>0</v>
      </c>
      <c r="AF341" s="19">
        <f t="shared" si="175"/>
        <v>0</v>
      </c>
      <c r="AG341" s="11" t="b">
        <f t="shared" si="176"/>
        <v>0</v>
      </c>
      <c r="AH341" s="11">
        <f t="shared" si="177"/>
        <v>0</v>
      </c>
      <c r="AI341" s="11">
        <f t="shared" si="178"/>
        <v>0</v>
      </c>
      <c r="AJ341" s="11">
        <f t="shared" si="179"/>
        <v>0</v>
      </c>
      <c r="AK341" s="11">
        <f t="shared" si="180"/>
        <v>0</v>
      </c>
      <c r="AL341" s="11">
        <f t="shared" si="181"/>
        <v>0</v>
      </c>
      <c r="AM341" s="11">
        <f t="shared" si="182"/>
        <v>0</v>
      </c>
      <c r="AN341" s="11">
        <f t="shared" si="183"/>
        <v>0</v>
      </c>
      <c r="AO341" s="11">
        <f t="shared" si="184"/>
        <v>0</v>
      </c>
      <c r="AP341" s="11">
        <f t="shared" si="185"/>
        <v>0</v>
      </c>
      <c r="AQ341" s="11">
        <f t="shared" si="200"/>
        <v>0</v>
      </c>
      <c r="AR341" s="11">
        <f t="shared" si="186"/>
        <v>0</v>
      </c>
      <c r="AS341" s="11">
        <f t="shared" si="187"/>
        <v>0</v>
      </c>
      <c r="AT341" s="11">
        <f t="shared" si="188"/>
        <v>0</v>
      </c>
      <c r="AU341" s="11">
        <f t="shared" si="189"/>
        <v>0</v>
      </c>
      <c r="AV341" s="11">
        <f t="shared" si="190"/>
        <v>0</v>
      </c>
      <c r="AW341" s="11">
        <f t="shared" si="191"/>
        <v>0</v>
      </c>
      <c r="AX341" s="11">
        <f t="shared" si="192"/>
        <v>0</v>
      </c>
      <c r="AY341" s="11">
        <f t="shared" si="193"/>
        <v>0</v>
      </c>
      <c r="AZ341" s="11">
        <f t="shared" si="194"/>
        <v>0</v>
      </c>
      <c r="BA341" s="11">
        <f t="shared" si="195"/>
        <v>0</v>
      </c>
    </row>
    <row r="342" spans="1:53" hidden="1" x14ac:dyDescent="0.2">
      <c r="A342" s="11"/>
      <c r="B342" s="11"/>
      <c r="C342" s="11"/>
      <c r="D342" s="11"/>
      <c r="E342" s="11"/>
      <c r="F342" s="11"/>
      <c r="G342" s="11"/>
      <c r="H342" s="11"/>
      <c r="I342" s="11"/>
      <c r="J342" s="11"/>
      <c r="K342" s="11"/>
      <c r="L342" s="11"/>
      <c r="M342" s="11"/>
      <c r="N342" s="11"/>
      <c r="O342" s="11"/>
      <c r="P342" s="11"/>
      <c r="Q342" s="11"/>
      <c r="R342" s="11"/>
      <c r="S342" s="11"/>
      <c r="T342" s="48">
        <f t="shared" si="207"/>
        <v>311</v>
      </c>
      <c r="U342" s="11">
        <f t="shared" si="203"/>
        <v>2</v>
      </c>
      <c r="V342" s="19">
        <f t="shared" si="196"/>
        <v>0</v>
      </c>
      <c r="W342" s="19">
        <f t="shared" si="197"/>
        <v>0</v>
      </c>
      <c r="X342" s="11" t="b">
        <f t="shared" si="204"/>
        <v>1</v>
      </c>
      <c r="Y342" s="11">
        <f t="shared" si="198"/>
        <v>0</v>
      </c>
      <c r="Z342" s="11">
        <f t="shared" si="199"/>
        <v>0</v>
      </c>
      <c r="AA342" s="11">
        <f t="shared" si="171"/>
        <v>0</v>
      </c>
      <c r="AB342" s="19">
        <f t="shared" si="202"/>
        <v>310</v>
      </c>
      <c r="AC342" s="11">
        <f t="shared" si="172"/>
        <v>1</v>
      </c>
      <c r="AD342" s="11">
        <f t="shared" si="173"/>
        <v>0</v>
      </c>
      <c r="AE342" s="19">
        <f t="shared" si="174"/>
        <v>0</v>
      </c>
      <c r="AF342" s="19">
        <f t="shared" si="175"/>
        <v>0</v>
      </c>
      <c r="AG342" s="11" t="b">
        <f t="shared" si="176"/>
        <v>0</v>
      </c>
      <c r="AH342" s="11">
        <f t="shared" si="177"/>
        <v>0</v>
      </c>
      <c r="AI342" s="11">
        <f t="shared" si="178"/>
        <v>0</v>
      </c>
      <c r="AJ342" s="11">
        <f t="shared" si="179"/>
        <v>0</v>
      </c>
      <c r="AK342" s="11">
        <f t="shared" si="180"/>
        <v>0</v>
      </c>
      <c r="AL342" s="11">
        <f t="shared" si="181"/>
        <v>0</v>
      </c>
      <c r="AM342" s="11">
        <f t="shared" si="182"/>
        <v>0</v>
      </c>
      <c r="AN342" s="11">
        <f t="shared" si="183"/>
        <v>0</v>
      </c>
      <c r="AO342" s="11">
        <f t="shared" si="184"/>
        <v>0</v>
      </c>
      <c r="AP342" s="11">
        <f t="shared" si="185"/>
        <v>0</v>
      </c>
      <c r="AQ342" s="11">
        <f t="shared" si="200"/>
        <v>0</v>
      </c>
      <c r="AR342" s="11">
        <f t="shared" si="186"/>
        <v>0</v>
      </c>
      <c r="AS342" s="11">
        <f t="shared" si="187"/>
        <v>0</v>
      </c>
      <c r="AT342" s="11">
        <f t="shared" si="188"/>
        <v>0</v>
      </c>
      <c r="AU342" s="11">
        <f t="shared" si="189"/>
        <v>0</v>
      </c>
      <c r="AV342" s="11">
        <f t="shared" si="190"/>
        <v>0</v>
      </c>
      <c r="AW342" s="11">
        <f t="shared" si="191"/>
        <v>0</v>
      </c>
      <c r="AX342" s="11">
        <f t="shared" si="192"/>
        <v>0</v>
      </c>
      <c r="AY342" s="11">
        <f t="shared" si="193"/>
        <v>0</v>
      </c>
      <c r="AZ342" s="11">
        <f t="shared" si="194"/>
        <v>0</v>
      </c>
      <c r="BA342" s="11">
        <f t="shared" si="195"/>
        <v>0</v>
      </c>
    </row>
    <row r="343" spans="1:53" hidden="1" x14ac:dyDescent="0.2">
      <c r="A343" s="11"/>
      <c r="B343" s="11"/>
      <c r="C343" s="11"/>
      <c r="D343" s="11"/>
      <c r="E343" s="11"/>
      <c r="F343" s="11"/>
      <c r="G343" s="11"/>
      <c r="H343" s="11"/>
      <c r="I343" s="11"/>
      <c r="J343" s="11"/>
      <c r="K343" s="11"/>
      <c r="L343" s="11"/>
      <c r="M343" s="11"/>
      <c r="N343" s="11"/>
      <c r="O343" s="11"/>
      <c r="P343" s="11"/>
      <c r="Q343" s="11"/>
      <c r="R343" s="11"/>
      <c r="S343" s="11"/>
      <c r="T343" s="48">
        <f t="shared" si="207"/>
        <v>312</v>
      </c>
      <c r="U343" s="11">
        <f t="shared" si="203"/>
        <v>3</v>
      </c>
      <c r="V343" s="19">
        <f t="shared" si="196"/>
        <v>0</v>
      </c>
      <c r="W343" s="19">
        <f t="shared" si="197"/>
        <v>0</v>
      </c>
      <c r="X343" s="11" t="b">
        <f t="shared" si="204"/>
        <v>1</v>
      </c>
      <c r="Y343" s="11">
        <f t="shared" si="198"/>
        <v>0</v>
      </c>
      <c r="Z343" s="11">
        <f t="shared" si="199"/>
        <v>0</v>
      </c>
      <c r="AA343" s="11">
        <f t="shared" si="171"/>
        <v>0</v>
      </c>
      <c r="AB343" s="19">
        <f t="shared" si="202"/>
        <v>311</v>
      </c>
      <c r="AC343" s="11">
        <f t="shared" si="172"/>
        <v>2</v>
      </c>
      <c r="AD343" s="11">
        <f t="shared" si="173"/>
        <v>0</v>
      </c>
      <c r="AE343" s="19">
        <f t="shared" si="174"/>
        <v>0</v>
      </c>
      <c r="AF343" s="19">
        <f t="shared" si="175"/>
        <v>0</v>
      </c>
      <c r="AG343" s="11" t="b">
        <f t="shared" si="176"/>
        <v>0</v>
      </c>
      <c r="AH343" s="11">
        <f t="shared" si="177"/>
        <v>0</v>
      </c>
      <c r="AI343" s="11">
        <f t="shared" si="178"/>
        <v>0</v>
      </c>
      <c r="AJ343" s="11">
        <f t="shared" si="179"/>
        <v>0</v>
      </c>
      <c r="AK343" s="11">
        <f t="shared" si="180"/>
        <v>0</v>
      </c>
      <c r="AL343" s="11">
        <f t="shared" si="181"/>
        <v>0</v>
      </c>
      <c r="AM343" s="11">
        <f t="shared" si="182"/>
        <v>0</v>
      </c>
      <c r="AN343" s="11">
        <f t="shared" si="183"/>
        <v>0</v>
      </c>
      <c r="AO343" s="11">
        <f t="shared" si="184"/>
        <v>0</v>
      </c>
      <c r="AP343" s="11">
        <f t="shared" si="185"/>
        <v>0</v>
      </c>
      <c r="AQ343" s="11">
        <f t="shared" si="200"/>
        <v>0</v>
      </c>
      <c r="AR343" s="11">
        <f t="shared" si="186"/>
        <v>0</v>
      </c>
      <c r="AS343" s="11">
        <f t="shared" si="187"/>
        <v>0</v>
      </c>
      <c r="AT343" s="11">
        <f t="shared" si="188"/>
        <v>0</v>
      </c>
      <c r="AU343" s="11">
        <f t="shared" si="189"/>
        <v>0</v>
      </c>
      <c r="AV343" s="11">
        <f t="shared" si="190"/>
        <v>0</v>
      </c>
      <c r="AW343" s="11">
        <f t="shared" si="191"/>
        <v>0</v>
      </c>
      <c r="AX343" s="11">
        <f t="shared" si="192"/>
        <v>0</v>
      </c>
      <c r="AY343" s="11">
        <f t="shared" si="193"/>
        <v>0</v>
      </c>
      <c r="AZ343" s="11">
        <f t="shared" si="194"/>
        <v>0</v>
      </c>
      <c r="BA343" s="11">
        <f t="shared" si="195"/>
        <v>0</v>
      </c>
    </row>
    <row r="344" spans="1:53" hidden="1" x14ac:dyDescent="0.2">
      <c r="A344" s="11"/>
      <c r="B344" s="11"/>
      <c r="C344" s="11"/>
      <c r="D344" s="11"/>
      <c r="E344" s="11"/>
      <c r="F344" s="11"/>
      <c r="G344" s="11"/>
      <c r="H344" s="11"/>
      <c r="I344" s="11"/>
      <c r="J344" s="11"/>
      <c r="K344" s="11"/>
      <c r="L344" s="11"/>
      <c r="M344" s="11"/>
      <c r="N344" s="11"/>
      <c r="O344" s="11"/>
      <c r="P344" s="11"/>
      <c r="Q344" s="11"/>
      <c r="R344" s="11"/>
      <c r="S344" s="11"/>
      <c r="T344" s="48">
        <f t="shared" si="207"/>
        <v>313</v>
      </c>
      <c r="U344" s="11">
        <f t="shared" si="203"/>
        <v>4</v>
      </c>
      <c r="V344" s="19">
        <f t="shared" si="196"/>
        <v>0</v>
      </c>
      <c r="W344" s="19">
        <f t="shared" si="197"/>
        <v>0</v>
      </c>
      <c r="X344" s="11" t="b">
        <f t="shared" si="204"/>
        <v>1</v>
      </c>
      <c r="Y344" s="11">
        <f t="shared" si="198"/>
        <v>0</v>
      </c>
      <c r="Z344" s="11">
        <f t="shared" si="199"/>
        <v>0</v>
      </c>
      <c r="AA344" s="11">
        <f t="shared" si="171"/>
        <v>0</v>
      </c>
      <c r="AB344" s="19">
        <f t="shared" si="202"/>
        <v>312</v>
      </c>
      <c r="AC344" s="11">
        <f t="shared" si="172"/>
        <v>3</v>
      </c>
      <c r="AD344" s="11">
        <f t="shared" si="173"/>
        <v>0</v>
      </c>
      <c r="AE344" s="19">
        <f t="shared" si="174"/>
        <v>0</v>
      </c>
      <c r="AF344" s="19">
        <f t="shared" si="175"/>
        <v>0</v>
      </c>
      <c r="AG344" s="11" t="b">
        <f t="shared" si="176"/>
        <v>0</v>
      </c>
      <c r="AH344" s="11">
        <f t="shared" si="177"/>
        <v>0</v>
      </c>
      <c r="AI344" s="11">
        <f t="shared" si="178"/>
        <v>0</v>
      </c>
      <c r="AJ344" s="11">
        <f t="shared" si="179"/>
        <v>0</v>
      </c>
      <c r="AK344" s="11">
        <f t="shared" si="180"/>
        <v>0</v>
      </c>
      <c r="AL344" s="11">
        <f t="shared" si="181"/>
        <v>0</v>
      </c>
      <c r="AM344" s="11">
        <f t="shared" si="182"/>
        <v>0</v>
      </c>
      <c r="AN344" s="11">
        <f t="shared" si="183"/>
        <v>0</v>
      </c>
      <c r="AO344" s="11">
        <f t="shared" si="184"/>
        <v>0</v>
      </c>
      <c r="AP344" s="11">
        <f t="shared" si="185"/>
        <v>0</v>
      </c>
      <c r="AQ344" s="11">
        <f t="shared" si="200"/>
        <v>0</v>
      </c>
      <c r="AR344" s="11">
        <f t="shared" si="186"/>
        <v>0</v>
      </c>
      <c r="AS344" s="11">
        <f t="shared" si="187"/>
        <v>0</v>
      </c>
      <c r="AT344" s="11">
        <f t="shared" si="188"/>
        <v>0</v>
      </c>
      <c r="AU344" s="11">
        <f t="shared" si="189"/>
        <v>0</v>
      </c>
      <c r="AV344" s="11">
        <f t="shared" si="190"/>
        <v>0</v>
      </c>
      <c r="AW344" s="11">
        <f t="shared" si="191"/>
        <v>0</v>
      </c>
      <c r="AX344" s="11">
        <f t="shared" si="192"/>
        <v>0</v>
      </c>
      <c r="AY344" s="11">
        <f t="shared" si="193"/>
        <v>0</v>
      </c>
      <c r="AZ344" s="11">
        <f t="shared" si="194"/>
        <v>0</v>
      </c>
      <c r="BA344" s="11">
        <f t="shared" si="195"/>
        <v>0</v>
      </c>
    </row>
    <row r="345" spans="1:53" hidden="1" x14ac:dyDescent="0.2">
      <c r="A345" s="11"/>
      <c r="B345" s="11"/>
      <c r="C345" s="11"/>
      <c r="D345" s="11"/>
      <c r="E345" s="11"/>
      <c r="F345" s="11"/>
      <c r="G345" s="11"/>
      <c r="H345" s="11"/>
      <c r="I345" s="11"/>
      <c r="J345" s="11"/>
      <c r="K345" s="11"/>
      <c r="L345" s="11"/>
      <c r="M345" s="11"/>
      <c r="N345" s="11"/>
      <c r="O345" s="11"/>
      <c r="P345" s="11"/>
      <c r="Q345" s="11"/>
      <c r="R345" s="11"/>
      <c r="S345" s="11"/>
      <c r="T345" s="48">
        <f t="shared" si="207"/>
        <v>314</v>
      </c>
      <c r="U345" s="11">
        <f t="shared" si="203"/>
        <v>5</v>
      </c>
      <c r="V345" s="19">
        <f t="shared" si="196"/>
        <v>0</v>
      </c>
      <c r="W345" s="19">
        <f t="shared" si="197"/>
        <v>0</v>
      </c>
      <c r="X345" s="11" t="b">
        <f t="shared" si="204"/>
        <v>1</v>
      </c>
      <c r="Y345" s="11">
        <f t="shared" si="198"/>
        <v>0</v>
      </c>
      <c r="Z345" s="11">
        <f t="shared" si="199"/>
        <v>0</v>
      </c>
      <c r="AA345" s="11">
        <f t="shared" si="171"/>
        <v>0</v>
      </c>
      <c r="AB345" s="19">
        <f t="shared" si="202"/>
        <v>313</v>
      </c>
      <c r="AC345" s="11">
        <f t="shared" si="172"/>
        <v>4</v>
      </c>
      <c r="AD345" s="11">
        <f t="shared" si="173"/>
        <v>0</v>
      </c>
      <c r="AE345" s="19">
        <f t="shared" si="174"/>
        <v>0</v>
      </c>
      <c r="AF345" s="19">
        <f t="shared" si="175"/>
        <v>0</v>
      </c>
      <c r="AG345" s="11" t="b">
        <f t="shared" si="176"/>
        <v>0</v>
      </c>
      <c r="AH345" s="11">
        <f t="shared" si="177"/>
        <v>0</v>
      </c>
      <c r="AI345" s="11">
        <f t="shared" si="178"/>
        <v>0</v>
      </c>
      <c r="AJ345" s="11">
        <f t="shared" si="179"/>
        <v>0</v>
      </c>
      <c r="AK345" s="11">
        <f t="shared" si="180"/>
        <v>0</v>
      </c>
      <c r="AL345" s="11">
        <f t="shared" si="181"/>
        <v>0</v>
      </c>
      <c r="AM345" s="11">
        <f t="shared" si="182"/>
        <v>0</v>
      </c>
      <c r="AN345" s="11">
        <f t="shared" si="183"/>
        <v>0</v>
      </c>
      <c r="AO345" s="11">
        <f t="shared" si="184"/>
        <v>0</v>
      </c>
      <c r="AP345" s="11">
        <f t="shared" si="185"/>
        <v>0</v>
      </c>
      <c r="AQ345" s="11">
        <f t="shared" si="200"/>
        <v>0</v>
      </c>
      <c r="AR345" s="11">
        <f t="shared" si="186"/>
        <v>0</v>
      </c>
      <c r="AS345" s="11">
        <f t="shared" si="187"/>
        <v>0</v>
      </c>
      <c r="AT345" s="11">
        <f t="shared" si="188"/>
        <v>0</v>
      </c>
      <c r="AU345" s="11">
        <f t="shared" si="189"/>
        <v>0</v>
      </c>
      <c r="AV345" s="11">
        <f t="shared" si="190"/>
        <v>0</v>
      </c>
      <c r="AW345" s="11">
        <f t="shared" si="191"/>
        <v>0</v>
      </c>
      <c r="AX345" s="11">
        <f t="shared" si="192"/>
        <v>0</v>
      </c>
      <c r="AY345" s="11">
        <f t="shared" si="193"/>
        <v>0</v>
      </c>
      <c r="AZ345" s="11">
        <f t="shared" si="194"/>
        <v>0</v>
      </c>
      <c r="BA345" s="11">
        <f t="shared" si="195"/>
        <v>0</v>
      </c>
    </row>
    <row r="346" spans="1:53" hidden="1" x14ac:dyDescent="0.2">
      <c r="A346" s="11"/>
      <c r="B346" s="11"/>
      <c r="C346" s="11"/>
      <c r="D346" s="11"/>
      <c r="E346" s="11"/>
      <c r="F346" s="11"/>
      <c r="G346" s="11"/>
      <c r="H346" s="11"/>
      <c r="I346" s="11"/>
      <c r="J346" s="11"/>
      <c r="K346" s="11"/>
      <c r="L346" s="11"/>
      <c r="M346" s="11"/>
      <c r="N346" s="11"/>
      <c r="O346" s="11"/>
      <c r="P346" s="11"/>
      <c r="Q346" s="11"/>
      <c r="R346" s="11"/>
      <c r="S346" s="11"/>
      <c r="T346" s="48">
        <f t="shared" si="207"/>
        <v>315</v>
      </c>
      <c r="U346" s="11">
        <f t="shared" si="203"/>
        <v>6</v>
      </c>
      <c r="V346" s="19">
        <f t="shared" si="196"/>
        <v>0</v>
      </c>
      <c r="W346" s="19">
        <f t="shared" si="197"/>
        <v>0</v>
      </c>
      <c r="X346" s="11" t="b">
        <f t="shared" si="204"/>
        <v>1</v>
      </c>
      <c r="Y346" s="11">
        <f t="shared" si="198"/>
        <v>0</v>
      </c>
      <c r="Z346" s="11">
        <f t="shared" si="199"/>
        <v>0</v>
      </c>
      <c r="AA346" s="11">
        <f t="shared" si="171"/>
        <v>0</v>
      </c>
      <c r="AB346" s="19">
        <f t="shared" si="202"/>
        <v>314</v>
      </c>
      <c r="AC346" s="11">
        <f t="shared" si="172"/>
        <v>5</v>
      </c>
      <c r="AD346" s="11">
        <f t="shared" si="173"/>
        <v>0</v>
      </c>
      <c r="AE346" s="19">
        <f t="shared" si="174"/>
        <v>0</v>
      </c>
      <c r="AF346" s="19">
        <f t="shared" si="175"/>
        <v>0</v>
      </c>
      <c r="AG346" s="11" t="b">
        <f t="shared" si="176"/>
        <v>0</v>
      </c>
      <c r="AH346" s="11">
        <f t="shared" si="177"/>
        <v>0</v>
      </c>
      <c r="AI346" s="11">
        <f t="shared" si="178"/>
        <v>0</v>
      </c>
      <c r="AJ346" s="11">
        <f t="shared" si="179"/>
        <v>0</v>
      </c>
      <c r="AK346" s="11">
        <f t="shared" si="180"/>
        <v>0</v>
      </c>
      <c r="AL346" s="11">
        <f t="shared" si="181"/>
        <v>0</v>
      </c>
      <c r="AM346" s="11">
        <f t="shared" si="182"/>
        <v>0</v>
      </c>
      <c r="AN346" s="11">
        <f t="shared" si="183"/>
        <v>0</v>
      </c>
      <c r="AO346" s="11">
        <f t="shared" si="184"/>
        <v>0</v>
      </c>
      <c r="AP346" s="11">
        <f t="shared" si="185"/>
        <v>0</v>
      </c>
      <c r="AQ346" s="11">
        <f t="shared" si="200"/>
        <v>0</v>
      </c>
      <c r="AR346" s="11">
        <f t="shared" si="186"/>
        <v>0</v>
      </c>
      <c r="AS346" s="11">
        <f t="shared" si="187"/>
        <v>0</v>
      </c>
      <c r="AT346" s="11">
        <f t="shared" si="188"/>
        <v>0</v>
      </c>
      <c r="AU346" s="11">
        <f t="shared" si="189"/>
        <v>0</v>
      </c>
      <c r="AV346" s="11">
        <f t="shared" si="190"/>
        <v>0</v>
      </c>
      <c r="AW346" s="11">
        <f t="shared" si="191"/>
        <v>0</v>
      </c>
      <c r="AX346" s="11">
        <f t="shared" si="192"/>
        <v>0</v>
      </c>
      <c r="AY346" s="11">
        <f t="shared" si="193"/>
        <v>0</v>
      </c>
      <c r="AZ346" s="11">
        <f t="shared" si="194"/>
        <v>0</v>
      </c>
      <c r="BA346" s="11">
        <f t="shared" si="195"/>
        <v>0</v>
      </c>
    </row>
    <row r="347" spans="1:53" hidden="1" x14ac:dyDescent="0.2">
      <c r="A347" s="11"/>
      <c r="B347" s="11"/>
      <c r="C347" s="11"/>
      <c r="D347" s="11"/>
      <c r="E347" s="11"/>
      <c r="F347" s="11"/>
      <c r="G347" s="11"/>
      <c r="H347" s="11"/>
      <c r="I347" s="11"/>
      <c r="J347" s="11"/>
      <c r="K347" s="11"/>
      <c r="L347" s="11"/>
      <c r="M347" s="11"/>
      <c r="N347" s="11"/>
      <c r="O347" s="11"/>
      <c r="P347" s="11"/>
      <c r="Q347" s="11"/>
      <c r="R347" s="11"/>
      <c r="S347" s="11"/>
      <c r="T347" s="48">
        <f t="shared" si="207"/>
        <v>316</v>
      </c>
      <c r="U347" s="11">
        <f t="shared" si="203"/>
        <v>7</v>
      </c>
      <c r="V347" s="19">
        <f t="shared" si="196"/>
        <v>0</v>
      </c>
      <c r="W347" s="19">
        <f t="shared" si="197"/>
        <v>0</v>
      </c>
      <c r="X347" s="11" t="b">
        <f t="shared" si="204"/>
        <v>1</v>
      </c>
      <c r="Y347" s="11">
        <f t="shared" si="198"/>
        <v>0</v>
      </c>
      <c r="Z347" s="11">
        <f t="shared" si="199"/>
        <v>0</v>
      </c>
      <c r="AA347" s="11">
        <f t="shared" si="171"/>
        <v>0</v>
      </c>
      <c r="AB347" s="19">
        <f t="shared" si="202"/>
        <v>315</v>
      </c>
      <c r="AC347" s="11">
        <f t="shared" si="172"/>
        <v>6</v>
      </c>
      <c r="AD347" s="11">
        <f t="shared" si="173"/>
        <v>0</v>
      </c>
      <c r="AE347" s="19">
        <f t="shared" si="174"/>
        <v>0</v>
      </c>
      <c r="AF347" s="19">
        <f t="shared" si="175"/>
        <v>0</v>
      </c>
      <c r="AG347" s="11" t="b">
        <f t="shared" si="176"/>
        <v>0</v>
      </c>
      <c r="AH347" s="11">
        <f t="shared" si="177"/>
        <v>0</v>
      </c>
      <c r="AI347" s="11">
        <f t="shared" si="178"/>
        <v>0</v>
      </c>
      <c r="AJ347" s="11">
        <f t="shared" si="179"/>
        <v>0</v>
      </c>
      <c r="AK347" s="11">
        <f t="shared" si="180"/>
        <v>0</v>
      </c>
      <c r="AL347" s="11">
        <f t="shared" si="181"/>
        <v>0</v>
      </c>
      <c r="AM347" s="11">
        <f t="shared" si="182"/>
        <v>0</v>
      </c>
      <c r="AN347" s="11">
        <f t="shared" si="183"/>
        <v>0</v>
      </c>
      <c r="AO347" s="11">
        <f t="shared" si="184"/>
        <v>0</v>
      </c>
      <c r="AP347" s="11">
        <f t="shared" si="185"/>
        <v>0</v>
      </c>
      <c r="AQ347" s="11">
        <f t="shared" si="200"/>
        <v>0</v>
      </c>
      <c r="AR347" s="11">
        <f t="shared" si="186"/>
        <v>0</v>
      </c>
      <c r="AS347" s="11">
        <f t="shared" si="187"/>
        <v>0</v>
      </c>
      <c r="AT347" s="11">
        <f t="shared" si="188"/>
        <v>0</v>
      </c>
      <c r="AU347" s="11">
        <f t="shared" si="189"/>
        <v>0</v>
      </c>
      <c r="AV347" s="11">
        <f t="shared" si="190"/>
        <v>0</v>
      </c>
      <c r="AW347" s="11">
        <f t="shared" si="191"/>
        <v>0</v>
      </c>
      <c r="AX347" s="11">
        <f t="shared" si="192"/>
        <v>0</v>
      </c>
      <c r="AY347" s="11">
        <f t="shared" si="193"/>
        <v>0</v>
      </c>
      <c r="AZ347" s="11">
        <f t="shared" si="194"/>
        <v>0</v>
      </c>
      <c r="BA347" s="11">
        <f t="shared" si="195"/>
        <v>0</v>
      </c>
    </row>
    <row r="348" spans="1:53" hidden="1" x14ac:dyDescent="0.2">
      <c r="A348" s="11"/>
      <c r="B348" s="11"/>
      <c r="C348" s="11"/>
      <c r="D348" s="11"/>
      <c r="E348" s="11"/>
      <c r="F348" s="11"/>
      <c r="G348" s="11"/>
      <c r="H348" s="11"/>
      <c r="I348" s="11"/>
      <c r="J348" s="11"/>
      <c r="K348" s="11"/>
      <c r="L348" s="11"/>
      <c r="M348" s="11"/>
      <c r="N348" s="11"/>
      <c r="O348" s="11"/>
      <c r="P348" s="11"/>
      <c r="Q348" s="11"/>
      <c r="R348" s="11"/>
      <c r="S348" s="11"/>
      <c r="T348" s="48">
        <f t="shared" si="207"/>
        <v>317</v>
      </c>
      <c r="U348" s="11">
        <f t="shared" si="203"/>
        <v>1</v>
      </c>
      <c r="V348" s="19">
        <f t="shared" si="196"/>
        <v>0</v>
      </c>
      <c r="W348" s="19">
        <f t="shared" si="197"/>
        <v>0</v>
      </c>
      <c r="X348" s="11" t="b">
        <f t="shared" si="204"/>
        <v>1</v>
      </c>
      <c r="Y348" s="11">
        <f t="shared" si="198"/>
        <v>0</v>
      </c>
      <c r="Z348" s="11">
        <f t="shared" si="199"/>
        <v>0</v>
      </c>
      <c r="AA348" s="11">
        <f t="shared" si="171"/>
        <v>0</v>
      </c>
      <c r="AB348" s="19">
        <f t="shared" si="202"/>
        <v>316</v>
      </c>
      <c r="AC348" s="11">
        <f t="shared" si="172"/>
        <v>7</v>
      </c>
      <c r="AD348" s="11">
        <f t="shared" si="173"/>
        <v>0</v>
      </c>
      <c r="AE348" s="19">
        <f t="shared" si="174"/>
        <v>0</v>
      </c>
      <c r="AF348" s="19">
        <f t="shared" si="175"/>
        <v>0</v>
      </c>
      <c r="AG348" s="11" t="b">
        <f t="shared" si="176"/>
        <v>0</v>
      </c>
      <c r="AH348" s="11">
        <f t="shared" si="177"/>
        <v>0</v>
      </c>
      <c r="AI348" s="11">
        <f t="shared" si="178"/>
        <v>0</v>
      </c>
      <c r="AJ348" s="11">
        <f t="shared" si="179"/>
        <v>0</v>
      </c>
      <c r="AK348" s="11">
        <f t="shared" si="180"/>
        <v>0</v>
      </c>
      <c r="AL348" s="11">
        <f t="shared" si="181"/>
        <v>0</v>
      </c>
      <c r="AM348" s="11">
        <f t="shared" si="182"/>
        <v>0</v>
      </c>
      <c r="AN348" s="11">
        <f t="shared" si="183"/>
        <v>0</v>
      </c>
      <c r="AO348" s="11">
        <f t="shared" si="184"/>
        <v>0</v>
      </c>
      <c r="AP348" s="11">
        <f t="shared" si="185"/>
        <v>0</v>
      </c>
      <c r="AQ348" s="11">
        <f t="shared" si="200"/>
        <v>0</v>
      </c>
      <c r="AR348" s="11">
        <f t="shared" si="186"/>
        <v>0</v>
      </c>
      <c r="AS348" s="11">
        <f t="shared" si="187"/>
        <v>0</v>
      </c>
      <c r="AT348" s="11">
        <f t="shared" si="188"/>
        <v>0</v>
      </c>
      <c r="AU348" s="11">
        <f t="shared" si="189"/>
        <v>0</v>
      </c>
      <c r="AV348" s="11">
        <f t="shared" si="190"/>
        <v>0</v>
      </c>
      <c r="AW348" s="11">
        <f t="shared" si="191"/>
        <v>0</v>
      </c>
      <c r="AX348" s="11">
        <f t="shared" si="192"/>
        <v>0</v>
      </c>
      <c r="AY348" s="11">
        <f t="shared" si="193"/>
        <v>0</v>
      </c>
      <c r="AZ348" s="11">
        <f t="shared" si="194"/>
        <v>0</v>
      </c>
      <c r="BA348" s="11">
        <f t="shared" si="195"/>
        <v>0</v>
      </c>
    </row>
    <row r="349" spans="1:53" hidden="1" x14ac:dyDescent="0.2">
      <c r="A349" s="11"/>
      <c r="B349" s="11"/>
      <c r="C349" s="11"/>
      <c r="D349" s="11"/>
      <c r="E349" s="11"/>
      <c r="F349" s="11"/>
      <c r="G349" s="11"/>
      <c r="H349" s="11"/>
      <c r="I349" s="11"/>
      <c r="J349" s="11"/>
      <c r="K349" s="11"/>
      <c r="L349" s="11"/>
      <c r="M349" s="11"/>
      <c r="N349" s="11"/>
      <c r="O349" s="11"/>
      <c r="P349" s="11"/>
      <c r="Q349" s="11"/>
      <c r="R349" s="11"/>
      <c r="S349" s="11"/>
      <c r="T349" s="48">
        <f t="shared" si="207"/>
        <v>318</v>
      </c>
      <c r="U349" s="11">
        <f t="shared" si="203"/>
        <v>2</v>
      </c>
      <c r="V349" s="19">
        <f t="shared" si="196"/>
        <v>0</v>
      </c>
      <c r="W349" s="19">
        <f t="shared" si="197"/>
        <v>0</v>
      </c>
      <c r="X349" s="11" t="b">
        <f t="shared" si="204"/>
        <v>1</v>
      </c>
      <c r="Y349" s="11">
        <f t="shared" si="198"/>
        <v>0</v>
      </c>
      <c r="Z349" s="11">
        <f t="shared" si="199"/>
        <v>0</v>
      </c>
      <c r="AA349" s="11">
        <f t="shared" si="171"/>
        <v>0</v>
      </c>
      <c r="AB349" s="19">
        <f t="shared" si="202"/>
        <v>317</v>
      </c>
      <c r="AC349" s="11">
        <f t="shared" si="172"/>
        <v>1</v>
      </c>
      <c r="AD349" s="11">
        <f t="shared" si="173"/>
        <v>0</v>
      </c>
      <c r="AE349" s="19">
        <f t="shared" si="174"/>
        <v>0</v>
      </c>
      <c r="AF349" s="19">
        <f t="shared" si="175"/>
        <v>0</v>
      </c>
      <c r="AG349" s="11" t="b">
        <f t="shared" si="176"/>
        <v>0</v>
      </c>
      <c r="AH349" s="11">
        <f t="shared" si="177"/>
        <v>0</v>
      </c>
      <c r="AI349" s="11">
        <f t="shared" si="178"/>
        <v>0</v>
      </c>
      <c r="AJ349" s="11">
        <f t="shared" si="179"/>
        <v>0</v>
      </c>
      <c r="AK349" s="11">
        <f t="shared" si="180"/>
        <v>0</v>
      </c>
      <c r="AL349" s="11">
        <f t="shared" si="181"/>
        <v>0</v>
      </c>
      <c r="AM349" s="11">
        <f t="shared" si="182"/>
        <v>0</v>
      </c>
      <c r="AN349" s="11">
        <f t="shared" si="183"/>
        <v>0</v>
      </c>
      <c r="AO349" s="11">
        <f t="shared" si="184"/>
        <v>0</v>
      </c>
      <c r="AP349" s="11">
        <f t="shared" si="185"/>
        <v>0</v>
      </c>
      <c r="AQ349" s="11">
        <f t="shared" si="200"/>
        <v>0</v>
      </c>
      <c r="AR349" s="11">
        <f t="shared" si="186"/>
        <v>0</v>
      </c>
      <c r="AS349" s="11">
        <f t="shared" si="187"/>
        <v>0</v>
      </c>
      <c r="AT349" s="11">
        <f t="shared" si="188"/>
        <v>0</v>
      </c>
      <c r="AU349" s="11">
        <f t="shared" si="189"/>
        <v>0</v>
      </c>
      <c r="AV349" s="11">
        <f t="shared" si="190"/>
        <v>0</v>
      </c>
      <c r="AW349" s="11">
        <f t="shared" si="191"/>
        <v>0</v>
      </c>
      <c r="AX349" s="11">
        <f t="shared" si="192"/>
        <v>0</v>
      </c>
      <c r="AY349" s="11">
        <f t="shared" si="193"/>
        <v>0</v>
      </c>
      <c r="AZ349" s="11">
        <f t="shared" si="194"/>
        <v>0</v>
      </c>
      <c r="BA349" s="11">
        <f t="shared" si="195"/>
        <v>0</v>
      </c>
    </row>
    <row r="350" spans="1:53" hidden="1" x14ac:dyDescent="0.2">
      <c r="A350" s="11"/>
      <c r="B350" s="11"/>
      <c r="C350" s="11"/>
      <c r="D350" s="11"/>
      <c r="E350" s="11"/>
      <c r="F350" s="11"/>
      <c r="G350" s="11"/>
      <c r="H350" s="11"/>
      <c r="I350" s="11"/>
      <c r="J350" s="11"/>
      <c r="K350" s="11"/>
      <c r="L350" s="11"/>
      <c r="M350" s="11"/>
      <c r="N350" s="11"/>
      <c r="O350" s="11"/>
      <c r="P350" s="11"/>
      <c r="Q350" s="11"/>
      <c r="R350" s="11"/>
      <c r="S350" s="11"/>
      <c r="T350" s="48">
        <f t="shared" si="207"/>
        <v>319</v>
      </c>
      <c r="U350" s="11">
        <f t="shared" si="203"/>
        <v>3</v>
      </c>
      <c r="V350" s="19">
        <f t="shared" si="196"/>
        <v>0</v>
      </c>
      <c r="W350" s="19">
        <f t="shared" si="197"/>
        <v>0</v>
      </c>
      <c r="X350" s="11" t="b">
        <f t="shared" si="204"/>
        <v>1</v>
      </c>
      <c r="Y350" s="11">
        <f t="shared" si="198"/>
        <v>0</v>
      </c>
      <c r="Z350" s="11">
        <f t="shared" si="199"/>
        <v>0</v>
      </c>
      <c r="AA350" s="11">
        <f t="shared" si="171"/>
        <v>0</v>
      </c>
      <c r="AB350" s="19">
        <f t="shared" si="202"/>
        <v>318</v>
      </c>
      <c r="AC350" s="11">
        <f t="shared" si="172"/>
        <v>2</v>
      </c>
      <c r="AD350" s="11">
        <f t="shared" si="173"/>
        <v>0</v>
      </c>
      <c r="AE350" s="19">
        <f t="shared" si="174"/>
        <v>0</v>
      </c>
      <c r="AF350" s="19">
        <f t="shared" si="175"/>
        <v>0</v>
      </c>
      <c r="AG350" s="11" t="b">
        <f t="shared" si="176"/>
        <v>0</v>
      </c>
      <c r="AH350" s="11">
        <f t="shared" si="177"/>
        <v>0</v>
      </c>
      <c r="AI350" s="11">
        <f t="shared" si="178"/>
        <v>0</v>
      </c>
      <c r="AJ350" s="11">
        <f t="shared" si="179"/>
        <v>0</v>
      </c>
      <c r="AK350" s="11">
        <f t="shared" si="180"/>
        <v>0</v>
      </c>
      <c r="AL350" s="11">
        <f t="shared" si="181"/>
        <v>0</v>
      </c>
      <c r="AM350" s="11">
        <f t="shared" si="182"/>
        <v>0</v>
      </c>
      <c r="AN350" s="11">
        <f t="shared" si="183"/>
        <v>0</v>
      </c>
      <c r="AO350" s="11">
        <f t="shared" si="184"/>
        <v>0</v>
      </c>
      <c r="AP350" s="11">
        <f t="shared" si="185"/>
        <v>0</v>
      </c>
      <c r="AQ350" s="11">
        <f t="shared" si="200"/>
        <v>0</v>
      </c>
      <c r="AR350" s="11">
        <f t="shared" si="186"/>
        <v>0</v>
      </c>
      <c r="AS350" s="11">
        <f t="shared" si="187"/>
        <v>0</v>
      </c>
      <c r="AT350" s="11">
        <f t="shared" si="188"/>
        <v>0</v>
      </c>
      <c r="AU350" s="11">
        <f t="shared" si="189"/>
        <v>0</v>
      </c>
      <c r="AV350" s="11">
        <f t="shared" si="190"/>
        <v>0</v>
      </c>
      <c r="AW350" s="11">
        <f t="shared" si="191"/>
        <v>0</v>
      </c>
      <c r="AX350" s="11">
        <f t="shared" si="192"/>
        <v>0</v>
      </c>
      <c r="AY350" s="11">
        <f t="shared" si="193"/>
        <v>0</v>
      </c>
      <c r="AZ350" s="11">
        <f t="shared" si="194"/>
        <v>0</v>
      </c>
      <c r="BA350" s="11">
        <f t="shared" si="195"/>
        <v>0</v>
      </c>
    </row>
    <row r="351" spans="1:53" hidden="1" x14ac:dyDescent="0.2">
      <c r="A351" s="11"/>
      <c r="B351" s="11"/>
      <c r="C351" s="11"/>
      <c r="D351" s="11"/>
      <c r="E351" s="11"/>
      <c r="F351" s="11"/>
      <c r="G351" s="11"/>
      <c r="H351" s="11"/>
      <c r="I351" s="11"/>
      <c r="J351" s="11"/>
      <c r="K351" s="11"/>
      <c r="L351" s="11"/>
      <c r="M351" s="11"/>
      <c r="N351" s="11"/>
      <c r="O351" s="11"/>
      <c r="P351" s="11"/>
      <c r="Q351" s="11"/>
      <c r="R351" s="11"/>
      <c r="S351" s="11"/>
      <c r="T351" s="48">
        <f t="shared" si="207"/>
        <v>320</v>
      </c>
      <c r="U351" s="11">
        <f t="shared" si="203"/>
        <v>4</v>
      </c>
      <c r="V351" s="19">
        <f t="shared" si="196"/>
        <v>0</v>
      </c>
      <c r="W351" s="19">
        <f t="shared" si="197"/>
        <v>0</v>
      </c>
      <c r="X351" s="11" t="b">
        <f t="shared" si="204"/>
        <v>1</v>
      </c>
      <c r="Y351" s="11">
        <f t="shared" si="198"/>
        <v>0</v>
      </c>
      <c r="Z351" s="11">
        <f t="shared" si="199"/>
        <v>0</v>
      </c>
      <c r="AA351" s="11">
        <f t="shared" si="171"/>
        <v>0</v>
      </c>
      <c r="AB351" s="19">
        <f t="shared" si="202"/>
        <v>319</v>
      </c>
      <c r="AC351" s="11">
        <f t="shared" si="172"/>
        <v>3</v>
      </c>
      <c r="AD351" s="11">
        <f t="shared" si="173"/>
        <v>0</v>
      </c>
      <c r="AE351" s="19">
        <f t="shared" si="174"/>
        <v>0</v>
      </c>
      <c r="AF351" s="19">
        <f t="shared" si="175"/>
        <v>0</v>
      </c>
      <c r="AG351" s="11" t="b">
        <f t="shared" si="176"/>
        <v>0</v>
      </c>
      <c r="AH351" s="11">
        <f t="shared" si="177"/>
        <v>0</v>
      </c>
      <c r="AI351" s="11">
        <f t="shared" si="178"/>
        <v>0</v>
      </c>
      <c r="AJ351" s="11">
        <f t="shared" si="179"/>
        <v>0</v>
      </c>
      <c r="AK351" s="11">
        <f t="shared" si="180"/>
        <v>0</v>
      </c>
      <c r="AL351" s="11">
        <f t="shared" si="181"/>
        <v>0</v>
      </c>
      <c r="AM351" s="11">
        <f t="shared" si="182"/>
        <v>0</v>
      </c>
      <c r="AN351" s="11">
        <f t="shared" si="183"/>
        <v>0</v>
      </c>
      <c r="AO351" s="11">
        <f t="shared" si="184"/>
        <v>0</v>
      </c>
      <c r="AP351" s="11">
        <f t="shared" si="185"/>
        <v>0</v>
      </c>
      <c r="AQ351" s="11">
        <f t="shared" si="200"/>
        <v>0</v>
      </c>
      <c r="AR351" s="11">
        <f t="shared" si="186"/>
        <v>0</v>
      </c>
      <c r="AS351" s="11">
        <f t="shared" si="187"/>
        <v>0</v>
      </c>
      <c r="AT351" s="11">
        <f t="shared" si="188"/>
        <v>0</v>
      </c>
      <c r="AU351" s="11">
        <f t="shared" si="189"/>
        <v>0</v>
      </c>
      <c r="AV351" s="11">
        <f t="shared" si="190"/>
        <v>0</v>
      </c>
      <c r="AW351" s="11">
        <f t="shared" si="191"/>
        <v>0</v>
      </c>
      <c r="AX351" s="11">
        <f t="shared" si="192"/>
        <v>0</v>
      </c>
      <c r="AY351" s="11">
        <f t="shared" si="193"/>
        <v>0</v>
      </c>
      <c r="AZ351" s="11">
        <f t="shared" si="194"/>
        <v>0</v>
      </c>
      <c r="BA351" s="11">
        <f t="shared" si="195"/>
        <v>0</v>
      </c>
    </row>
    <row r="352" spans="1:53" hidden="1" x14ac:dyDescent="0.2">
      <c r="A352" s="11"/>
      <c r="B352" s="11"/>
      <c r="C352" s="11"/>
      <c r="D352" s="11"/>
      <c r="E352" s="11"/>
      <c r="F352" s="11"/>
      <c r="G352" s="11"/>
      <c r="H352" s="11"/>
      <c r="I352" s="11"/>
      <c r="J352" s="11"/>
      <c r="K352" s="11"/>
      <c r="L352" s="11"/>
      <c r="M352" s="11"/>
      <c r="N352" s="11"/>
      <c r="O352" s="11"/>
      <c r="P352" s="11"/>
      <c r="Q352" s="11"/>
      <c r="R352" s="11"/>
      <c r="S352" s="11"/>
      <c r="T352" s="48">
        <f t="shared" si="207"/>
        <v>321</v>
      </c>
      <c r="U352" s="11">
        <f t="shared" si="203"/>
        <v>5</v>
      </c>
      <c r="V352" s="19">
        <f t="shared" si="196"/>
        <v>0</v>
      </c>
      <c r="W352" s="19">
        <f t="shared" si="197"/>
        <v>0</v>
      </c>
      <c r="X352" s="11" t="b">
        <f t="shared" si="204"/>
        <v>1</v>
      </c>
      <c r="Y352" s="11">
        <f t="shared" si="198"/>
        <v>0</v>
      </c>
      <c r="Z352" s="11">
        <f t="shared" si="199"/>
        <v>0</v>
      </c>
      <c r="AA352" s="11">
        <f t="shared" ref="AA352:AA396" si="208">IF(T352&lt;=$F$22,AA351+Z352,AA351)</f>
        <v>0</v>
      </c>
      <c r="AB352" s="19">
        <f t="shared" si="202"/>
        <v>320</v>
      </c>
      <c r="AC352" s="11">
        <f t="shared" ref="AC352:AC396" si="209">WEEKDAY(AB352,2)</f>
        <v>4</v>
      </c>
      <c r="AD352" s="11">
        <f t="shared" ref="AD352:AD396" si="210">IF(OR(AC352=6,AC352=7),0,IF((AG352),VLOOKUP(AC352,$AE$8:$AF$12,2,FALSE),0))</f>
        <v>0</v>
      </c>
      <c r="AE352" s="19">
        <f t="shared" ref="AE352:AE396" si="211">VLOOKUP(AB352,$AB$19:$AB$29,1)</f>
        <v>0</v>
      </c>
      <c r="AF352" s="19">
        <f t="shared" ref="AF352:AF396" si="212">VLOOKUP(AB352,$AB$19:$AC$29,2)</f>
        <v>0</v>
      </c>
      <c r="AG352" s="11" t="b">
        <f t="shared" ref="AG352:AG396" si="213">IF(AND(AB352&gt;=AE352,AB352&lt;=AF352),TRUE,FALSE)</f>
        <v>0</v>
      </c>
      <c r="AH352" s="11">
        <f t="shared" ref="AH352:AH396" si="214">IF(AND(AB352&gt;=E$64,AB352&lt;=F$64),AD352,)</f>
        <v>0</v>
      </c>
      <c r="AI352" s="11">
        <f t="shared" ref="AI352:AI396" si="215">IF(AND(AB352&gt;=E$65,AB352&lt;=F$65),AD352,)</f>
        <v>0</v>
      </c>
      <c r="AJ352" s="11">
        <f t="shared" ref="AJ352:AJ396" si="216">IF(AND(AB352&gt;=E$66,AB352&lt;=F$66),AD352,)</f>
        <v>0</v>
      </c>
      <c r="AK352" s="11">
        <f t="shared" ref="AK352:AK396" si="217">IF(AND(AB352&gt;=E$67,AB352&lt;=F$67),AD352,)</f>
        <v>0</v>
      </c>
      <c r="AL352" s="11">
        <f t="shared" ref="AL352:AL396" si="218">IF(AND(AB352&gt;=E$68,AB352&lt;=F$68),AD352,)</f>
        <v>0</v>
      </c>
      <c r="AM352" s="11">
        <f t="shared" ref="AM352:AM396" si="219">IF(AND(AB352&gt;=E$69,AB352&lt;=F$69),AD352,)</f>
        <v>0</v>
      </c>
      <c r="AN352" s="11">
        <f t="shared" ref="AN352:AN396" si="220">IF(AND(AB352&gt;=E$70,AB352&lt;=F$70),AD352,)</f>
        <v>0</v>
      </c>
      <c r="AO352" s="11">
        <f t="shared" ref="AO352:AO396" si="221">IF(AND(AB352&gt;=E$71,AB352&lt;=F$71),AD352,)</f>
        <v>0</v>
      </c>
      <c r="AP352" s="11">
        <f t="shared" ref="AP352:AP396" si="222">IF(AND(AB352&gt;=E$72,AB352&lt;=F$72),AD352,)</f>
        <v>0</v>
      </c>
      <c r="AQ352" s="11">
        <f t="shared" si="200"/>
        <v>0</v>
      </c>
      <c r="AR352" s="11">
        <f t="shared" ref="AR352:AR396" si="223">IF(AND(AB352&gt;=E$84,AB352&lt;=F$84),AD352,)</f>
        <v>0</v>
      </c>
      <c r="AS352" s="11">
        <f t="shared" ref="AS352:AS396" si="224">IF(AND(AB352&gt;=E$85,AB352&lt;=F$85),AD352,)</f>
        <v>0</v>
      </c>
      <c r="AT352" s="11">
        <f t="shared" ref="AT352:AT396" si="225">IF(AND(AB352&gt;=E$86,AB352&lt;=F$86),AD352,)</f>
        <v>0</v>
      </c>
      <c r="AU352" s="11">
        <f t="shared" ref="AU352:AU396" si="226">IF(AND(AB352&gt;=E$87,AB352&lt;=F$87),AD352,)</f>
        <v>0</v>
      </c>
      <c r="AV352" s="11">
        <f t="shared" ref="AV352:AV396" si="227">IF(AND(AB352&gt;=E$88,AB352&lt;=F$88),AD352,)</f>
        <v>0</v>
      </c>
      <c r="AW352" s="11">
        <f t="shared" ref="AW352:AW396" si="228">IF(AND(AB352&gt;=E$89,AB352&lt;=F$89),AD352,)</f>
        <v>0</v>
      </c>
      <c r="AX352" s="11">
        <f t="shared" ref="AX352:AX396" si="229">IF(AND(AB352&gt;=E$90,AB352&lt;=F$90),AD352,)</f>
        <v>0</v>
      </c>
      <c r="AY352" s="11">
        <f t="shared" ref="AY352:AY396" si="230">IF(AND(AB352&gt;=E$91,AB352&lt;=F$91),AD352,)</f>
        <v>0</v>
      </c>
      <c r="AZ352" s="11">
        <f t="shared" ref="AZ352:AZ396" si="231">IF(AND(AB352&gt;=E$92,AB352&lt;=F$92),AD352,)</f>
        <v>0</v>
      </c>
      <c r="BA352" s="11">
        <f t="shared" ref="BA352:BA396" si="232">IF(AND(AB352&gt;=E$93,AB352&lt;=F$93),AD352,)</f>
        <v>0</v>
      </c>
    </row>
    <row r="353" spans="1:53" hidden="1" x14ac:dyDescent="0.2">
      <c r="A353" s="11"/>
      <c r="B353" s="11"/>
      <c r="C353" s="11"/>
      <c r="D353" s="11"/>
      <c r="E353" s="11"/>
      <c r="F353" s="11"/>
      <c r="G353" s="11"/>
      <c r="H353" s="11"/>
      <c r="I353" s="11"/>
      <c r="J353" s="11"/>
      <c r="K353" s="11"/>
      <c r="L353" s="11"/>
      <c r="M353" s="11"/>
      <c r="N353" s="11"/>
      <c r="O353" s="11"/>
      <c r="P353" s="11"/>
      <c r="Q353" s="11"/>
      <c r="R353" s="11"/>
      <c r="S353" s="11"/>
      <c r="T353" s="48">
        <f t="shared" si="207"/>
        <v>322</v>
      </c>
      <c r="U353" s="11">
        <f t="shared" si="203"/>
        <v>6</v>
      </c>
      <c r="V353" s="19">
        <f t="shared" ref="V353:V396" si="233">VLOOKUP(T353,$V$19:$V$29,1)</f>
        <v>0</v>
      </c>
      <c r="W353" s="19">
        <f t="shared" ref="W353:W396" si="234">VLOOKUP(T353,$V$19:$W$29,2)</f>
        <v>0</v>
      </c>
      <c r="X353" s="11" t="b">
        <f t="shared" si="204"/>
        <v>1</v>
      </c>
      <c r="Y353" s="11">
        <f t="shared" ref="Y353:Y396" si="235">IF(OR(U353=6,U353=7),0,IF(NOT(X353),VLOOKUP(U353,$AE$8:$AF$12,2,FALSE),0))</f>
        <v>0</v>
      </c>
      <c r="Z353" s="11">
        <f t="shared" ref="Z353:Z396" si="236">IF(NOT(X353),1,0)</f>
        <v>0</v>
      </c>
      <c r="AA353" s="11">
        <f t="shared" si="208"/>
        <v>0</v>
      </c>
      <c r="AB353" s="19">
        <f t="shared" si="202"/>
        <v>321</v>
      </c>
      <c r="AC353" s="11">
        <f t="shared" si="209"/>
        <v>5</v>
      </c>
      <c r="AD353" s="11">
        <f t="shared" si="210"/>
        <v>0</v>
      </c>
      <c r="AE353" s="19">
        <f t="shared" si="211"/>
        <v>0</v>
      </c>
      <c r="AF353" s="19">
        <f t="shared" si="212"/>
        <v>0</v>
      </c>
      <c r="AG353" s="11" t="b">
        <f t="shared" si="213"/>
        <v>0</v>
      </c>
      <c r="AH353" s="11">
        <f t="shared" si="214"/>
        <v>0</v>
      </c>
      <c r="AI353" s="11">
        <f t="shared" si="215"/>
        <v>0</v>
      </c>
      <c r="AJ353" s="11">
        <f t="shared" si="216"/>
        <v>0</v>
      </c>
      <c r="AK353" s="11">
        <f t="shared" si="217"/>
        <v>0</v>
      </c>
      <c r="AL353" s="11">
        <f t="shared" si="218"/>
        <v>0</v>
      </c>
      <c r="AM353" s="11">
        <f t="shared" si="219"/>
        <v>0</v>
      </c>
      <c r="AN353" s="11">
        <f t="shared" si="220"/>
        <v>0</v>
      </c>
      <c r="AO353" s="11">
        <f t="shared" si="221"/>
        <v>0</v>
      </c>
      <c r="AP353" s="11">
        <f t="shared" si="222"/>
        <v>0</v>
      </c>
      <c r="AQ353" s="11">
        <f t="shared" ref="AQ353:AQ396" si="237">IF(AND($AB353&gt;=E$73,$AB353&lt;=F$73),$AD353,)</f>
        <v>0</v>
      </c>
      <c r="AR353" s="11">
        <f t="shared" si="223"/>
        <v>0</v>
      </c>
      <c r="AS353" s="11">
        <f t="shared" si="224"/>
        <v>0</v>
      </c>
      <c r="AT353" s="11">
        <f t="shared" si="225"/>
        <v>0</v>
      </c>
      <c r="AU353" s="11">
        <f t="shared" si="226"/>
        <v>0</v>
      </c>
      <c r="AV353" s="11">
        <f t="shared" si="227"/>
        <v>0</v>
      </c>
      <c r="AW353" s="11">
        <f t="shared" si="228"/>
        <v>0</v>
      </c>
      <c r="AX353" s="11">
        <f t="shared" si="229"/>
        <v>0</v>
      </c>
      <c r="AY353" s="11">
        <f t="shared" si="230"/>
        <v>0</v>
      </c>
      <c r="AZ353" s="11">
        <f t="shared" si="231"/>
        <v>0</v>
      </c>
      <c r="BA353" s="11">
        <f t="shared" si="232"/>
        <v>0</v>
      </c>
    </row>
    <row r="354" spans="1:53" hidden="1" x14ac:dyDescent="0.2">
      <c r="A354" s="11"/>
      <c r="B354" s="11"/>
      <c r="C354" s="11"/>
      <c r="D354" s="11"/>
      <c r="E354" s="11"/>
      <c r="F354" s="11"/>
      <c r="G354" s="11"/>
      <c r="H354" s="11"/>
      <c r="I354" s="11"/>
      <c r="J354" s="11"/>
      <c r="K354" s="11"/>
      <c r="L354" s="11"/>
      <c r="M354" s="11"/>
      <c r="N354" s="11"/>
      <c r="O354" s="11"/>
      <c r="P354" s="11"/>
      <c r="Q354" s="11"/>
      <c r="R354" s="11"/>
      <c r="S354" s="11"/>
      <c r="T354" s="48">
        <f t="shared" ref="T354:T369" si="238">T353+1</f>
        <v>323</v>
      </c>
      <c r="U354" s="11">
        <f t="shared" si="203"/>
        <v>7</v>
      </c>
      <c r="V354" s="19">
        <f t="shared" si="233"/>
        <v>0</v>
      </c>
      <c r="W354" s="19">
        <f t="shared" si="234"/>
        <v>0</v>
      </c>
      <c r="X354" s="11" t="b">
        <f t="shared" si="204"/>
        <v>1</v>
      </c>
      <c r="Y354" s="11">
        <f t="shared" si="235"/>
        <v>0</v>
      </c>
      <c r="Z354" s="11">
        <f t="shared" si="236"/>
        <v>0</v>
      </c>
      <c r="AA354" s="11">
        <f t="shared" si="208"/>
        <v>0</v>
      </c>
      <c r="AB354" s="19">
        <f t="shared" ref="AB354:AB396" si="239">AB353+1</f>
        <v>322</v>
      </c>
      <c r="AC354" s="11">
        <f t="shared" si="209"/>
        <v>6</v>
      </c>
      <c r="AD354" s="11">
        <f t="shared" si="210"/>
        <v>0</v>
      </c>
      <c r="AE354" s="19">
        <f t="shared" si="211"/>
        <v>0</v>
      </c>
      <c r="AF354" s="19">
        <f t="shared" si="212"/>
        <v>0</v>
      </c>
      <c r="AG354" s="11" t="b">
        <f t="shared" si="213"/>
        <v>0</v>
      </c>
      <c r="AH354" s="11">
        <f t="shared" si="214"/>
        <v>0</v>
      </c>
      <c r="AI354" s="11">
        <f t="shared" si="215"/>
        <v>0</v>
      </c>
      <c r="AJ354" s="11">
        <f t="shared" si="216"/>
        <v>0</v>
      </c>
      <c r="AK354" s="11">
        <f t="shared" si="217"/>
        <v>0</v>
      </c>
      <c r="AL354" s="11">
        <f t="shared" si="218"/>
        <v>0</v>
      </c>
      <c r="AM354" s="11">
        <f t="shared" si="219"/>
        <v>0</v>
      </c>
      <c r="AN354" s="11">
        <f t="shared" si="220"/>
        <v>0</v>
      </c>
      <c r="AO354" s="11">
        <f t="shared" si="221"/>
        <v>0</v>
      </c>
      <c r="AP354" s="11">
        <f t="shared" si="222"/>
        <v>0</v>
      </c>
      <c r="AQ354" s="11">
        <f t="shared" si="237"/>
        <v>0</v>
      </c>
      <c r="AR354" s="11">
        <f t="shared" si="223"/>
        <v>0</v>
      </c>
      <c r="AS354" s="11">
        <f t="shared" si="224"/>
        <v>0</v>
      </c>
      <c r="AT354" s="11">
        <f t="shared" si="225"/>
        <v>0</v>
      </c>
      <c r="AU354" s="11">
        <f t="shared" si="226"/>
        <v>0</v>
      </c>
      <c r="AV354" s="11">
        <f t="shared" si="227"/>
        <v>0</v>
      </c>
      <c r="AW354" s="11">
        <f t="shared" si="228"/>
        <v>0</v>
      </c>
      <c r="AX354" s="11">
        <f t="shared" si="229"/>
        <v>0</v>
      </c>
      <c r="AY354" s="11">
        <f t="shared" si="230"/>
        <v>0</v>
      </c>
      <c r="AZ354" s="11">
        <f t="shared" si="231"/>
        <v>0</v>
      </c>
      <c r="BA354" s="11">
        <f t="shared" si="232"/>
        <v>0</v>
      </c>
    </row>
    <row r="355" spans="1:53" hidden="1" x14ac:dyDescent="0.2">
      <c r="A355" s="11"/>
      <c r="B355" s="11"/>
      <c r="C355" s="11"/>
      <c r="D355" s="11"/>
      <c r="E355" s="11"/>
      <c r="F355" s="11"/>
      <c r="G355" s="11"/>
      <c r="H355" s="11"/>
      <c r="I355" s="11"/>
      <c r="J355" s="11"/>
      <c r="K355" s="11"/>
      <c r="L355" s="11"/>
      <c r="M355" s="11"/>
      <c r="N355" s="11"/>
      <c r="O355" s="11"/>
      <c r="P355" s="11"/>
      <c r="Q355" s="11"/>
      <c r="R355" s="11"/>
      <c r="S355" s="11"/>
      <c r="T355" s="48">
        <f t="shared" si="238"/>
        <v>324</v>
      </c>
      <c r="U355" s="11">
        <f t="shared" si="203"/>
        <v>1</v>
      </c>
      <c r="V355" s="19">
        <f t="shared" si="233"/>
        <v>0</v>
      </c>
      <c r="W355" s="19">
        <f t="shared" si="234"/>
        <v>0</v>
      </c>
      <c r="X355" s="11" t="b">
        <f t="shared" si="204"/>
        <v>1</v>
      </c>
      <c r="Y355" s="11">
        <f t="shared" si="235"/>
        <v>0</v>
      </c>
      <c r="Z355" s="11">
        <f t="shared" si="236"/>
        <v>0</v>
      </c>
      <c r="AA355" s="11">
        <f t="shared" si="208"/>
        <v>0</v>
      </c>
      <c r="AB355" s="19">
        <f t="shared" si="239"/>
        <v>323</v>
      </c>
      <c r="AC355" s="11">
        <f t="shared" si="209"/>
        <v>7</v>
      </c>
      <c r="AD355" s="11">
        <f t="shared" si="210"/>
        <v>0</v>
      </c>
      <c r="AE355" s="19">
        <f t="shared" si="211"/>
        <v>0</v>
      </c>
      <c r="AF355" s="19">
        <f t="shared" si="212"/>
        <v>0</v>
      </c>
      <c r="AG355" s="11" t="b">
        <f t="shared" si="213"/>
        <v>0</v>
      </c>
      <c r="AH355" s="11">
        <f t="shared" si="214"/>
        <v>0</v>
      </c>
      <c r="AI355" s="11">
        <f t="shared" si="215"/>
        <v>0</v>
      </c>
      <c r="AJ355" s="11">
        <f t="shared" si="216"/>
        <v>0</v>
      </c>
      <c r="AK355" s="11">
        <f t="shared" si="217"/>
        <v>0</v>
      </c>
      <c r="AL355" s="11">
        <f t="shared" si="218"/>
        <v>0</v>
      </c>
      <c r="AM355" s="11">
        <f t="shared" si="219"/>
        <v>0</v>
      </c>
      <c r="AN355" s="11">
        <f t="shared" si="220"/>
        <v>0</v>
      </c>
      <c r="AO355" s="11">
        <f t="shared" si="221"/>
        <v>0</v>
      </c>
      <c r="AP355" s="11">
        <f t="shared" si="222"/>
        <v>0</v>
      </c>
      <c r="AQ355" s="11">
        <f t="shared" si="237"/>
        <v>0</v>
      </c>
      <c r="AR355" s="11">
        <f t="shared" si="223"/>
        <v>0</v>
      </c>
      <c r="AS355" s="11">
        <f t="shared" si="224"/>
        <v>0</v>
      </c>
      <c r="AT355" s="11">
        <f t="shared" si="225"/>
        <v>0</v>
      </c>
      <c r="AU355" s="11">
        <f t="shared" si="226"/>
        <v>0</v>
      </c>
      <c r="AV355" s="11">
        <f t="shared" si="227"/>
        <v>0</v>
      </c>
      <c r="AW355" s="11">
        <f t="shared" si="228"/>
        <v>0</v>
      </c>
      <c r="AX355" s="11">
        <f t="shared" si="229"/>
        <v>0</v>
      </c>
      <c r="AY355" s="11">
        <f t="shared" si="230"/>
        <v>0</v>
      </c>
      <c r="AZ355" s="11">
        <f t="shared" si="231"/>
        <v>0</v>
      </c>
      <c r="BA355" s="11">
        <f t="shared" si="232"/>
        <v>0</v>
      </c>
    </row>
    <row r="356" spans="1:53" hidden="1" x14ac:dyDescent="0.2">
      <c r="A356" s="11"/>
      <c r="B356" s="11"/>
      <c r="C356" s="11"/>
      <c r="D356" s="11"/>
      <c r="E356" s="11"/>
      <c r="F356" s="11"/>
      <c r="G356" s="11"/>
      <c r="H356" s="11"/>
      <c r="I356" s="11"/>
      <c r="J356" s="11"/>
      <c r="K356" s="11"/>
      <c r="L356" s="11"/>
      <c r="M356" s="11"/>
      <c r="N356" s="11"/>
      <c r="O356" s="11"/>
      <c r="P356" s="11"/>
      <c r="Q356" s="11"/>
      <c r="R356" s="11"/>
      <c r="S356" s="11"/>
      <c r="T356" s="48">
        <f t="shared" si="238"/>
        <v>325</v>
      </c>
      <c r="U356" s="11">
        <f t="shared" si="203"/>
        <v>2</v>
      </c>
      <c r="V356" s="19">
        <f t="shared" si="233"/>
        <v>0</v>
      </c>
      <c r="W356" s="19">
        <f t="shared" si="234"/>
        <v>0</v>
      </c>
      <c r="X356" s="11" t="b">
        <f t="shared" si="204"/>
        <v>1</v>
      </c>
      <c r="Y356" s="11">
        <f t="shared" si="235"/>
        <v>0</v>
      </c>
      <c r="Z356" s="11">
        <f t="shared" si="236"/>
        <v>0</v>
      </c>
      <c r="AA356" s="11">
        <f t="shared" si="208"/>
        <v>0</v>
      </c>
      <c r="AB356" s="19">
        <f t="shared" si="239"/>
        <v>324</v>
      </c>
      <c r="AC356" s="11">
        <f t="shared" si="209"/>
        <v>1</v>
      </c>
      <c r="AD356" s="11">
        <f t="shared" si="210"/>
        <v>0</v>
      </c>
      <c r="AE356" s="19">
        <f t="shared" si="211"/>
        <v>0</v>
      </c>
      <c r="AF356" s="19">
        <f t="shared" si="212"/>
        <v>0</v>
      </c>
      <c r="AG356" s="11" t="b">
        <f t="shared" si="213"/>
        <v>0</v>
      </c>
      <c r="AH356" s="11">
        <f t="shared" si="214"/>
        <v>0</v>
      </c>
      <c r="AI356" s="11">
        <f t="shared" si="215"/>
        <v>0</v>
      </c>
      <c r="AJ356" s="11">
        <f t="shared" si="216"/>
        <v>0</v>
      </c>
      <c r="AK356" s="11">
        <f t="shared" si="217"/>
        <v>0</v>
      </c>
      <c r="AL356" s="11">
        <f t="shared" si="218"/>
        <v>0</v>
      </c>
      <c r="AM356" s="11">
        <f t="shared" si="219"/>
        <v>0</v>
      </c>
      <c r="AN356" s="11">
        <f t="shared" si="220"/>
        <v>0</v>
      </c>
      <c r="AO356" s="11">
        <f t="shared" si="221"/>
        <v>0</v>
      </c>
      <c r="AP356" s="11">
        <f t="shared" si="222"/>
        <v>0</v>
      </c>
      <c r="AQ356" s="11">
        <f t="shared" si="237"/>
        <v>0</v>
      </c>
      <c r="AR356" s="11">
        <f t="shared" si="223"/>
        <v>0</v>
      </c>
      <c r="AS356" s="11">
        <f t="shared" si="224"/>
        <v>0</v>
      </c>
      <c r="AT356" s="11">
        <f t="shared" si="225"/>
        <v>0</v>
      </c>
      <c r="AU356" s="11">
        <f t="shared" si="226"/>
        <v>0</v>
      </c>
      <c r="AV356" s="11">
        <f t="shared" si="227"/>
        <v>0</v>
      </c>
      <c r="AW356" s="11">
        <f t="shared" si="228"/>
        <v>0</v>
      </c>
      <c r="AX356" s="11">
        <f t="shared" si="229"/>
        <v>0</v>
      </c>
      <c r="AY356" s="11">
        <f t="shared" si="230"/>
        <v>0</v>
      </c>
      <c r="AZ356" s="11">
        <f t="shared" si="231"/>
        <v>0</v>
      </c>
      <c r="BA356" s="11">
        <f t="shared" si="232"/>
        <v>0</v>
      </c>
    </row>
    <row r="357" spans="1:53" hidden="1" x14ac:dyDescent="0.2">
      <c r="A357" s="11"/>
      <c r="B357" s="11"/>
      <c r="C357" s="11"/>
      <c r="D357" s="11"/>
      <c r="E357" s="11"/>
      <c r="F357" s="11"/>
      <c r="G357" s="11"/>
      <c r="H357" s="11"/>
      <c r="I357" s="11"/>
      <c r="J357" s="11"/>
      <c r="K357" s="11"/>
      <c r="L357" s="11"/>
      <c r="M357" s="11"/>
      <c r="N357" s="11"/>
      <c r="O357" s="11"/>
      <c r="P357" s="11"/>
      <c r="Q357" s="11"/>
      <c r="R357" s="11"/>
      <c r="S357" s="11"/>
      <c r="T357" s="48">
        <f t="shared" si="238"/>
        <v>326</v>
      </c>
      <c r="U357" s="11">
        <f t="shared" si="203"/>
        <v>3</v>
      </c>
      <c r="V357" s="19">
        <f t="shared" si="233"/>
        <v>0</v>
      </c>
      <c r="W357" s="19">
        <f t="shared" si="234"/>
        <v>0</v>
      </c>
      <c r="X357" s="11" t="b">
        <f t="shared" si="204"/>
        <v>1</v>
      </c>
      <c r="Y357" s="11">
        <f t="shared" si="235"/>
        <v>0</v>
      </c>
      <c r="Z357" s="11">
        <f t="shared" si="236"/>
        <v>0</v>
      </c>
      <c r="AA357" s="11">
        <f t="shared" si="208"/>
        <v>0</v>
      </c>
      <c r="AB357" s="19">
        <f t="shared" si="239"/>
        <v>325</v>
      </c>
      <c r="AC357" s="11">
        <f t="shared" si="209"/>
        <v>2</v>
      </c>
      <c r="AD357" s="11">
        <f t="shared" si="210"/>
        <v>0</v>
      </c>
      <c r="AE357" s="19">
        <f t="shared" si="211"/>
        <v>0</v>
      </c>
      <c r="AF357" s="19">
        <f t="shared" si="212"/>
        <v>0</v>
      </c>
      <c r="AG357" s="11" t="b">
        <f t="shared" si="213"/>
        <v>0</v>
      </c>
      <c r="AH357" s="11">
        <f t="shared" si="214"/>
        <v>0</v>
      </c>
      <c r="AI357" s="11">
        <f t="shared" si="215"/>
        <v>0</v>
      </c>
      <c r="AJ357" s="11">
        <f t="shared" si="216"/>
        <v>0</v>
      </c>
      <c r="AK357" s="11">
        <f t="shared" si="217"/>
        <v>0</v>
      </c>
      <c r="AL357" s="11">
        <f t="shared" si="218"/>
        <v>0</v>
      </c>
      <c r="AM357" s="11">
        <f t="shared" si="219"/>
        <v>0</v>
      </c>
      <c r="AN357" s="11">
        <f t="shared" si="220"/>
        <v>0</v>
      </c>
      <c r="AO357" s="11">
        <f t="shared" si="221"/>
        <v>0</v>
      </c>
      <c r="AP357" s="11">
        <f t="shared" si="222"/>
        <v>0</v>
      </c>
      <c r="AQ357" s="11">
        <f t="shared" si="237"/>
        <v>0</v>
      </c>
      <c r="AR357" s="11">
        <f t="shared" si="223"/>
        <v>0</v>
      </c>
      <c r="AS357" s="11">
        <f t="shared" si="224"/>
        <v>0</v>
      </c>
      <c r="AT357" s="11">
        <f t="shared" si="225"/>
        <v>0</v>
      </c>
      <c r="AU357" s="11">
        <f t="shared" si="226"/>
        <v>0</v>
      </c>
      <c r="AV357" s="11">
        <f t="shared" si="227"/>
        <v>0</v>
      </c>
      <c r="AW357" s="11">
        <f t="shared" si="228"/>
        <v>0</v>
      </c>
      <c r="AX357" s="11">
        <f t="shared" si="229"/>
        <v>0</v>
      </c>
      <c r="AY357" s="11">
        <f t="shared" si="230"/>
        <v>0</v>
      </c>
      <c r="AZ357" s="11">
        <f t="shared" si="231"/>
        <v>0</v>
      </c>
      <c r="BA357" s="11">
        <f t="shared" si="232"/>
        <v>0</v>
      </c>
    </row>
    <row r="358" spans="1:53" hidden="1" x14ac:dyDescent="0.2">
      <c r="A358" s="11"/>
      <c r="B358" s="11"/>
      <c r="C358" s="11"/>
      <c r="D358" s="11"/>
      <c r="E358" s="11"/>
      <c r="F358" s="11"/>
      <c r="G358" s="11"/>
      <c r="H358" s="11"/>
      <c r="I358" s="11"/>
      <c r="J358" s="11"/>
      <c r="K358" s="11"/>
      <c r="L358" s="11"/>
      <c r="M358" s="11"/>
      <c r="N358" s="11"/>
      <c r="O358" s="11"/>
      <c r="P358" s="11"/>
      <c r="Q358" s="11"/>
      <c r="R358" s="11"/>
      <c r="S358" s="11"/>
      <c r="T358" s="48">
        <f t="shared" si="238"/>
        <v>327</v>
      </c>
      <c r="U358" s="11">
        <f t="shared" si="203"/>
        <v>4</v>
      </c>
      <c r="V358" s="19">
        <f t="shared" si="233"/>
        <v>0</v>
      </c>
      <c r="W358" s="19">
        <f t="shared" si="234"/>
        <v>0</v>
      </c>
      <c r="X358" s="11" t="b">
        <f t="shared" si="204"/>
        <v>1</v>
      </c>
      <c r="Y358" s="11">
        <f t="shared" si="235"/>
        <v>0</v>
      </c>
      <c r="Z358" s="11">
        <f t="shared" si="236"/>
        <v>0</v>
      </c>
      <c r="AA358" s="11">
        <f t="shared" si="208"/>
        <v>0</v>
      </c>
      <c r="AB358" s="19">
        <f t="shared" si="239"/>
        <v>326</v>
      </c>
      <c r="AC358" s="11">
        <f t="shared" si="209"/>
        <v>3</v>
      </c>
      <c r="AD358" s="11">
        <f t="shared" si="210"/>
        <v>0</v>
      </c>
      <c r="AE358" s="19">
        <f t="shared" si="211"/>
        <v>0</v>
      </c>
      <c r="AF358" s="19">
        <f t="shared" si="212"/>
        <v>0</v>
      </c>
      <c r="AG358" s="11" t="b">
        <f t="shared" si="213"/>
        <v>0</v>
      </c>
      <c r="AH358" s="11">
        <f t="shared" si="214"/>
        <v>0</v>
      </c>
      <c r="AI358" s="11">
        <f t="shared" si="215"/>
        <v>0</v>
      </c>
      <c r="AJ358" s="11">
        <f t="shared" si="216"/>
        <v>0</v>
      </c>
      <c r="AK358" s="11">
        <f t="shared" si="217"/>
        <v>0</v>
      </c>
      <c r="AL358" s="11">
        <f t="shared" si="218"/>
        <v>0</v>
      </c>
      <c r="AM358" s="11">
        <f t="shared" si="219"/>
        <v>0</v>
      </c>
      <c r="AN358" s="11">
        <f t="shared" si="220"/>
        <v>0</v>
      </c>
      <c r="AO358" s="11">
        <f t="shared" si="221"/>
        <v>0</v>
      </c>
      <c r="AP358" s="11">
        <f t="shared" si="222"/>
        <v>0</v>
      </c>
      <c r="AQ358" s="11">
        <f t="shared" si="237"/>
        <v>0</v>
      </c>
      <c r="AR358" s="11">
        <f t="shared" si="223"/>
        <v>0</v>
      </c>
      <c r="AS358" s="11">
        <f t="shared" si="224"/>
        <v>0</v>
      </c>
      <c r="AT358" s="11">
        <f t="shared" si="225"/>
        <v>0</v>
      </c>
      <c r="AU358" s="11">
        <f t="shared" si="226"/>
        <v>0</v>
      </c>
      <c r="AV358" s="11">
        <f t="shared" si="227"/>
        <v>0</v>
      </c>
      <c r="AW358" s="11">
        <f t="shared" si="228"/>
        <v>0</v>
      </c>
      <c r="AX358" s="11">
        <f t="shared" si="229"/>
        <v>0</v>
      </c>
      <c r="AY358" s="11">
        <f t="shared" si="230"/>
        <v>0</v>
      </c>
      <c r="AZ358" s="11">
        <f t="shared" si="231"/>
        <v>0</v>
      </c>
      <c r="BA358" s="11">
        <f t="shared" si="232"/>
        <v>0</v>
      </c>
    </row>
    <row r="359" spans="1:53" hidden="1" x14ac:dyDescent="0.2">
      <c r="A359" s="11"/>
      <c r="B359" s="11"/>
      <c r="C359" s="11"/>
      <c r="D359" s="11"/>
      <c r="E359" s="11"/>
      <c r="F359" s="11"/>
      <c r="G359" s="11"/>
      <c r="H359" s="11"/>
      <c r="I359" s="11"/>
      <c r="J359" s="11"/>
      <c r="K359" s="11"/>
      <c r="L359" s="11"/>
      <c r="M359" s="11"/>
      <c r="N359" s="11"/>
      <c r="O359" s="11"/>
      <c r="P359" s="11"/>
      <c r="Q359" s="11"/>
      <c r="R359" s="11"/>
      <c r="S359" s="11"/>
      <c r="T359" s="48">
        <f t="shared" si="238"/>
        <v>328</v>
      </c>
      <c r="U359" s="11">
        <f t="shared" si="203"/>
        <v>5</v>
      </c>
      <c r="V359" s="19">
        <f t="shared" si="233"/>
        <v>0</v>
      </c>
      <c r="W359" s="19">
        <f t="shared" si="234"/>
        <v>0</v>
      </c>
      <c r="X359" s="11" t="b">
        <f t="shared" si="204"/>
        <v>1</v>
      </c>
      <c r="Y359" s="11">
        <f t="shared" si="235"/>
        <v>0</v>
      </c>
      <c r="Z359" s="11">
        <f t="shared" si="236"/>
        <v>0</v>
      </c>
      <c r="AA359" s="11">
        <f t="shared" si="208"/>
        <v>0</v>
      </c>
      <c r="AB359" s="19">
        <f t="shared" si="239"/>
        <v>327</v>
      </c>
      <c r="AC359" s="11">
        <f t="shared" si="209"/>
        <v>4</v>
      </c>
      <c r="AD359" s="11">
        <f t="shared" si="210"/>
        <v>0</v>
      </c>
      <c r="AE359" s="19">
        <f t="shared" si="211"/>
        <v>0</v>
      </c>
      <c r="AF359" s="19">
        <f t="shared" si="212"/>
        <v>0</v>
      </c>
      <c r="AG359" s="11" t="b">
        <f t="shared" si="213"/>
        <v>0</v>
      </c>
      <c r="AH359" s="11">
        <f t="shared" si="214"/>
        <v>0</v>
      </c>
      <c r="AI359" s="11">
        <f t="shared" si="215"/>
        <v>0</v>
      </c>
      <c r="AJ359" s="11">
        <f t="shared" si="216"/>
        <v>0</v>
      </c>
      <c r="AK359" s="11">
        <f t="shared" si="217"/>
        <v>0</v>
      </c>
      <c r="AL359" s="11">
        <f t="shared" si="218"/>
        <v>0</v>
      </c>
      <c r="AM359" s="11">
        <f t="shared" si="219"/>
        <v>0</v>
      </c>
      <c r="AN359" s="11">
        <f t="shared" si="220"/>
        <v>0</v>
      </c>
      <c r="AO359" s="11">
        <f t="shared" si="221"/>
        <v>0</v>
      </c>
      <c r="AP359" s="11">
        <f t="shared" si="222"/>
        <v>0</v>
      </c>
      <c r="AQ359" s="11">
        <f t="shared" si="237"/>
        <v>0</v>
      </c>
      <c r="AR359" s="11">
        <f t="shared" si="223"/>
        <v>0</v>
      </c>
      <c r="AS359" s="11">
        <f t="shared" si="224"/>
        <v>0</v>
      </c>
      <c r="AT359" s="11">
        <f t="shared" si="225"/>
        <v>0</v>
      </c>
      <c r="AU359" s="11">
        <f t="shared" si="226"/>
        <v>0</v>
      </c>
      <c r="AV359" s="11">
        <f t="shared" si="227"/>
        <v>0</v>
      </c>
      <c r="AW359" s="11">
        <f t="shared" si="228"/>
        <v>0</v>
      </c>
      <c r="AX359" s="11">
        <f t="shared" si="229"/>
        <v>0</v>
      </c>
      <c r="AY359" s="11">
        <f t="shared" si="230"/>
        <v>0</v>
      </c>
      <c r="AZ359" s="11">
        <f t="shared" si="231"/>
        <v>0</v>
      </c>
      <c r="BA359" s="11">
        <f t="shared" si="232"/>
        <v>0</v>
      </c>
    </row>
    <row r="360" spans="1:53" hidden="1" x14ac:dyDescent="0.2">
      <c r="A360" s="11"/>
      <c r="B360" s="11"/>
      <c r="C360" s="11"/>
      <c r="D360" s="11"/>
      <c r="E360" s="11"/>
      <c r="F360" s="11"/>
      <c r="G360" s="11"/>
      <c r="H360" s="11"/>
      <c r="I360" s="11"/>
      <c r="J360" s="11"/>
      <c r="K360" s="11"/>
      <c r="L360" s="11"/>
      <c r="M360" s="11"/>
      <c r="N360" s="11"/>
      <c r="O360" s="11"/>
      <c r="P360" s="11"/>
      <c r="Q360" s="11"/>
      <c r="R360" s="11"/>
      <c r="S360" s="11"/>
      <c r="T360" s="48">
        <f t="shared" si="238"/>
        <v>329</v>
      </c>
      <c r="U360" s="11">
        <f t="shared" si="203"/>
        <v>6</v>
      </c>
      <c r="V360" s="19">
        <f t="shared" si="233"/>
        <v>0</v>
      </c>
      <c r="W360" s="19">
        <f t="shared" si="234"/>
        <v>0</v>
      </c>
      <c r="X360" s="11" t="b">
        <f t="shared" si="204"/>
        <v>1</v>
      </c>
      <c r="Y360" s="11">
        <f t="shared" si="235"/>
        <v>0</v>
      </c>
      <c r="Z360" s="11">
        <f t="shared" si="236"/>
        <v>0</v>
      </c>
      <c r="AA360" s="11">
        <f t="shared" si="208"/>
        <v>0</v>
      </c>
      <c r="AB360" s="19">
        <f t="shared" si="239"/>
        <v>328</v>
      </c>
      <c r="AC360" s="11">
        <f t="shared" si="209"/>
        <v>5</v>
      </c>
      <c r="AD360" s="11">
        <f t="shared" si="210"/>
        <v>0</v>
      </c>
      <c r="AE360" s="19">
        <f t="shared" si="211"/>
        <v>0</v>
      </c>
      <c r="AF360" s="19">
        <f t="shared" si="212"/>
        <v>0</v>
      </c>
      <c r="AG360" s="11" t="b">
        <f t="shared" si="213"/>
        <v>0</v>
      </c>
      <c r="AH360" s="11">
        <f t="shared" si="214"/>
        <v>0</v>
      </c>
      <c r="AI360" s="11">
        <f t="shared" si="215"/>
        <v>0</v>
      </c>
      <c r="AJ360" s="11">
        <f t="shared" si="216"/>
        <v>0</v>
      </c>
      <c r="AK360" s="11">
        <f t="shared" si="217"/>
        <v>0</v>
      </c>
      <c r="AL360" s="11">
        <f t="shared" si="218"/>
        <v>0</v>
      </c>
      <c r="AM360" s="11">
        <f t="shared" si="219"/>
        <v>0</v>
      </c>
      <c r="AN360" s="11">
        <f t="shared" si="220"/>
        <v>0</v>
      </c>
      <c r="AO360" s="11">
        <f t="shared" si="221"/>
        <v>0</v>
      </c>
      <c r="AP360" s="11">
        <f t="shared" si="222"/>
        <v>0</v>
      </c>
      <c r="AQ360" s="11">
        <f t="shared" si="237"/>
        <v>0</v>
      </c>
      <c r="AR360" s="11">
        <f t="shared" si="223"/>
        <v>0</v>
      </c>
      <c r="AS360" s="11">
        <f t="shared" si="224"/>
        <v>0</v>
      </c>
      <c r="AT360" s="11">
        <f t="shared" si="225"/>
        <v>0</v>
      </c>
      <c r="AU360" s="11">
        <f t="shared" si="226"/>
        <v>0</v>
      </c>
      <c r="AV360" s="11">
        <f t="shared" si="227"/>
        <v>0</v>
      </c>
      <c r="AW360" s="11">
        <f t="shared" si="228"/>
        <v>0</v>
      </c>
      <c r="AX360" s="11">
        <f t="shared" si="229"/>
        <v>0</v>
      </c>
      <c r="AY360" s="11">
        <f t="shared" si="230"/>
        <v>0</v>
      </c>
      <c r="AZ360" s="11">
        <f t="shared" si="231"/>
        <v>0</v>
      </c>
      <c r="BA360" s="11">
        <f t="shared" si="232"/>
        <v>0</v>
      </c>
    </row>
    <row r="361" spans="1:53" hidden="1" x14ac:dyDescent="0.2">
      <c r="A361" s="11"/>
      <c r="B361" s="11"/>
      <c r="C361" s="11"/>
      <c r="D361" s="11"/>
      <c r="E361" s="11"/>
      <c r="F361" s="11"/>
      <c r="G361" s="11"/>
      <c r="H361" s="11"/>
      <c r="I361" s="11"/>
      <c r="J361" s="11"/>
      <c r="K361" s="11"/>
      <c r="L361" s="11"/>
      <c r="M361" s="11"/>
      <c r="N361" s="11"/>
      <c r="O361" s="11"/>
      <c r="P361" s="11"/>
      <c r="Q361" s="11"/>
      <c r="R361" s="11"/>
      <c r="S361" s="11"/>
      <c r="T361" s="48">
        <f t="shared" si="238"/>
        <v>330</v>
      </c>
      <c r="U361" s="11">
        <f t="shared" si="203"/>
        <v>7</v>
      </c>
      <c r="V361" s="19">
        <f t="shared" si="233"/>
        <v>0</v>
      </c>
      <c r="W361" s="19">
        <f t="shared" si="234"/>
        <v>0</v>
      </c>
      <c r="X361" s="11" t="b">
        <f t="shared" si="204"/>
        <v>1</v>
      </c>
      <c r="Y361" s="11">
        <f t="shared" si="235"/>
        <v>0</v>
      </c>
      <c r="Z361" s="11">
        <f t="shared" si="236"/>
        <v>0</v>
      </c>
      <c r="AA361" s="11">
        <f t="shared" si="208"/>
        <v>0</v>
      </c>
      <c r="AB361" s="19">
        <f t="shared" si="239"/>
        <v>329</v>
      </c>
      <c r="AC361" s="11">
        <f t="shared" si="209"/>
        <v>6</v>
      </c>
      <c r="AD361" s="11">
        <f t="shared" si="210"/>
        <v>0</v>
      </c>
      <c r="AE361" s="19">
        <f t="shared" si="211"/>
        <v>0</v>
      </c>
      <c r="AF361" s="19">
        <f t="shared" si="212"/>
        <v>0</v>
      </c>
      <c r="AG361" s="11" t="b">
        <f t="shared" si="213"/>
        <v>0</v>
      </c>
      <c r="AH361" s="11">
        <f t="shared" si="214"/>
        <v>0</v>
      </c>
      <c r="AI361" s="11">
        <f t="shared" si="215"/>
        <v>0</v>
      </c>
      <c r="AJ361" s="11">
        <f t="shared" si="216"/>
        <v>0</v>
      </c>
      <c r="AK361" s="11">
        <f t="shared" si="217"/>
        <v>0</v>
      </c>
      <c r="AL361" s="11">
        <f t="shared" si="218"/>
        <v>0</v>
      </c>
      <c r="AM361" s="11">
        <f t="shared" si="219"/>
        <v>0</v>
      </c>
      <c r="AN361" s="11">
        <f t="shared" si="220"/>
        <v>0</v>
      </c>
      <c r="AO361" s="11">
        <f t="shared" si="221"/>
        <v>0</v>
      </c>
      <c r="AP361" s="11">
        <f t="shared" si="222"/>
        <v>0</v>
      </c>
      <c r="AQ361" s="11">
        <f t="shared" si="237"/>
        <v>0</v>
      </c>
      <c r="AR361" s="11">
        <f t="shared" si="223"/>
        <v>0</v>
      </c>
      <c r="AS361" s="11">
        <f t="shared" si="224"/>
        <v>0</v>
      </c>
      <c r="AT361" s="11">
        <f t="shared" si="225"/>
        <v>0</v>
      </c>
      <c r="AU361" s="11">
        <f t="shared" si="226"/>
        <v>0</v>
      </c>
      <c r="AV361" s="11">
        <f t="shared" si="227"/>
        <v>0</v>
      </c>
      <c r="AW361" s="11">
        <f t="shared" si="228"/>
        <v>0</v>
      </c>
      <c r="AX361" s="11">
        <f t="shared" si="229"/>
        <v>0</v>
      </c>
      <c r="AY361" s="11">
        <f t="shared" si="230"/>
        <v>0</v>
      </c>
      <c r="AZ361" s="11">
        <f t="shared" si="231"/>
        <v>0</v>
      </c>
      <c r="BA361" s="11">
        <f t="shared" si="232"/>
        <v>0</v>
      </c>
    </row>
    <row r="362" spans="1:53" hidden="1" x14ac:dyDescent="0.2">
      <c r="A362" s="11"/>
      <c r="B362" s="11"/>
      <c r="C362" s="11"/>
      <c r="D362" s="11"/>
      <c r="E362" s="11"/>
      <c r="F362" s="11"/>
      <c r="G362" s="11"/>
      <c r="H362" s="11"/>
      <c r="I362" s="11"/>
      <c r="J362" s="11"/>
      <c r="K362" s="11"/>
      <c r="L362" s="11"/>
      <c r="M362" s="11"/>
      <c r="N362" s="11"/>
      <c r="O362" s="11"/>
      <c r="P362" s="11"/>
      <c r="Q362" s="11"/>
      <c r="R362" s="11"/>
      <c r="S362" s="11"/>
      <c r="T362" s="48">
        <f t="shared" si="238"/>
        <v>331</v>
      </c>
      <c r="U362" s="11">
        <f t="shared" si="203"/>
        <v>1</v>
      </c>
      <c r="V362" s="19">
        <f t="shared" si="233"/>
        <v>0</v>
      </c>
      <c r="W362" s="19">
        <f t="shared" si="234"/>
        <v>0</v>
      </c>
      <c r="X362" s="11" t="b">
        <f t="shared" si="204"/>
        <v>1</v>
      </c>
      <c r="Y362" s="11">
        <f t="shared" si="235"/>
        <v>0</v>
      </c>
      <c r="Z362" s="11">
        <f t="shared" si="236"/>
        <v>0</v>
      </c>
      <c r="AA362" s="11">
        <f t="shared" si="208"/>
        <v>0</v>
      </c>
      <c r="AB362" s="19">
        <f t="shared" si="239"/>
        <v>330</v>
      </c>
      <c r="AC362" s="11">
        <f t="shared" si="209"/>
        <v>7</v>
      </c>
      <c r="AD362" s="11">
        <f t="shared" si="210"/>
        <v>0</v>
      </c>
      <c r="AE362" s="19">
        <f t="shared" si="211"/>
        <v>0</v>
      </c>
      <c r="AF362" s="19">
        <f t="shared" si="212"/>
        <v>0</v>
      </c>
      <c r="AG362" s="11" t="b">
        <f t="shared" si="213"/>
        <v>0</v>
      </c>
      <c r="AH362" s="11">
        <f t="shared" si="214"/>
        <v>0</v>
      </c>
      <c r="AI362" s="11">
        <f t="shared" si="215"/>
        <v>0</v>
      </c>
      <c r="AJ362" s="11">
        <f t="shared" si="216"/>
        <v>0</v>
      </c>
      <c r="AK362" s="11">
        <f t="shared" si="217"/>
        <v>0</v>
      </c>
      <c r="AL362" s="11">
        <f t="shared" si="218"/>
        <v>0</v>
      </c>
      <c r="AM362" s="11">
        <f t="shared" si="219"/>
        <v>0</v>
      </c>
      <c r="AN362" s="11">
        <f t="shared" si="220"/>
        <v>0</v>
      </c>
      <c r="AO362" s="11">
        <f t="shared" si="221"/>
        <v>0</v>
      </c>
      <c r="AP362" s="11">
        <f t="shared" si="222"/>
        <v>0</v>
      </c>
      <c r="AQ362" s="11">
        <f t="shared" si="237"/>
        <v>0</v>
      </c>
      <c r="AR362" s="11">
        <f t="shared" si="223"/>
        <v>0</v>
      </c>
      <c r="AS362" s="11">
        <f t="shared" si="224"/>
        <v>0</v>
      </c>
      <c r="AT362" s="11">
        <f t="shared" si="225"/>
        <v>0</v>
      </c>
      <c r="AU362" s="11">
        <f t="shared" si="226"/>
        <v>0</v>
      </c>
      <c r="AV362" s="11">
        <f t="shared" si="227"/>
        <v>0</v>
      </c>
      <c r="AW362" s="11">
        <f t="shared" si="228"/>
        <v>0</v>
      </c>
      <c r="AX362" s="11">
        <f t="shared" si="229"/>
        <v>0</v>
      </c>
      <c r="AY362" s="11">
        <f t="shared" si="230"/>
        <v>0</v>
      </c>
      <c r="AZ362" s="11">
        <f t="shared" si="231"/>
        <v>0</v>
      </c>
      <c r="BA362" s="11">
        <f t="shared" si="232"/>
        <v>0</v>
      </c>
    </row>
    <row r="363" spans="1:53" hidden="1" x14ac:dyDescent="0.2">
      <c r="A363" s="11"/>
      <c r="B363" s="11"/>
      <c r="C363" s="11"/>
      <c r="D363" s="11"/>
      <c r="E363" s="11"/>
      <c r="F363" s="11"/>
      <c r="G363" s="11"/>
      <c r="H363" s="11"/>
      <c r="I363" s="11"/>
      <c r="J363" s="11"/>
      <c r="K363" s="11"/>
      <c r="L363" s="11"/>
      <c r="M363" s="11"/>
      <c r="N363" s="11"/>
      <c r="O363" s="11"/>
      <c r="P363" s="11"/>
      <c r="Q363" s="11"/>
      <c r="R363" s="11"/>
      <c r="S363" s="11"/>
      <c r="T363" s="48">
        <f t="shared" si="238"/>
        <v>332</v>
      </c>
      <c r="U363" s="11">
        <f t="shared" si="203"/>
        <v>2</v>
      </c>
      <c r="V363" s="19">
        <f t="shared" si="233"/>
        <v>0</v>
      </c>
      <c r="W363" s="19">
        <f t="shared" si="234"/>
        <v>0</v>
      </c>
      <c r="X363" s="11" t="b">
        <f t="shared" si="204"/>
        <v>1</v>
      </c>
      <c r="Y363" s="11">
        <f t="shared" si="235"/>
        <v>0</v>
      </c>
      <c r="Z363" s="11">
        <f t="shared" si="236"/>
        <v>0</v>
      </c>
      <c r="AA363" s="11">
        <f t="shared" si="208"/>
        <v>0</v>
      </c>
      <c r="AB363" s="19">
        <f t="shared" si="239"/>
        <v>331</v>
      </c>
      <c r="AC363" s="11">
        <f t="shared" si="209"/>
        <v>1</v>
      </c>
      <c r="AD363" s="11">
        <f t="shared" si="210"/>
        <v>0</v>
      </c>
      <c r="AE363" s="19">
        <f t="shared" si="211"/>
        <v>0</v>
      </c>
      <c r="AF363" s="19">
        <f t="shared" si="212"/>
        <v>0</v>
      </c>
      <c r="AG363" s="11" t="b">
        <f t="shared" si="213"/>
        <v>0</v>
      </c>
      <c r="AH363" s="11">
        <f t="shared" si="214"/>
        <v>0</v>
      </c>
      <c r="AI363" s="11">
        <f t="shared" si="215"/>
        <v>0</v>
      </c>
      <c r="AJ363" s="11">
        <f t="shared" si="216"/>
        <v>0</v>
      </c>
      <c r="AK363" s="11">
        <f t="shared" si="217"/>
        <v>0</v>
      </c>
      <c r="AL363" s="11">
        <f t="shared" si="218"/>
        <v>0</v>
      </c>
      <c r="AM363" s="11">
        <f t="shared" si="219"/>
        <v>0</v>
      </c>
      <c r="AN363" s="11">
        <f t="shared" si="220"/>
        <v>0</v>
      </c>
      <c r="AO363" s="11">
        <f t="shared" si="221"/>
        <v>0</v>
      </c>
      <c r="AP363" s="11">
        <f t="shared" si="222"/>
        <v>0</v>
      </c>
      <c r="AQ363" s="11">
        <f t="shared" si="237"/>
        <v>0</v>
      </c>
      <c r="AR363" s="11">
        <f t="shared" si="223"/>
        <v>0</v>
      </c>
      <c r="AS363" s="11">
        <f t="shared" si="224"/>
        <v>0</v>
      </c>
      <c r="AT363" s="11">
        <f t="shared" si="225"/>
        <v>0</v>
      </c>
      <c r="AU363" s="11">
        <f t="shared" si="226"/>
        <v>0</v>
      </c>
      <c r="AV363" s="11">
        <f t="shared" si="227"/>
        <v>0</v>
      </c>
      <c r="AW363" s="11">
        <f t="shared" si="228"/>
        <v>0</v>
      </c>
      <c r="AX363" s="11">
        <f t="shared" si="229"/>
        <v>0</v>
      </c>
      <c r="AY363" s="11">
        <f t="shared" si="230"/>
        <v>0</v>
      </c>
      <c r="AZ363" s="11">
        <f t="shared" si="231"/>
        <v>0</v>
      </c>
      <c r="BA363" s="11">
        <f t="shared" si="232"/>
        <v>0</v>
      </c>
    </row>
    <row r="364" spans="1:53" hidden="1" x14ac:dyDescent="0.2">
      <c r="A364" s="11"/>
      <c r="B364" s="11"/>
      <c r="C364" s="11"/>
      <c r="D364" s="11"/>
      <c r="E364" s="11"/>
      <c r="F364" s="11"/>
      <c r="G364" s="11"/>
      <c r="H364" s="11"/>
      <c r="I364" s="11"/>
      <c r="J364" s="11"/>
      <c r="K364" s="11"/>
      <c r="L364" s="11"/>
      <c r="M364" s="11"/>
      <c r="N364" s="11"/>
      <c r="O364" s="11"/>
      <c r="P364" s="11"/>
      <c r="Q364" s="11"/>
      <c r="R364" s="11"/>
      <c r="S364" s="11"/>
      <c r="T364" s="48">
        <f t="shared" si="238"/>
        <v>333</v>
      </c>
      <c r="U364" s="11">
        <f t="shared" si="203"/>
        <v>3</v>
      </c>
      <c r="V364" s="19">
        <f t="shared" si="233"/>
        <v>0</v>
      </c>
      <c r="W364" s="19">
        <f t="shared" si="234"/>
        <v>0</v>
      </c>
      <c r="X364" s="11" t="b">
        <f t="shared" si="204"/>
        <v>1</v>
      </c>
      <c r="Y364" s="11">
        <f t="shared" si="235"/>
        <v>0</v>
      </c>
      <c r="Z364" s="11">
        <f t="shared" si="236"/>
        <v>0</v>
      </c>
      <c r="AA364" s="11">
        <f t="shared" si="208"/>
        <v>0</v>
      </c>
      <c r="AB364" s="19">
        <f t="shared" si="239"/>
        <v>332</v>
      </c>
      <c r="AC364" s="11">
        <f t="shared" si="209"/>
        <v>2</v>
      </c>
      <c r="AD364" s="11">
        <f t="shared" si="210"/>
        <v>0</v>
      </c>
      <c r="AE364" s="19">
        <f t="shared" si="211"/>
        <v>0</v>
      </c>
      <c r="AF364" s="19">
        <f t="shared" si="212"/>
        <v>0</v>
      </c>
      <c r="AG364" s="11" t="b">
        <f t="shared" si="213"/>
        <v>0</v>
      </c>
      <c r="AH364" s="11">
        <f t="shared" si="214"/>
        <v>0</v>
      </c>
      <c r="AI364" s="11">
        <f t="shared" si="215"/>
        <v>0</v>
      </c>
      <c r="AJ364" s="11">
        <f t="shared" si="216"/>
        <v>0</v>
      </c>
      <c r="AK364" s="11">
        <f t="shared" si="217"/>
        <v>0</v>
      </c>
      <c r="AL364" s="11">
        <f t="shared" si="218"/>
        <v>0</v>
      </c>
      <c r="AM364" s="11">
        <f t="shared" si="219"/>
        <v>0</v>
      </c>
      <c r="AN364" s="11">
        <f t="shared" si="220"/>
        <v>0</v>
      </c>
      <c r="AO364" s="11">
        <f t="shared" si="221"/>
        <v>0</v>
      </c>
      <c r="AP364" s="11">
        <f t="shared" si="222"/>
        <v>0</v>
      </c>
      <c r="AQ364" s="11">
        <f t="shared" si="237"/>
        <v>0</v>
      </c>
      <c r="AR364" s="11">
        <f t="shared" si="223"/>
        <v>0</v>
      </c>
      <c r="AS364" s="11">
        <f t="shared" si="224"/>
        <v>0</v>
      </c>
      <c r="AT364" s="11">
        <f t="shared" si="225"/>
        <v>0</v>
      </c>
      <c r="AU364" s="11">
        <f t="shared" si="226"/>
        <v>0</v>
      </c>
      <c r="AV364" s="11">
        <f t="shared" si="227"/>
        <v>0</v>
      </c>
      <c r="AW364" s="11">
        <f t="shared" si="228"/>
        <v>0</v>
      </c>
      <c r="AX364" s="11">
        <f t="shared" si="229"/>
        <v>0</v>
      </c>
      <c r="AY364" s="11">
        <f t="shared" si="230"/>
        <v>0</v>
      </c>
      <c r="AZ364" s="11">
        <f t="shared" si="231"/>
        <v>0</v>
      </c>
      <c r="BA364" s="11">
        <f t="shared" si="232"/>
        <v>0</v>
      </c>
    </row>
    <row r="365" spans="1:53" hidden="1" x14ac:dyDescent="0.2">
      <c r="A365" s="11"/>
      <c r="B365" s="11"/>
      <c r="C365" s="11"/>
      <c r="D365" s="11"/>
      <c r="E365" s="11"/>
      <c r="F365" s="11"/>
      <c r="G365" s="11"/>
      <c r="H365" s="11"/>
      <c r="I365" s="11"/>
      <c r="J365" s="11"/>
      <c r="K365" s="11"/>
      <c r="L365" s="11"/>
      <c r="M365" s="11"/>
      <c r="N365" s="11"/>
      <c r="O365" s="11"/>
      <c r="P365" s="11"/>
      <c r="Q365" s="11"/>
      <c r="R365" s="11"/>
      <c r="S365" s="11"/>
      <c r="T365" s="48">
        <f t="shared" si="238"/>
        <v>334</v>
      </c>
      <c r="U365" s="11">
        <f t="shared" ref="U365:U396" si="240">WEEKDAY(T365,2)</f>
        <v>4</v>
      </c>
      <c r="V365" s="19">
        <f t="shared" si="233"/>
        <v>0</v>
      </c>
      <c r="W365" s="19">
        <f t="shared" si="234"/>
        <v>0</v>
      </c>
      <c r="X365" s="11" t="b">
        <f t="shared" ref="X365:X396" si="241">IF(AND(T365&gt;=V365,T365&lt;=W365),FALSE,TRUE)</f>
        <v>1</v>
      </c>
      <c r="Y365" s="11">
        <f t="shared" si="235"/>
        <v>0</v>
      </c>
      <c r="Z365" s="11">
        <f t="shared" si="236"/>
        <v>0</v>
      </c>
      <c r="AA365" s="11">
        <f t="shared" si="208"/>
        <v>0</v>
      </c>
      <c r="AB365" s="19">
        <f t="shared" si="239"/>
        <v>333</v>
      </c>
      <c r="AC365" s="11">
        <f t="shared" si="209"/>
        <v>3</v>
      </c>
      <c r="AD365" s="11">
        <f t="shared" si="210"/>
        <v>0</v>
      </c>
      <c r="AE365" s="19">
        <f t="shared" si="211"/>
        <v>0</v>
      </c>
      <c r="AF365" s="19">
        <f t="shared" si="212"/>
        <v>0</v>
      </c>
      <c r="AG365" s="11" t="b">
        <f t="shared" si="213"/>
        <v>0</v>
      </c>
      <c r="AH365" s="11">
        <f t="shared" si="214"/>
        <v>0</v>
      </c>
      <c r="AI365" s="11">
        <f t="shared" si="215"/>
        <v>0</v>
      </c>
      <c r="AJ365" s="11">
        <f t="shared" si="216"/>
        <v>0</v>
      </c>
      <c r="AK365" s="11">
        <f t="shared" si="217"/>
        <v>0</v>
      </c>
      <c r="AL365" s="11">
        <f t="shared" si="218"/>
        <v>0</v>
      </c>
      <c r="AM365" s="11">
        <f t="shared" si="219"/>
        <v>0</v>
      </c>
      <c r="AN365" s="11">
        <f t="shared" si="220"/>
        <v>0</v>
      </c>
      <c r="AO365" s="11">
        <f t="shared" si="221"/>
        <v>0</v>
      </c>
      <c r="AP365" s="11">
        <f t="shared" si="222"/>
        <v>0</v>
      </c>
      <c r="AQ365" s="11">
        <f t="shared" si="237"/>
        <v>0</v>
      </c>
      <c r="AR365" s="11">
        <f t="shared" si="223"/>
        <v>0</v>
      </c>
      <c r="AS365" s="11">
        <f t="shared" si="224"/>
        <v>0</v>
      </c>
      <c r="AT365" s="11">
        <f t="shared" si="225"/>
        <v>0</v>
      </c>
      <c r="AU365" s="11">
        <f t="shared" si="226"/>
        <v>0</v>
      </c>
      <c r="AV365" s="11">
        <f t="shared" si="227"/>
        <v>0</v>
      </c>
      <c r="AW365" s="11">
        <f t="shared" si="228"/>
        <v>0</v>
      </c>
      <c r="AX365" s="11">
        <f t="shared" si="229"/>
        <v>0</v>
      </c>
      <c r="AY365" s="11">
        <f t="shared" si="230"/>
        <v>0</v>
      </c>
      <c r="AZ365" s="11">
        <f t="shared" si="231"/>
        <v>0</v>
      </c>
      <c r="BA365" s="11">
        <f t="shared" si="232"/>
        <v>0</v>
      </c>
    </row>
    <row r="366" spans="1:53" hidden="1" x14ac:dyDescent="0.2">
      <c r="A366" s="11"/>
      <c r="B366" s="11"/>
      <c r="C366" s="11"/>
      <c r="D366" s="11"/>
      <c r="E366" s="11"/>
      <c r="F366" s="11"/>
      <c r="G366" s="11"/>
      <c r="H366" s="11"/>
      <c r="I366" s="11"/>
      <c r="J366" s="11"/>
      <c r="K366" s="11"/>
      <c r="L366" s="11"/>
      <c r="M366" s="11"/>
      <c r="N366" s="11"/>
      <c r="O366" s="11"/>
      <c r="P366" s="11"/>
      <c r="Q366" s="11"/>
      <c r="R366" s="11"/>
      <c r="S366" s="11"/>
      <c r="T366" s="48">
        <f t="shared" si="238"/>
        <v>335</v>
      </c>
      <c r="U366" s="11">
        <f t="shared" si="240"/>
        <v>5</v>
      </c>
      <c r="V366" s="19">
        <f t="shared" si="233"/>
        <v>0</v>
      </c>
      <c r="W366" s="19">
        <f t="shared" si="234"/>
        <v>0</v>
      </c>
      <c r="X366" s="11" t="b">
        <f t="shared" si="241"/>
        <v>1</v>
      </c>
      <c r="Y366" s="11">
        <f t="shared" si="235"/>
        <v>0</v>
      </c>
      <c r="Z366" s="11">
        <f t="shared" si="236"/>
        <v>0</v>
      </c>
      <c r="AA366" s="11">
        <f t="shared" si="208"/>
        <v>0</v>
      </c>
      <c r="AB366" s="19">
        <f t="shared" si="239"/>
        <v>334</v>
      </c>
      <c r="AC366" s="11">
        <f t="shared" si="209"/>
        <v>4</v>
      </c>
      <c r="AD366" s="11">
        <f t="shared" si="210"/>
        <v>0</v>
      </c>
      <c r="AE366" s="19">
        <f t="shared" si="211"/>
        <v>0</v>
      </c>
      <c r="AF366" s="19">
        <f t="shared" si="212"/>
        <v>0</v>
      </c>
      <c r="AG366" s="11" t="b">
        <f t="shared" si="213"/>
        <v>0</v>
      </c>
      <c r="AH366" s="11">
        <f t="shared" si="214"/>
        <v>0</v>
      </c>
      <c r="AI366" s="11">
        <f t="shared" si="215"/>
        <v>0</v>
      </c>
      <c r="AJ366" s="11">
        <f t="shared" si="216"/>
        <v>0</v>
      </c>
      <c r="AK366" s="11">
        <f t="shared" si="217"/>
        <v>0</v>
      </c>
      <c r="AL366" s="11">
        <f t="shared" si="218"/>
        <v>0</v>
      </c>
      <c r="AM366" s="11">
        <f t="shared" si="219"/>
        <v>0</v>
      </c>
      <c r="AN366" s="11">
        <f t="shared" si="220"/>
        <v>0</v>
      </c>
      <c r="AO366" s="11">
        <f t="shared" si="221"/>
        <v>0</v>
      </c>
      <c r="AP366" s="11">
        <f t="shared" si="222"/>
        <v>0</v>
      </c>
      <c r="AQ366" s="11">
        <f t="shared" si="237"/>
        <v>0</v>
      </c>
      <c r="AR366" s="11">
        <f t="shared" si="223"/>
        <v>0</v>
      </c>
      <c r="AS366" s="11">
        <f t="shared" si="224"/>
        <v>0</v>
      </c>
      <c r="AT366" s="11">
        <f t="shared" si="225"/>
        <v>0</v>
      </c>
      <c r="AU366" s="11">
        <f t="shared" si="226"/>
        <v>0</v>
      </c>
      <c r="AV366" s="11">
        <f t="shared" si="227"/>
        <v>0</v>
      </c>
      <c r="AW366" s="11">
        <f t="shared" si="228"/>
        <v>0</v>
      </c>
      <c r="AX366" s="11">
        <f t="shared" si="229"/>
        <v>0</v>
      </c>
      <c r="AY366" s="11">
        <f t="shared" si="230"/>
        <v>0</v>
      </c>
      <c r="AZ366" s="11">
        <f t="shared" si="231"/>
        <v>0</v>
      </c>
      <c r="BA366" s="11">
        <f t="shared" si="232"/>
        <v>0</v>
      </c>
    </row>
    <row r="367" spans="1:53" hidden="1" x14ac:dyDescent="0.2">
      <c r="A367" s="11"/>
      <c r="B367" s="11"/>
      <c r="C367" s="11"/>
      <c r="D367" s="11"/>
      <c r="E367" s="11"/>
      <c r="F367" s="11"/>
      <c r="G367" s="11"/>
      <c r="H367" s="11"/>
      <c r="I367" s="11"/>
      <c r="J367" s="11"/>
      <c r="K367" s="11"/>
      <c r="L367" s="11"/>
      <c r="M367" s="11"/>
      <c r="N367" s="11"/>
      <c r="O367" s="11"/>
      <c r="P367" s="11"/>
      <c r="Q367" s="11"/>
      <c r="R367" s="11"/>
      <c r="S367" s="11"/>
      <c r="T367" s="48">
        <f t="shared" si="238"/>
        <v>336</v>
      </c>
      <c r="U367" s="11">
        <f t="shared" si="240"/>
        <v>6</v>
      </c>
      <c r="V367" s="19">
        <f t="shared" si="233"/>
        <v>0</v>
      </c>
      <c r="W367" s="19">
        <f t="shared" si="234"/>
        <v>0</v>
      </c>
      <c r="X367" s="11" t="b">
        <f t="shared" si="241"/>
        <v>1</v>
      </c>
      <c r="Y367" s="11">
        <f t="shared" si="235"/>
        <v>0</v>
      </c>
      <c r="Z367" s="11">
        <f t="shared" si="236"/>
        <v>0</v>
      </c>
      <c r="AA367" s="11">
        <f t="shared" si="208"/>
        <v>0</v>
      </c>
      <c r="AB367" s="19">
        <f t="shared" si="239"/>
        <v>335</v>
      </c>
      <c r="AC367" s="11">
        <f t="shared" si="209"/>
        <v>5</v>
      </c>
      <c r="AD367" s="11">
        <f t="shared" si="210"/>
        <v>0</v>
      </c>
      <c r="AE367" s="19">
        <f t="shared" si="211"/>
        <v>0</v>
      </c>
      <c r="AF367" s="19">
        <f t="shared" si="212"/>
        <v>0</v>
      </c>
      <c r="AG367" s="11" t="b">
        <f t="shared" si="213"/>
        <v>0</v>
      </c>
      <c r="AH367" s="11">
        <f t="shared" si="214"/>
        <v>0</v>
      </c>
      <c r="AI367" s="11">
        <f t="shared" si="215"/>
        <v>0</v>
      </c>
      <c r="AJ367" s="11">
        <f t="shared" si="216"/>
        <v>0</v>
      </c>
      <c r="AK367" s="11">
        <f t="shared" si="217"/>
        <v>0</v>
      </c>
      <c r="AL367" s="11">
        <f t="shared" si="218"/>
        <v>0</v>
      </c>
      <c r="AM367" s="11">
        <f t="shared" si="219"/>
        <v>0</v>
      </c>
      <c r="AN367" s="11">
        <f t="shared" si="220"/>
        <v>0</v>
      </c>
      <c r="AO367" s="11">
        <f t="shared" si="221"/>
        <v>0</v>
      </c>
      <c r="AP367" s="11">
        <f t="shared" si="222"/>
        <v>0</v>
      </c>
      <c r="AQ367" s="11">
        <f t="shared" si="237"/>
        <v>0</v>
      </c>
      <c r="AR367" s="11">
        <f t="shared" si="223"/>
        <v>0</v>
      </c>
      <c r="AS367" s="11">
        <f t="shared" si="224"/>
        <v>0</v>
      </c>
      <c r="AT367" s="11">
        <f t="shared" si="225"/>
        <v>0</v>
      </c>
      <c r="AU367" s="11">
        <f t="shared" si="226"/>
        <v>0</v>
      </c>
      <c r="AV367" s="11">
        <f t="shared" si="227"/>
        <v>0</v>
      </c>
      <c r="AW367" s="11">
        <f t="shared" si="228"/>
        <v>0</v>
      </c>
      <c r="AX367" s="11">
        <f t="shared" si="229"/>
        <v>0</v>
      </c>
      <c r="AY367" s="11">
        <f t="shared" si="230"/>
        <v>0</v>
      </c>
      <c r="AZ367" s="11">
        <f t="shared" si="231"/>
        <v>0</v>
      </c>
      <c r="BA367" s="11">
        <f t="shared" si="232"/>
        <v>0</v>
      </c>
    </row>
    <row r="368" spans="1:53" hidden="1" x14ac:dyDescent="0.2">
      <c r="A368" s="11"/>
      <c r="B368" s="11"/>
      <c r="C368" s="11"/>
      <c r="D368" s="11"/>
      <c r="E368" s="11"/>
      <c r="F368" s="11"/>
      <c r="G368" s="11"/>
      <c r="H368" s="11"/>
      <c r="I368" s="11"/>
      <c r="J368" s="11"/>
      <c r="K368" s="11"/>
      <c r="L368" s="11"/>
      <c r="M368" s="11"/>
      <c r="N368" s="11"/>
      <c r="O368" s="11"/>
      <c r="P368" s="11"/>
      <c r="Q368" s="11"/>
      <c r="R368" s="11"/>
      <c r="S368" s="11"/>
      <c r="T368" s="48">
        <f t="shared" si="238"/>
        <v>337</v>
      </c>
      <c r="U368" s="11">
        <f t="shared" si="240"/>
        <v>7</v>
      </c>
      <c r="V368" s="19">
        <f t="shared" si="233"/>
        <v>0</v>
      </c>
      <c r="W368" s="19">
        <f t="shared" si="234"/>
        <v>0</v>
      </c>
      <c r="X368" s="11" t="b">
        <f t="shared" si="241"/>
        <v>1</v>
      </c>
      <c r="Y368" s="11">
        <f t="shared" si="235"/>
        <v>0</v>
      </c>
      <c r="Z368" s="11">
        <f t="shared" si="236"/>
        <v>0</v>
      </c>
      <c r="AA368" s="11">
        <f t="shared" si="208"/>
        <v>0</v>
      </c>
      <c r="AB368" s="19">
        <f t="shared" si="239"/>
        <v>336</v>
      </c>
      <c r="AC368" s="11">
        <f t="shared" si="209"/>
        <v>6</v>
      </c>
      <c r="AD368" s="11">
        <f t="shared" si="210"/>
        <v>0</v>
      </c>
      <c r="AE368" s="19">
        <f t="shared" si="211"/>
        <v>0</v>
      </c>
      <c r="AF368" s="19">
        <f t="shared" si="212"/>
        <v>0</v>
      </c>
      <c r="AG368" s="11" t="b">
        <f t="shared" si="213"/>
        <v>0</v>
      </c>
      <c r="AH368" s="11">
        <f t="shared" si="214"/>
        <v>0</v>
      </c>
      <c r="AI368" s="11">
        <f t="shared" si="215"/>
        <v>0</v>
      </c>
      <c r="AJ368" s="11">
        <f t="shared" si="216"/>
        <v>0</v>
      </c>
      <c r="AK368" s="11">
        <f t="shared" si="217"/>
        <v>0</v>
      </c>
      <c r="AL368" s="11">
        <f t="shared" si="218"/>
        <v>0</v>
      </c>
      <c r="AM368" s="11">
        <f t="shared" si="219"/>
        <v>0</v>
      </c>
      <c r="AN368" s="11">
        <f t="shared" si="220"/>
        <v>0</v>
      </c>
      <c r="AO368" s="11">
        <f t="shared" si="221"/>
        <v>0</v>
      </c>
      <c r="AP368" s="11">
        <f t="shared" si="222"/>
        <v>0</v>
      </c>
      <c r="AQ368" s="11">
        <f t="shared" si="237"/>
        <v>0</v>
      </c>
      <c r="AR368" s="11">
        <f t="shared" si="223"/>
        <v>0</v>
      </c>
      <c r="AS368" s="11">
        <f t="shared" si="224"/>
        <v>0</v>
      </c>
      <c r="AT368" s="11">
        <f t="shared" si="225"/>
        <v>0</v>
      </c>
      <c r="AU368" s="11">
        <f t="shared" si="226"/>
        <v>0</v>
      </c>
      <c r="AV368" s="11">
        <f t="shared" si="227"/>
        <v>0</v>
      </c>
      <c r="AW368" s="11">
        <f t="shared" si="228"/>
        <v>0</v>
      </c>
      <c r="AX368" s="11">
        <f t="shared" si="229"/>
        <v>0</v>
      </c>
      <c r="AY368" s="11">
        <f t="shared" si="230"/>
        <v>0</v>
      </c>
      <c r="AZ368" s="11">
        <f t="shared" si="231"/>
        <v>0</v>
      </c>
      <c r="BA368" s="11">
        <f t="shared" si="232"/>
        <v>0</v>
      </c>
    </row>
    <row r="369" spans="1:53" hidden="1" x14ac:dyDescent="0.2">
      <c r="A369" s="11"/>
      <c r="B369" s="11"/>
      <c r="C369" s="11"/>
      <c r="D369" s="11"/>
      <c r="E369" s="11"/>
      <c r="F369" s="11"/>
      <c r="G369" s="11"/>
      <c r="H369" s="11"/>
      <c r="I369" s="11"/>
      <c r="J369" s="11"/>
      <c r="K369" s="11"/>
      <c r="L369" s="11"/>
      <c r="M369" s="11"/>
      <c r="N369" s="11"/>
      <c r="O369" s="11"/>
      <c r="P369" s="11"/>
      <c r="Q369" s="11"/>
      <c r="R369" s="11"/>
      <c r="S369" s="11"/>
      <c r="T369" s="48">
        <f t="shared" si="238"/>
        <v>338</v>
      </c>
      <c r="U369" s="11">
        <f t="shared" si="240"/>
        <v>1</v>
      </c>
      <c r="V369" s="19">
        <f t="shared" si="233"/>
        <v>0</v>
      </c>
      <c r="W369" s="19">
        <f t="shared" si="234"/>
        <v>0</v>
      </c>
      <c r="X369" s="11" t="b">
        <f t="shared" si="241"/>
        <v>1</v>
      </c>
      <c r="Y369" s="11">
        <f t="shared" si="235"/>
        <v>0</v>
      </c>
      <c r="Z369" s="11">
        <f t="shared" si="236"/>
        <v>0</v>
      </c>
      <c r="AA369" s="11">
        <f t="shared" si="208"/>
        <v>0</v>
      </c>
      <c r="AB369" s="19">
        <f t="shared" si="239"/>
        <v>337</v>
      </c>
      <c r="AC369" s="11">
        <f t="shared" si="209"/>
        <v>7</v>
      </c>
      <c r="AD369" s="11">
        <f t="shared" si="210"/>
        <v>0</v>
      </c>
      <c r="AE369" s="19">
        <f t="shared" si="211"/>
        <v>0</v>
      </c>
      <c r="AF369" s="19">
        <f t="shared" si="212"/>
        <v>0</v>
      </c>
      <c r="AG369" s="11" t="b">
        <f t="shared" si="213"/>
        <v>0</v>
      </c>
      <c r="AH369" s="11">
        <f t="shared" si="214"/>
        <v>0</v>
      </c>
      <c r="AI369" s="11">
        <f t="shared" si="215"/>
        <v>0</v>
      </c>
      <c r="AJ369" s="11">
        <f t="shared" si="216"/>
        <v>0</v>
      </c>
      <c r="AK369" s="11">
        <f t="shared" si="217"/>
        <v>0</v>
      </c>
      <c r="AL369" s="11">
        <f t="shared" si="218"/>
        <v>0</v>
      </c>
      <c r="AM369" s="11">
        <f t="shared" si="219"/>
        <v>0</v>
      </c>
      <c r="AN369" s="11">
        <f t="shared" si="220"/>
        <v>0</v>
      </c>
      <c r="AO369" s="11">
        <f t="shared" si="221"/>
        <v>0</v>
      </c>
      <c r="AP369" s="11">
        <f t="shared" si="222"/>
        <v>0</v>
      </c>
      <c r="AQ369" s="11">
        <f t="shared" si="237"/>
        <v>0</v>
      </c>
      <c r="AR369" s="11">
        <f t="shared" si="223"/>
        <v>0</v>
      </c>
      <c r="AS369" s="11">
        <f t="shared" si="224"/>
        <v>0</v>
      </c>
      <c r="AT369" s="11">
        <f t="shared" si="225"/>
        <v>0</v>
      </c>
      <c r="AU369" s="11">
        <f t="shared" si="226"/>
        <v>0</v>
      </c>
      <c r="AV369" s="11">
        <f t="shared" si="227"/>
        <v>0</v>
      </c>
      <c r="AW369" s="11">
        <f t="shared" si="228"/>
        <v>0</v>
      </c>
      <c r="AX369" s="11">
        <f t="shared" si="229"/>
        <v>0</v>
      </c>
      <c r="AY369" s="11">
        <f t="shared" si="230"/>
        <v>0</v>
      </c>
      <c r="AZ369" s="11">
        <f t="shared" si="231"/>
        <v>0</v>
      </c>
      <c r="BA369" s="11">
        <f t="shared" si="232"/>
        <v>0</v>
      </c>
    </row>
    <row r="370" spans="1:53" hidden="1" x14ac:dyDescent="0.2">
      <c r="A370" s="11"/>
      <c r="B370" s="11"/>
      <c r="C370" s="11"/>
      <c r="D370" s="11"/>
      <c r="E370" s="11"/>
      <c r="F370" s="11"/>
      <c r="G370" s="11"/>
      <c r="H370" s="11"/>
      <c r="I370" s="11"/>
      <c r="J370" s="11"/>
      <c r="K370" s="11"/>
      <c r="L370" s="11"/>
      <c r="M370" s="11"/>
      <c r="N370" s="11"/>
      <c r="O370" s="11"/>
      <c r="P370" s="11"/>
      <c r="Q370" s="11"/>
      <c r="R370" s="11"/>
      <c r="S370" s="11"/>
      <c r="T370" s="48">
        <f t="shared" ref="T370:T385" si="242">T369+1</f>
        <v>339</v>
      </c>
      <c r="U370" s="11">
        <f t="shared" si="240"/>
        <v>2</v>
      </c>
      <c r="V370" s="19">
        <f t="shared" si="233"/>
        <v>0</v>
      </c>
      <c r="W370" s="19">
        <f t="shared" si="234"/>
        <v>0</v>
      </c>
      <c r="X370" s="11" t="b">
        <f t="shared" si="241"/>
        <v>1</v>
      </c>
      <c r="Y370" s="11">
        <f t="shared" si="235"/>
        <v>0</v>
      </c>
      <c r="Z370" s="11">
        <f t="shared" si="236"/>
        <v>0</v>
      </c>
      <c r="AA370" s="11">
        <f t="shared" si="208"/>
        <v>0</v>
      </c>
      <c r="AB370" s="19">
        <f t="shared" si="239"/>
        <v>338</v>
      </c>
      <c r="AC370" s="11">
        <f t="shared" si="209"/>
        <v>1</v>
      </c>
      <c r="AD370" s="11">
        <f t="shared" si="210"/>
        <v>0</v>
      </c>
      <c r="AE370" s="19">
        <f t="shared" si="211"/>
        <v>0</v>
      </c>
      <c r="AF370" s="19">
        <f t="shared" si="212"/>
        <v>0</v>
      </c>
      <c r="AG370" s="11" t="b">
        <f t="shared" si="213"/>
        <v>0</v>
      </c>
      <c r="AH370" s="11">
        <f t="shared" si="214"/>
        <v>0</v>
      </c>
      <c r="AI370" s="11">
        <f t="shared" si="215"/>
        <v>0</v>
      </c>
      <c r="AJ370" s="11">
        <f t="shared" si="216"/>
        <v>0</v>
      </c>
      <c r="AK370" s="11">
        <f t="shared" si="217"/>
        <v>0</v>
      </c>
      <c r="AL370" s="11">
        <f t="shared" si="218"/>
        <v>0</v>
      </c>
      <c r="AM370" s="11">
        <f t="shared" si="219"/>
        <v>0</v>
      </c>
      <c r="AN370" s="11">
        <f t="shared" si="220"/>
        <v>0</v>
      </c>
      <c r="AO370" s="11">
        <f t="shared" si="221"/>
        <v>0</v>
      </c>
      <c r="AP370" s="11">
        <f t="shared" si="222"/>
        <v>0</v>
      </c>
      <c r="AQ370" s="11">
        <f t="shared" si="237"/>
        <v>0</v>
      </c>
      <c r="AR370" s="11">
        <f t="shared" si="223"/>
        <v>0</v>
      </c>
      <c r="AS370" s="11">
        <f t="shared" si="224"/>
        <v>0</v>
      </c>
      <c r="AT370" s="11">
        <f t="shared" si="225"/>
        <v>0</v>
      </c>
      <c r="AU370" s="11">
        <f t="shared" si="226"/>
        <v>0</v>
      </c>
      <c r="AV370" s="11">
        <f t="shared" si="227"/>
        <v>0</v>
      </c>
      <c r="AW370" s="11">
        <f t="shared" si="228"/>
        <v>0</v>
      </c>
      <c r="AX370" s="11">
        <f t="shared" si="229"/>
        <v>0</v>
      </c>
      <c r="AY370" s="11">
        <f t="shared" si="230"/>
        <v>0</v>
      </c>
      <c r="AZ370" s="11">
        <f t="shared" si="231"/>
        <v>0</v>
      </c>
      <c r="BA370" s="11">
        <f t="shared" si="232"/>
        <v>0</v>
      </c>
    </row>
    <row r="371" spans="1:53" hidden="1" x14ac:dyDescent="0.2">
      <c r="A371" s="11"/>
      <c r="B371" s="11"/>
      <c r="C371" s="11"/>
      <c r="D371" s="11"/>
      <c r="E371" s="11"/>
      <c r="F371" s="11"/>
      <c r="G371" s="11"/>
      <c r="H371" s="11"/>
      <c r="I371" s="11"/>
      <c r="J371" s="11"/>
      <c r="K371" s="11"/>
      <c r="L371" s="11"/>
      <c r="M371" s="11"/>
      <c r="N371" s="11"/>
      <c r="O371" s="11"/>
      <c r="P371" s="11"/>
      <c r="Q371" s="11"/>
      <c r="R371" s="11"/>
      <c r="S371" s="11"/>
      <c r="T371" s="48">
        <f t="shared" si="242"/>
        <v>340</v>
      </c>
      <c r="U371" s="11">
        <f t="shared" si="240"/>
        <v>3</v>
      </c>
      <c r="V371" s="19">
        <f t="shared" si="233"/>
        <v>0</v>
      </c>
      <c r="W371" s="19">
        <f t="shared" si="234"/>
        <v>0</v>
      </c>
      <c r="X371" s="11" t="b">
        <f t="shared" si="241"/>
        <v>1</v>
      </c>
      <c r="Y371" s="11">
        <f t="shared" si="235"/>
        <v>0</v>
      </c>
      <c r="Z371" s="11">
        <f t="shared" si="236"/>
        <v>0</v>
      </c>
      <c r="AA371" s="11">
        <f t="shared" si="208"/>
        <v>0</v>
      </c>
      <c r="AB371" s="19">
        <f t="shared" si="239"/>
        <v>339</v>
      </c>
      <c r="AC371" s="11">
        <f t="shared" si="209"/>
        <v>2</v>
      </c>
      <c r="AD371" s="11">
        <f t="shared" si="210"/>
        <v>0</v>
      </c>
      <c r="AE371" s="19">
        <f t="shared" si="211"/>
        <v>0</v>
      </c>
      <c r="AF371" s="19">
        <f t="shared" si="212"/>
        <v>0</v>
      </c>
      <c r="AG371" s="11" t="b">
        <f t="shared" si="213"/>
        <v>0</v>
      </c>
      <c r="AH371" s="11">
        <f t="shared" si="214"/>
        <v>0</v>
      </c>
      <c r="AI371" s="11">
        <f t="shared" si="215"/>
        <v>0</v>
      </c>
      <c r="AJ371" s="11">
        <f t="shared" si="216"/>
        <v>0</v>
      </c>
      <c r="AK371" s="11">
        <f t="shared" si="217"/>
        <v>0</v>
      </c>
      <c r="AL371" s="11">
        <f t="shared" si="218"/>
        <v>0</v>
      </c>
      <c r="AM371" s="11">
        <f t="shared" si="219"/>
        <v>0</v>
      </c>
      <c r="AN371" s="11">
        <f t="shared" si="220"/>
        <v>0</v>
      </c>
      <c r="AO371" s="11">
        <f t="shared" si="221"/>
        <v>0</v>
      </c>
      <c r="AP371" s="11">
        <f t="shared" si="222"/>
        <v>0</v>
      </c>
      <c r="AQ371" s="11">
        <f t="shared" si="237"/>
        <v>0</v>
      </c>
      <c r="AR371" s="11">
        <f t="shared" si="223"/>
        <v>0</v>
      </c>
      <c r="AS371" s="11">
        <f t="shared" si="224"/>
        <v>0</v>
      </c>
      <c r="AT371" s="11">
        <f t="shared" si="225"/>
        <v>0</v>
      </c>
      <c r="AU371" s="11">
        <f t="shared" si="226"/>
        <v>0</v>
      </c>
      <c r="AV371" s="11">
        <f t="shared" si="227"/>
        <v>0</v>
      </c>
      <c r="AW371" s="11">
        <f t="shared" si="228"/>
        <v>0</v>
      </c>
      <c r="AX371" s="11">
        <f t="shared" si="229"/>
        <v>0</v>
      </c>
      <c r="AY371" s="11">
        <f t="shared" si="230"/>
        <v>0</v>
      </c>
      <c r="AZ371" s="11">
        <f t="shared" si="231"/>
        <v>0</v>
      </c>
      <c r="BA371" s="11">
        <f t="shared" si="232"/>
        <v>0</v>
      </c>
    </row>
    <row r="372" spans="1:53" hidden="1" x14ac:dyDescent="0.2">
      <c r="A372" s="11"/>
      <c r="B372" s="11"/>
      <c r="C372" s="11"/>
      <c r="D372" s="11"/>
      <c r="E372" s="11"/>
      <c r="F372" s="11"/>
      <c r="G372" s="11"/>
      <c r="H372" s="11"/>
      <c r="I372" s="11"/>
      <c r="J372" s="11"/>
      <c r="K372" s="11"/>
      <c r="L372" s="11"/>
      <c r="M372" s="11"/>
      <c r="N372" s="11"/>
      <c r="O372" s="11"/>
      <c r="P372" s="11"/>
      <c r="Q372" s="11"/>
      <c r="R372" s="11"/>
      <c r="S372" s="11"/>
      <c r="T372" s="48">
        <f t="shared" si="242"/>
        <v>341</v>
      </c>
      <c r="U372" s="11">
        <f t="shared" si="240"/>
        <v>4</v>
      </c>
      <c r="V372" s="19">
        <f t="shared" si="233"/>
        <v>0</v>
      </c>
      <c r="W372" s="19">
        <f t="shared" si="234"/>
        <v>0</v>
      </c>
      <c r="X372" s="11" t="b">
        <f t="shared" si="241"/>
        <v>1</v>
      </c>
      <c r="Y372" s="11">
        <f t="shared" si="235"/>
        <v>0</v>
      </c>
      <c r="Z372" s="11">
        <f t="shared" si="236"/>
        <v>0</v>
      </c>
      <c r="AA372" s="11">
        <f t="shared" si="208"/>
        <v>0</v>
      </c>
      <c r="AB372" s="19">
        <f t="shared" si="239"/>
        <v>340</v>
      </c>
      <c r="AC372" s="11">
        <f t="shared" si="209"/>
        <v>3</v>
      </c>
      <c r="AD372" s="11">
        <f t="shared" si="210"/>
        <v>0</v>
      </c>
      <c r="AE372" s="19">
        <f t="shared" si="211"/>
        <v>0</v>
      </c>
      <c r="AF372" s="19">
        <f t="shared" si="212"/>
        <v>0</v>
      </c>
      <c r="AG372" s="11" t="b">
        <f t="shared" si="213"/>
        <v>0</v>
      </c>
      <c r="AH372" s="11">
        <f t="shared" si="214"/>
        <v>0</v>
      </c>
      <c r="AI372" s="11">
        <f t="shared" si="215"/>
        <v>0</v>
      </c>
      <c r="AJ372" s="11">
        <f t="shared" si="216"/>
        <v>0</v>
      </c>
      <c r="AK372" s="11">
        <f t="shared" si="217"/>
        <v>0</v>
      </c>
      <c r="AL372" s="11">
        <f t="shared" si="218"/>
        <v>0</v>
      </c>
      <c r="AM372" s="11">
        <f t="shared" si="219"/>
        <v>0</v>
      </c>
      <c r="AN372" s="11">
        <f t="shared" si="220"/>
        <v>0</v>
      </c>
      <c r="AO372" s="11">
        <f t="shared" si="221"/>
        <v>0</v>
      </c>
      <c r="AP372" s="11">
        <f t="shared" si="222"/>
        <v>0</v>
      </c>
      <c r="AQ372" s="11">
        <f t="shared" si="237"/>
        <v>0</v>
      </c>
      <c r="AR372" s="11">
        <f t="shared" si="223"/>
        <v>0</v>
      </c>
      <c r="AS372" s="11">
        <f t="shared" si="224"/>
        <v>0</v>
      </c>
      <c r="AT372" s="11">
        <f t="shared" si="225"/>
        <v>0</v>
      </c>
      <c r="AU372" s="11">
        <f t="shared" si="226"/>
        <v>0</v>
      </c>
      <c r="AV372" s="11">
        <f t="shared" si="227"/>
        <v>0</v>
      </c>
      <c r="AW372" s="11">
        <f t="shared" si="228"/>
        <v>0</v>
      </c>
      <c r="AX372" s="11">
        <f t="shared" si="229"/>
        <v>0</v>
      </c>
      <c r="AY372" s="11">
        <f t="shared" si="230"/>
        <v>0</v>
      </c>
      <c r="AZ372" s="11">
        <f t="shared" si="231"/>
        <v>0</v>
      </c>
      <c r="BA372" s="11">
        <f t="shared" si="232"/>
        <v>0</v>
      </c>
    </row>
    <row r="373" spans="1:53" hidden="1" x14ac:dyDescent="0.2">
      <c r="A373" s="11"/>
      <c r="B373" s="11"/>
      <c r="C373" s="11"/>
      <c r="D373" s="11"/>
      <c r="E373" s="11"/>
      <c r="F373" s="11"/>
      <c r="G373" s="11"/>
      <c r="H373" s="11"/>
      <c r="I373" s="11"/>
      <c r="J373" s="11"/>
      <c r="K373" s="11"/>
      <c r="L373" s="11"/>
      <c r="M373" s="11"/>
      <c r="N373" s="11"/>
      <c r="O373" s="11"/>
      <c r="P373" s="11"/>
      <c r="Q373" s="11"/>
      <c r="R373" s="11"/>
      <c r="S373" s="11"/>
      <c r="T373" s="48">
        <f t="shared" si="242"/>
        <v>342</v>
      </c>
      <c r="U373" s="11">
        <f t="shared" si="240"/>
        <v>5</v>
      </c>
      <c r="V373" s="19">
        <f t="shared" si="233"/>
        <v>0</v>
      </c>
      <c r="W373" s="19">
        <f t="shared" si="234"/>
        <v>0</v>
      </c>
      <c r="X373" s="11" t="b">
        <f t="shared" si="241"/>
        <v>1</v>
      </c>
      <c r="Y373" s="11">
        <f t="shared" si="235"/>
        <v>0</v>
      </c>
      <c r="Z373" s="11">
        <f t="shared" si="236"/>
        <v>0</v>
      </c>
      <c r="AA373" s="11">
        <f t="shared" si="208"/>
        <v>0</v>
      </c>
      <c r="AB373" s="19">
        <f t="shared" si="239"/>
        <v>341</v>
      </c>
      <c r="AC373" s="11">
        <f t="shared" si="209"/>
        <v>4</v>
      </c>
      <c r="AD373" s="11">
        <f t="shared" si="210"/>
        <v>0</v>
      </c>
      <c r="AE373" s="19">
        <f t="shared" si="211"/>
        <v>0</v>
      </c>
      <c r="AF373" s="19">
        <f t="shared" si="212"/>
        <v>0</v>
      </c>
      <c r="AG373" s="11" t="b">
        <f t="shared" si="213"/>
        <v>0</v>
      </c>
      <c r="AH373" s="11">
        <f t="shared" si="214"/>
        <v>0</v>
      </c>
      <c r="AI373" s="11">
        <f t="shared" si="215"/>
        <v>0</v>
      </c>
      <c r="AJ373" s="11">
        <f t="shared" si="216"/>
        <v>0</v>
      </c>
      <c r="AK373" s="11">
        <f t="shared" si="217"/>
        <v>0</v>
      </c>
      <c r="AL373" s="11">
        <f t="shared" si="218"/>
        <v>0</v>
      </c>
      <c r="AM373" s="11">
        <f t="shared" si="219"/>
        <v>0</v>
      </c>
      <c r="AN373" s="11">
        <f t="shared" si="220"/>
        <v>0</v>
      </c>
      <c r="AO373" s="11">
        <f t="shared" si="221"/>
        <v>0</v>
      </c>
      <c r="AP373" s="11">
        <f t="shared" si="222"/>
        <v>0</v>
      </c>
      <c r="AQ373" s="11">
        <f t="shared" si="237"/>
        <v>0</v>
      </c>
      <c r="AR373" s="11">
        <f t="shared" si="223"/>
        <v>0</v>
      </c>
      <c r="AS373" s="11">
        <f t="shared" si="224"/>
        <v>0</v>
      </c>
      <c r="AT373" s="11">
        <f t="shared" si="225"/>
        <v>0</v>
      </c>
      <c r="AU373" s="11">
        <f t="shared" si="226"/>
        <v>0</v>
      </c>
      <c r="AV373" s="11">
        <f t="shared" si="227"/>
        <v>0</v>
      </c>
      <c r="AW373" s="11">
        <f t="shared" si="228"/>
        <v>0</v>
      </c>
      <c r="AX373" s="11">
        <f t="shared" si="229"/>
        <v>0</v>
      </c>
      <c r="AY373" s="11">
        <f t="shared" si="230"/>
        <v>0</v>
      </c>
      <c r="AZ373" s="11">
        <f t="shared" si="231"/>
        <v>0</v>
      </c>
      <c r="BA373" s="11">
        <f t="shared" si="232"/>
        <v>0</v>
      </c>
    </row>
    <row r="374" spans="1:53" hidden="1" x14ac:dyDescent="0.2">
      <c r="A374" s="11"/>
      <c r="B374" s="11"/>
      <c r="C374" s="11"/>
      <c r="D374" s="11"/>
      <c r="E374" s="11"/>
      <c r="F374" s="11"/>
      <c r="G374" s="11"/>
      <c r="H374" s="11"/>
      <c r="I374" s="11"/>
      <c r="J374" s="11"/>
      <c r="K374" s="11"/>
      <c r="L374" s="11"/>
      <c r="M374" s="11"/>
      <c r="N374" s="11"/>
      <c r="O374" s="11"/>
      <c r="P374" s="11"/>
      <c r="Q374" s="11"/>
      <c r="R374" s="11"/>
      <c r="S374" s="11"/>
      <c r="T374" s="48">
        <f t="shared" si="242"/>
        <v>343</v>
      </c>
      <c r="U374" s="11">
        <f t="shared" si="240"/>
        <v>6</v>
      </c>
      <c r="V374" s="19">
        <f t="shared" si="233"/>
        <v>0</v>
      </c>
      <c r="W374" s="19">
        <f t="shared" si="234"/>
        <v>0</v>
      </c>
      <c r="X374" s="11" t="b">
        <f t="shared" si="241"/>
        <v>1</v>
      </c>
      <c r="Y374" s="11">
        <f t="shared" si="235"/>
        <v>0</v>
      </c>
      <c r="Z374" s="11">
        <f t="shared" si="236"/>
        <v>0</v>
      </c>
      <c r="AA374" s="11">
        <f t="shared" si="208"/>
        <v>0</v>
      </c>
      <c r="AB374" s="19">
        <f t="shared" si="239"/>
        <v>342</v>
      </c>
      <c r="AC374" s="11">
        <f t="shared" si="209"/>
        <v>5</v>
      </c>
      <c r="AD374" s="11">
        <f t="shared" si="210"/>
        <v>0</v>
      </c>
      <c r="AE374" s="19">
        <f t="shared" si="211"/>
        <v>0</v>
      </c>
      <c r="AF374" s="19">
        <f t="shared" si="212"/>
        <v>0</v>
      </c>
      <c r="AG374" s="11" t="b">
        <f t="shared" si="213"/>
        <v>0</v>
      </c>
      <c r="AH374" s="11">
        <f t="shared" si="214"/>
        <v>0</v>
      </c>
      <c r="AI374" s="11">
        <f t="shared" si="215"/>
        <v>0</v>
      </c>
      <c r="AJ374" s="11">
        <f t="shared" si="216"/>
        <v>0</v>
      </c>
      <c r="AK374" s="11">
        <f t="shared" si="217"/>
        <v>0</v>
      </c>
      <c r="AL374" s="11">
        <f t="shared" si="218"/>
        <v>0</v>
      </c>
      <c r="AM374" s="11">
        <f t="shared" si="219"/>
        <v>0</v>
      </c>
      <c r="AN374" s="11">
        <f t="shared" si="220"/>
        <v>0</v>
      </c>
      <c r="AO374" s="11">
        <f t="shared" si="221"/>
        <v>0</v>
      </c>
      <c r="AP374" s="11">
        <f t="shared" si="222"/>
        <v>0</v>
      </c>
      <c r="AQ374" s="11">
        <f t="shared" si="237"/>
        <v>0</v>
      </c>
      <c r="AR374" s="11">
        <f t="shared" si="223"/>
        <v>0</v>
      </c>
      <c r="AS374" s="11">
        <f t="shared" si="224"/>
        <v>0</v>
      </c>
      <c r="AT374" s="11">
        <f t="shared" si="225"/>
        <v>0</v>
      </c>
      <c r="AU374" s="11">
        <f t="shared" si="226"/>
        <v>0</v>
      </c>
      <c r="AV374" s="11">
        <f t="shared" si="227"/>
        <v>0</v>
      </c>
      <c r="AW374" s="11">
        <f t="shared" si="228"/>
        <v>0</v>
      </c>
      <c r="AX374" s="11">
        <f t="shared" si="229"/>
        <v>0</v>
      </c>
      <c r="AY374" s="11">
        <f t="shared" si="230"/>
        <v>0</v>
      </c>
      <c r="AZ374" s="11">
        <f t="shared" si="231"/>
        <v>0</v>
      </c>
      <c r="BA374" s="11">
        <f t="shared" si="232"/>
        <v>0</v>
      </c>
    </row>
    <row r="375" spans="1:53" hidden="1" x14ac:dyDescent="0.2">
      <c r="A375" s="11"/>
      <c r="B375" s="11"/>
      <c r="C375" s="11"/>
      <c r="D375" s="11"/>
      <c r="E375" s="11"/>
      <c r="F375" s="11"/>
      <c r="G375" s="11"/>
      <c r="H375" s="11"/>
      <c r="I375" s="11"/>
      <c r="J375" s="11"/>
      <c r="K375" s="11"/>
      <c r="L375" s="11"/>
      <c r="M375" s="11"/>
      <c r="N375" s="11"/>
      <c r="O375" s="11"/>
      <c r="P375" s="11"/>
      <c r="Q375" s="11"/>
      <c r="R375" s="11"/>
      <c r="S375" s="11"/>
      <c r="T375" s="48">
        <f t="shared" si="242"/>
        <v>344</v>
      </c>
      <c r="U375" s="11">
        <f t="shared" si="240"/>
        <v>7</v>
      </c>
      <c r="V375" s="19">
        <f t="shared" si="233"/>
        <v>0</v>
      </c>
      <c r="W375" s="19">
        <f t="shared" si="234"/>
        <v>0</v>
      </c>
      <c r="X375" s="11" t="b">
        <f t="shared" si="241"/>
        <v>1</v>
      </c>
      <c r="Y375" s="11">
        <f t="shared" si="235"/>
        <v>0</v>
      </c>
      <c r="Z375" s="11">
        <f t="shared" si="236"/>
        <v>0</v>
      </c>
      <c r="AA375" s="11">
        <f t="shared" si="208"/>
        <v>0</v>
      </c>
      <c r="AB375" s="19">
        <f t="shared" si="239"/>
        <v>343</v>
      </c>
      <c r="AC375" s="11">
        <f t="shared" si="209"/>
        <v>6</v>
      </c>
      <c r="AD375" s="11">
        <f t="shared" si="210"/>
        <v>0</v>
      </c>
      <c r="AE375" s="19">
        <f t="shared" si="211"/>
        <v>0</v>
      </c>
      <c r="AF375" s="19">
        <f t="shared" si="212"/>
        <v>0</v>
      </c>
      <c r="AG375" s="11" t="b">
        <f t="shared" si="213"/>
        <v>0</v>
      </c>
      <c r="AH375" s="11">
        <f t="shared" si="214"/>
        <v>0</v>
      </c>
      <c r="AI375" s="11">
        <f t="shared" si="215"/>
        <v>0</v>
      </c>
      <c r="AJ375" s="11">
        <f t="shared" si="216"/>
        <v>0</v>
      </c>
      <c r="AK375" s="11">
        <f t="shared" si="217"/>
        <v>0</v>
      </c>
      <c r="AL375" s="11">
        <f t="shared" si="218"/>
        <v>0</v>
      </c>
      <c r="AM375" s="11">
        <f t="shared" si="219"/>
        <v>0</v>
      </c>
      <c r="AN375" s="11">
        <f t="shared" si="220"/>
        <v>0</v>
      </c>
      <c r="AO375" s="11">
        <f t="shared" si="221"/>
        <v>0</v>
      </c>
      <c r="AP375" s="11">
        <f t="shared" si="222"/>
        <v>0</v>
      </c>
      <c r="AQ375" s="11">
        <f t="shared" si="237"/>
        <v>0</v>
      </c>
      <c r="AR375" s="11">
        <f t="shared" si="223"/>
        <v>0</v>
      </c>
      <c r="AS375" s="11">
        <f t="shared" si="224"/>
        <v>0</v>
      </c>
      <c r="AT375" s="11">
        <f t="shared" si="225"/>
        <v>0</v>
      </c>
      <c r="AU375" s="11">
        <f t="shared" si="226"/>
        <v>0</v>
      </c>
      <c r="AV375" s="11">
        <f t="shared" si="227"/>
        <v>0</v>
      </c>
      <c r="AW375" s="11">
        <f t="shared" si="228"/>
        <v>0</v>
      </c>
      <c r="AX375" s="11">
        <f t="shared" si="229"/>
        <v>0</v>
      </c>
      <c r="AY375" s="11">
        <f t="shared" si="230"/>
        <v>0</v>
      </c>
      <c r="AZ375" s="11">
        <f t="shared" si="231"/>
        <v>0</v>
      </c>
      <c r="BA375" s="11">
        <f t="shared" si="232"/>
        <v>0</v>
      </c>
    </row>
    <row r="376" spans="1:53" hidden="1" x14ac:dyDescent="0.2">
      <c r="A376" s="11"/>
      <c r="B376" s="11"/>
      <c r="C376" s="11"/>
      <c r="D376" s="11"/>
      <c r="E376" s="11"/>
      <c r="F376" s="11"/>
      <c r="G376" s="11"/>
      <c r="H376" s="11"/>
      <c r="I376" s="11"/>
      <c r="J376" s="11"/>
      <c r="K376" s="11"/>
      <c r="L376" s="11"/>
      <c r="M376" s="11"/>
      <c r="N376" s="11"/>
      <c r="O376" s="11"/>
      <c r="P376" s="11"/>
      <c r="Q376" s="11"/>
      <c r="R376" s="11"/>
      <c r="S376" s="11"/>
      <c r="T376" s="48">
        <f t="shared" si="242"/>
        <v>345</v>
      </c>
      <c r="U376" s="11">
        <f t="shared" si="240"/>
        <v>1</v>
      </c>
      <c r="V376" s="19">
        <f t="shared" si="233"/>
        <v>0</v>
      </c>
      <c r="W376" s="19">
        <f t="shared" si="234"/>
        <v>0</v>
      </c>
      <c r="X376" s="11" t="b">
        <f t="shared" si="241"/>
        <v>1</v>
      </c>
      <c r="Y376" s="11">
        <f t="shared" si="235"/>
        <v>0</v>
      </c>
      <c r="Z376" s="11">
        <f t="shared" si="236"/>
        <v>0</v>
      </c>
      <c r="AA376" s="11">
        <f t="shared" si="208"/>
        <v>0</v>
      </c>
      <c r="AB376" s="19">
        <f t="shared" si="239"/>
        <v>344</v>
      </c>
      <c r="AC376" s="11">
        <f t="shared" si="209"/>
        <v>7</v>
      </c>
      <c r="AD376" s="11">
        <f t="shared" si="210"/>
        <v>0</v>
      </c>
      <c r="AE376" s="19">
        <f t="shared" si="211"/>
        <v>0</v>
      </c>
      <c r="AF376" s="19">
        <f t="shared" si="212"/>
        <v>0</v>
      </c>
      <c r="AG376" s="11" t="b">
        <f t="shared" si="213"/>
        <v>0</v>
      </c>
      <c r="AH376" s="11">
        <f t="shared" si="214"/>
        <v>0</v>
      </c>
      <c r="AI376" s="11">
        <f t="shared" si="215"/>
        <v>0</v>
      </c>
      <c r="AJ376" s="11">
        <f t="shared" si="216"/>
        <v>0</v>
      </c>
      <c r="AK376" s="11">
        <f t="shared" si="217"/>
        <v>0</v>
      </c>
      <c r="AL376" s="11">
        <f t="shared" si="218"/>
        <v>0</v>
      </c>
      <c r="AM376" s="11">
        <f t="shared" si="219"/>
        <v>0</v>
      </c>
      <c r="AN376" s="11">
        <f t="shared" si="220"/>
        <v>0</v>
      </c>
      <c r="AO376" s="11">
        <f t="shared" si="221"/>
        <v>0</v>
      </c>
      <c r="AP376" s="11">
        <f t="shared" si="222"/>
        <v>0</v>
      </c>
      <c r="AQ376" s="11">
        <f t="shared" si="237"/>
        <v>0</v>
      </c>
      <c r="AR376" s="11">
        <f t="shared" si="223"/>
        <v>0</v>
      </c>
      <c r="AS376" s="11">
        <f t="shared" si="224"/>
        <v>0</v>
      </c>
      <c r="AT376" s="11">
        <f t="shared" si="225"/>
        <v>0</v>
      </c>
      <c r="AU376" s="11">
        <f t="shared" si="226"/>
        <v>0</v>
      </c>
      <c r="AV376" s="11">
        <f t="shared" si="227"/>
        <v>0</v>
      </c>
      <c r="AW376" s="11">
        <f t="shared" si="228"/>
        <v>0</v>
      </c>
      <c r="AX376" s="11">
        <f t="shared" si="229"/>
        <v>0</v>
      </c>
      <c r="AY376" s="11">
        <f t="shared" si="230"/>
        <v>0</v>
      </c>
      <c r="AZ376" s="11">
        <f t="shared" si="231"/>
        <v>0</v>
      </c>
      <c r="BA376" s="11">
        <f t="shared" si="232"/>
        <v>0</v>
      </c>
    </row>
    <row r="377" spans="1:53" hidden="1" x14ac:dyDescent="0.2">
      <c r="A377" s="11"/>
      <c r="B377" s="11"/>
      <c r="C377" s="11"/>
      <c r="D377" s="11"/>
      <c r="E377" s="11"/>
      <c r="F377" s="11"/>
      <c r="G377" s="11"/>
      <c r="H377" s="11"/>
      <c r="I377" s="11"/>
      <c r="J377" s="11"/>
      <c r="K377" s="11"/>
      <c r="L377" s="11"/>
      <c r="M377" s="11"/>
      <c r="N377" s="11"/>
      <c r="O377" s="11"/>
      <c r="P377" s="11"/>
      <c r="Q377" s="11"/>
      <c r="R377" s="11"/>
      <c r="S377" s="11"/>
      <c r="T377" s="48">
        <f t="shared" si="242"/>
        <v>346</v>
      </c>
      <c r="U377" s="11">
        <f t="shared" si="240"/>
        <v>2</v>
      </c>
      <c r="V377" s="19">
        <f t="shared" si="233"/>
        <v>0</v>
      </c>
      <c r="W377" s="19">
        <f t="shared" si="234"/>
        <v>0</v>
      </c>
      <c r="X377" s="11" t="b">
        <f t="shared" si="241"/>
        <v>1</v>
      </c>
      <c r="Y377" s="11">
        <f t="shared" si="235"/>
        <v>0</v>
      </c>
      <c r="Z377" s="11">
        <f t="shared" si="236"/>
        <v>0</v>
      </c>
      <c r="AA377" s="11">
        <f t="shared" si="208"/>
        <v>0</v>
      </c>
      <c r="AB377" s="19">
        <f t="shared" si="239"/>
        <v>345</v>
      </c>
      <c r="AC377" s="11">
        <f t="shared" si="209"/>
        <v>1</v>
      </c>
      <c r="AD377" s="11">
        <f t="shared" si="210"/>
        <v>0</v>
      </c>
      <c r="AE377" s="19">
        <f t="shared" si="211"/>
        <v>0</v>
      </c>
      <c r="AF377" s="19">
        <f t="shared" si="212"/>
        <v>0</v>
      </c>
      <c r="AG377" s="11" t="b">
        <f t="shared" si="213"/>
        <v>0</v>
      </c>
      <c r="AH377" s="11">
        <f t="shared" si="214"/>
        <v>0</v>
      </c>
      <c r="AI377" s="11">
        <f t="shared" si="215"/>
        <v>0</v>
      </c>
      <c r="AJ377" s="11">
        <f t="shared" si="216"/>
        <v>0</v>
      </c>
      <c r="AK377" s="11">
        <f t="shared" si="217"/>
        <v>0</v>
      </c>
      <c r="AL377" s="11">
        <f t="shared" si="218"/>
        <v>0</v>
      </c>
      <c r="AM377" s="11">
        <f t="shared" si="219"/>
        <v>0</v>
      </c>
      <c r="AN377" s="11">
        <f t="shared" si="220"/>
        <v>0</v>
      </c>
      <c r="AO377" s="11">
        <f t="shared" si="221"/>
        <v>0</v>
      </c>
      <c r="AP377" s="11">
        <f t="shared" si="222"/>
        <v>0</v>
      </c>
      <c r="AQ377" s="11">
        <f t="shared" si="237"/>
        <v>0</v>
      </c>
      <c r="AR377" s="11">
        <f t="shared" si="223"/>
        <v>0</v>
      </c>
      <c r="AS377" s="11">
        <f t="shared" si="224"/>
        <v>0</v>
      </c>
      <c r="AT377" s="11">
        <f t="shared" si="225"/>
        <v>0</v>
      </c>
      <c r="AU377" s="11">
        <f t="shared" si="226"/>
        <v>0</v>
      </c>
      <c r="AV377" s="11">
        <f t="shared" si="227"/>
        <v>0</v>
      </c>
      <c r="AW377" s="11">
        <f t="shared" si="228"/>
        <v>0</v>
      </c>
      <c r="AX377" s="11">
        <f t="shared" si="229"/>
        <v>0</v>
      </c>
      <c r="AY377" s="11">
        <f t="shared" si="230"/>
        <v>0</v>
      </c>
      <c r="AZ377" s="11">
        <f t="shared" si="231"/>
        <v>0</v>
      </c>
      <c r="BA377" s="11">
        <f t="shared" si="232"/>
        <v>0</v>
      </c>
    </row>
    <row r="378" spans="1:53" hidden="1" x14ac:dyDescent="0.2">
      <c r="A378" s="11"/>
      <c r="B378" s="11"/>
      <c r="C378" s="11"/>
      <c r="D378" s="11"/>
      <c r="E378" s="11"/>
      <c r="F378" s="11"/>
      <c r="G378" s="11"/>
      <c r="H378" s="11"/>
      <c r="I378" s="11"/>
      <c r="J378" s="11"/>
      <c r="K378" s="11"/>
      <c r="L378" s="11"/>
      <c r="M378" s="11"/>
      <c r="N378" s="11"/>
      <c r="O378" s="11"/>
      <c r="P378" s="11"/>
      <c r="Q378" s="11"/>
      <c r="R378" s="11"/>
      <c r="S378" s="11"/>
      <c r="T378" s="48">
        <f t="shared" si="242"/>
        <v>347</v>
      </c>
      <c r="U378" s="11">
        <f t="shared" si="240"/>
        <v>3</v>
      </c>
      <c r="V378" s="19">
        <f t="shared" si="233"/>
        <v>0</v>
      </c>
      <c r="W378" s="19">
        <f t="shared" si="234"/>
        <v>0</v>
      </c>
      <c r="X378" s="11" t="b">
        <f t="shared" si="241"/>
        <v>1</v>
      </c>
      <c r="Y378" s="11">
        <f t="shared" si="235"/>
        <v>0</v>
      </c>
      <c r="Z378" s="11">
        <f t="shared" si="236"/>
        <v>0</v>
      </c>
      <c r="AA378" s="11">
        <f t="shared" si="208"/>
        <v>0</v>
      </c>
      <c r="AB378" s="19">
        <f t="shared" si="239"/>
        <v>346</v>
      </c>
      <c r="AC378" s="11">
        <f t="shared" si="209"/>
        <v>2</v>
      </c>
      <c r="AD378" s="11">
        <f t="shared" si="210"/>
        <v>0</v>
      </c>
      <c r="AE378" s="19">
        <f t="shared" si="211"/>
        <v>0</v>
      </c>
      <c r="AF378" s="19">
        <f t="shared" si="212"/>
        <v>0</v>
      </c>
      <c r="AG378" s="11" t="b">
        <f t="shared" si="213"/>
        <v>0</v>
      </c>
      <c r="AH378" s="11">
        <f t="shared" si="214"/>
        <v>0</v>
      </c>
      <c r="AI378" s="11">
        <f t="shared" si="215"/>
        <v>0</v>
      </c>
      <c r="AJ378" s="11">
        <f t="shared" si="216"/>
        <v>0</v>
      </c>
      <c r="AK378" s="11">
        <f t="shared" si="217"/>
        <v>0</v>
      </c>
      <c r="AL378" s="11">
        <f t="shared" si="218"/>
        <v>0</v>
      </c>
      <c r="AM378" s="11">
        <f t="shared" si="219"/>
        <v>0</v>
      </c>
      <c r="AN378" s="11">
        <f t="shared" si="220"/>
        <v>0</v>
      </c>
      <c r="AO378" s="11">
        <f t="shared" si="221"/>
        <v>0</v>
      </c>
      <c r="AP378" s="11">
        <f t="shared" si="222"/>
        <v>0</v>
      </c>
      <c r="AQ378" s="11">
        <f t="shared" si="237"/>
        <v>0</v>
      </c>
      <c r="AR378" s="11">
        <f t="shared" si="223"/>
        <v>0</v>
      </c>
      <c r="AS378" s="11">
        <f t="shared" si="224"/>
        <v>0</v>
      </c>
      <c r="AT378" s="11">
        <f t="shared" si="225"/>
        <v>0</v>
      </c>
      <c r="AU378" s="11">
        <f t="shared" si="226"/>
        <v>0</v>
      </c>
      <c r="AV378" s="11">
        <f t="shared" si="227"/>
        <v>0</v>
      </c>
      <c r="AW378" s="11">
        <f t="shared" si="228"/>
        <v>0</v>
      </c>
      <c r="AX378" s="11">
        <f t="shared" si="229"/>
        <v>0</v>
      </c>
      <c r="AY378" s="11">
        <f t="shared" si="230"/>
        <v>0</v>
      </c>
      <c r="AZ378" s="11">
        <f t="shared" si="231"/>
        <v>0</v>
      </c>
      <c r="BA378" s="11">
        <f t="shared" si="232"/>
        <v>0</v>
      </c>
    </row>
    <row r="379" spans="1:53" hidden="1" x14ac:dyDescent="0.2">
      <c r="A379" s="11"/>
      <c r="B379" s="11"/>
      <c r="C379" s="11"/>
      <c r="D379" s="11"/>
      <c r="E379" s="11"/>
      <c r="F379" s="11"/>
      <c r="G379" s="11"/>
      <c r="H379" s="11"/>
      <c r="I379" s="11"/>
      <c r="J379" s="11"/>
      <c r="K379" s="11"/>
      <c r="L379" s="11"/>
      <c r="M379" s="11"/>
      <c r="N379" s="11"/>
      <c r="O379" s="11"/>
      <c r="P379" s="11"/>
      <c r="Q379" s="11"/>
      <c r="R379" s="11"/>
      <c r="S379" s="11"/>
      <c r="T379" s="48">
        <f t="shared" si="242"/>
        <v>348</v>
      </c>
      <c r="U379" s="11">
        <f t="shared" si="240"/>
        <v>4</v>
      </c>
      <c r="V379" s="19">
        <f t="shared" si="233"/>
        <v>0</v>
      </c>
      <c r="W379" s="19">
        <f t="shared" si="234"/>
        <v>0</v>
      </c>
      <c r="X379" s="11" t="b">
        <f t="shared" si="241"/>
        <v>1</v>
      </c>
      <c r="Y379" s="11">
        <f t="shared" si="235"/>
        <v>0</v>
      </c>
      <c r="Z379" s="11">
        <f t="shared" si="236"/>
        <v>0</v>
      </c>
      <c r="AA379" s="11">
        <f t="shared" si="208"/>
        <v>0</v>
      </c>
      <c r="AB379" s="19">
        <f t="shared" si="239"/>
        <v>347</v>
      </c>
      <c r="AC379" s="11">
        <f t="shared" si="209"/>
        <v>3</v>
      </c>
      <c r="AD379" s="11">
        <f t="shared" si="210"/>
        <v>0</v>
      </c>
      <c r="AE379" s="19">
        <f t="shared" si="211"/>
        <v>0</v>
      </c>
      <c r="AF379" s="19">
        <f t="shared" si="212"/>
        <v>0</v>
      </c>
      <c r="AG379" s="11" t="b">
        <f t="shared" si="213"/>
        <v>0</v>
      </c>
      <c r="AH379" s="11">
        <f t="shared" si="214"/>
        <v>0</v>
      </c>
      <c r="AI379" s="11">
        <f t="shared" si="215"/>
        <v>0</v>
      </c>
      <c r="AJ379" s="11">
        <f t="shared" si="216"/>
        <v>0</v>
      </c>
      <c r="AK379" s="11">
        <f t="shared" si="217"/>
        <v>0</v>
      </c>
      <c r="AL379" s="11">
        <f t="shared" si="218"/>
        <v>0</v>
      </c>
      <c r="AM379" s="11">
        <f t="shared" si="219"/>
        <v>0</v>
      </c>
      <c r="AN379" s="11">
        <f t="shared" si="220"/>
        <v>0</v>
      </c>
      <c r="AO379" s="11">
        <f t="shared" si="221"/>
        <v>0</v>
      </c>
      <c r="AP379" s="11">
        <f t="shared" si="222"/>
        <v>0</v>
      </c>
      <c r="AQ379" s="11">
        <f t="shared" si="237"/>
        <v>0</v>
      </c>
      <c r="AR379" s="11">
        <f t="shared" si="223"/>
        <v>0</v>
      </c>
      <c r="AS379" s="11">
        <f t="shared" si="224"/>
        <v>0</v>
      </c>
      <c r="AT379" s="11">
        <f t="shared" si="225"/>
        <v>0</v>
      </c>
      <c r="AU379" s="11">
        <f t="shared" si="226"/>
        <v>0</v>
      </c>
      <c r="AV379" s="11">
        <f t="shared" si="227"/>
        <v>0</v>
      </c>
      <c r="AW379" s="11">
        <f t="shared" si="228"/>
        <v>0</v>
      </c>
      <c r="AX379" s="11">
        <f t="shared" si="229"/>
        <v>0</v>
      </c>
      <c r="AY379" s="11">
        <f t="shared" si="230"/>
        <v>0</v>
      </c>
      <c r="AZ379" s="11">
        <f t="shared" si="231"/>
        <v>0</v>
      </c>
      <c r="BA379" s="11">
        <f t="shared" si="232"/>
        <v>0</v>
      </c>
    </row>
    <row r="380" spans="1:53" hidden="1" x14ac:dyDescent="0.2">
      <c r="A380" s="11"/>
      <c r="B380" s="11"/>
      <c r="C380" s="11"/>
      <c r="D380" s="11"/>
      <c r="E380" s="11"/>
      <c r="F380" s="11"/>
      <c r="G380" s="11"/>
      <c r="H380" s="11"/>
      <c r="I380" s="11"/>
      <c r="J380" s="11"/>
      <c r="K380" s="11"/>
      <c r="L380" s="11"/>
      <c r="M380" s="11"/>
      <c r="N380" s="11"/>
      <c r="O380" s="11"/>
      <c r="P380" s="11"/>
      <c r="Q380" s="11"/>
      <c r="R380" s="11"/>
      <c r="S380" s="11"/>
      <c r="T380" s="48">
        <f t="shared" si="242"/>
        <v>349</v>
      </c>
      <c r="U380" s="11">
        <f t="shared" si="240"/>
        <v>5</v>
      </c>
      <c r="V380" s="19">
        <f t="shared" si="233"/>
        <v>0</v>
      </c>
      <c r="W380" s="19">
        <f t="shared" si="234"/>
        <v>0</v>
      </c>
      <c r="X380" s="11" t="b">
        <f t="shared" si="241"/>
        <v>1</v>
      </c>
      <c r="Y380" s="11">
        <f t="shared" si="235"/>
        <v>0</v>
      </c>
      <c r="Z380" s="11">
        <f t="shared" si="236"/>
        <v>0</v>
      </c>
      <c r="AA380" s="11">
        <f t="shared" si="208"/>
        <v>0</v>
      </c>
      <c r="AB380" s="19">
        <f t="shared" si="239"/>
        <v>348</v>
      </c>
      <c r="AC380" s="11">
        <f t="shared" si="209"/>
        <v>4</v>
      </c>
      <c r="AD380" s="11">
        <f t="shared" si="210"/>
        <v>0</v>
      </c>
      <c r="AE380" s="19">
        <f t="shared" si="211"/>
        <v>0</v>
      </c>
      <c r="AF380" s="19">
        <f t="shared" si="212"/>
        <v>0</v>
      </c>
      <c r="AG380" s="11" t="b">
        <f t="shared" si="213"/>
        <v>0</v>
      </c>
      <c r="AH380" s="11">
        <f t="shared" si="214"/>
        <v>0</v>
      </c>
      <c r="AI380" s="11">
        <f t="shared" si="215"/>
        <v>0</v>
      </c>
      <c r="AJ380" s="11">
        <f t="shared" si="216"/>
        <v>0</v>
      </c>
      <c r="AK380" s="11">
        <f t="shared" si="217"/>
        <v>0</v>
      </c>
      <c r="AL380" s="11">
        <f t="shared" si="218"/>
        <v>0</v>
      </c>
      <c r="AM380" s="11">
        <f t="shared" si="219"/>
        <v>0</v>
      </c>
      <c r="AN380" s="11">
        <f t="shared" si="220"/>
        <v>0</v>
      </c>
      <c r="AO380" s="11">
        <f t="shared" si="221"/>
        <v>0</v>
      </c>
      <c r="AP380" s="11">
        <f t="shared" si="222"/>
        <v>0</v>
      </c>
      <c r="AQ380" s="11">
        <f t="shared" si="237"/>
        <v>0</v>
      </c>
      <c r="AR380" s="11">
        <f t="shared" si="223"/>
        <v>0</v>
      </c>
      <c r="AS380" s="11">
        <f t="shared" si="224"/>
        <v>0</v>
      </c>
      <c r="AT380" s="11">
        <f t="shared" si="225"/>
        <v>0</v>
      </c>
      <c r="AU380" s="11">
        <f t="shared" si="226"/>
        <v>0</v>
      </c>
      <c r="AV380" s="11">
        <f t="shared" si="227"/>
        <v>0</v>
      </c>
      <c r="AW380" s="11">
        <f t="shared" si="228"/>
        <v>0</v>
      </c>
      <c r="AX380" s="11">
        <f t="shared" si="229"/>
        <v>0</v>
      </c>
      <c r="AY380" s="11">
        <f t="shared" si="230"/>
        <v>0</v>
      </c>
      <c r="AZ380" s="11">
        <f t="shared" si="231"/>
        <v>0</v>
      </c>
      <c r="BA380" s="11">
        <f t="shared" si="232"/>
        <v>0</v>
      </c>
    </row>
    <row r="381" spans="1:53" hidden="1" x14ac:dyDescent="0.2">
      <c r="A381" s="11"/>
      <c r="B381" s="11"/>
      <c r="C381" s="11"/>
      <c r="D381" s="11"/>
      <c r="E381" s="11"/>
      <c r="F381" s="11"/>
      <c r="G381" s="11"/>
      <c r="H381" s="11"/>
      <c r="I381" s="11"/>
      <c r="J381" s="11"/>
      <c r="K381" s="11"/>
      <c r="L381" s="11"/>
      <c r="M381" s="11"/>
      <c r="N381" s="11"/>
      <c r="O381" s="11"/>
      <c r="P381" s="11"/>
      <c r="Q381" s="11"/>
      <c r="R381" s="11"/>
      <c r="S381" s="11"/>
      <c r="T381" s="48">
        <f t="shared" si="242"/>
        <v>350</v>
      </c>
      <c r="U381" s="11">
        <f t="shared" si="240"/>
        <v>6</v>
      </c>
      <c r="V381" s="19">
        <f t="shared" si="233"/>
        <v>0</v>
      </c>
      <c r="W381" s="19">
        <f t="shared" si="234"/>
        <v>0</v>
      </c>
      <c r="X381" s="11" t="b">
        <f t="shared" si="241"/>
        <v>1</v>
      </c>
      <c r="Y381" s="11">
        <f t="shared" si="235"/>
        <v>0</v>
      </c>
      <c r="Z381" s="11">
        <f t="shared" si="236"/>
        <v>0</v>
      </c>
      <c r="AA381" s="11">
        <f t="shared" si="208"/>
        <v>0</v>
      </c>
      <c r="AB381" s="19">
        <f t="shared" si="239"/>
        <v>349</v>
      </c>
      <c r="AC381" s="11">
        <f t="shared" si="209"/>
        <v>5</v>
      </c>
      <c r="AD381" s="11">
        <f t="shared" si="210"/>
        <v>0</v>
      </c>
      <c r="AE381" s="19">
        <f t="shared" si="211"/>
        <v>0</v>
      </c>
      <c r="AF381" s="19">
        <f t="shared" si="212"/>
        <v>0</v>
      </c>
      <c r="AG381" s="11" t="b">
        <f t="shared" si="213"/>
        <v>0</v>
      </c>
      <c r="AH381" s="11">
        <f t="shared" si="214"/>
        <v>0</v>
      </c>
      <c r="AI381" s="11">
        <f t="shared" si="215"/>
        <v>0</v>
      </c>
      <c r="AJ381" s="11">
        <f t="shared" si="216"/>
        <v>0</v>
      </c>
      <c r="AK381" s="11">
        <f t="shared" si="217"/>
        <v>0</v>
      </c>
      <c r="AL381" s="11">
        <f t="shared" si="218"/>
        <v>0</v>
      </c>
      <c r="AM381" s="11">
        <f t="shared" si="219"/>
        <v>0</v>
      </c>
      <c r="AN381" s="11">
        <f t="shared" si="220"/>
        <v>0</v>
      </c>
      <c r="AO381" s="11">
        <f t="shared" si="221"/>
        <v>0</v>
      </c>
      <c r="AP381" s="11">
        <f t="shared" si="222"/>
        <v>0</v>
      </c>
      <c r="AQ381" s="11">
        <f t="shared" si="237"/>
        <v>0</v>
      </c>
      <c r="AR381" s="11">
        <f t="shared" si="223"/>
        <v>0</v>
      </c>
      <c r="AS381" s="11">
        <f t="shared" si="224"/>
        <v>0</v>
      </c>
      <c r="AT381" s="11">
        <f t="shared" si="225"/>
        <v>0</v>
      </c>
      <c r="AU381" s="11">
        <f t="shared" si="226"/>
        <v>0</v>
      </c>
      <c r="AV381" s="11">
        <f t="shared" si="227"/>
        <v>0</v>
      </c>
      <c r="AW381" s="11">
        <f t="shared" si="228"/>
        <v>0</v>
      </c>
      <c r="AX381" s="11">
        <f t="shared" si="229"/>
        <v>0</v>
      </c>
      <c r="AY381" s="11">
        <f t="shared" si="230"/>
        <v>0</v>
      </c>
      <c r="AZ381" s="11">
        <f t="shared" si="231"/>
        <v>0</v>
      </c>
      <c r="BA381" s="11">
        <f t="shared" si="232"/>
        <v>0</v>
      </c>
    </row>
    <row r="382" spans="1:53" hidden="1" x14ac:dyDescent="0.2">
      <c r="A382" s="11"/>
      <c r="B382" s="11"/>
      <c r="C382" s="11"/>
      <c r="D382" s="11"/>
      <c r="E382" s="11"/>
      <c r="F382" s="11"/>
      <c r="G382" s="11"/>
      <c r="H382" s="11"/>
      <c r="I382" s="11"/>
      <c r="J382" s="11"/>
      <c r="K382" s="11"/>
      <c r="L382" s="11"/>
      <c r="M382" s="11"/>
      <c r="N382" s="11"/>
      <c r="O382" s="11"/>
      <c r="P382" s="11"/>
      <c r="Q382" s="11"/>
      <c r="R382" s="11"/>
      <c r="S382" s="11"/>
      <c r="T382" s="48">
        <f t="shared" si="242"/>
        <v>351</v>
      </c>
      <c r="U382" s="11">
        <f t="shared" si="240"/>
        <v>7</v>
      </c>
      <c r="V382" s="19">
        <f t="shared" si="233"/>
        <v>0</v>
      </c>
      <c r="W382" s="19">
        <f t="shared" si="234"/>
        <v>0</v>
      </c>
      <c r="X382" s="11" t="b">
        <f t="shared" si="241"/>
        <v>1</v>
      </c>
      <c r="Y382" s="11">
        <f t="shared" si="235"/>
        <v>0</v>
      </c>
      <c r="Z382" s="11">
        <f t="shared" si="236"/>
        <v>0</v>
      </c>
      <c r="AA382" s="11">
        <f t="shared" si="208"/>
        <v>0</v>
      </c>
      <c r="AB382" s="19">
        <f t="shared" si="239"/>
        <v>350</v>
      </c>
      <c r="AC382" s="11">
        <f t="shared" si="209"/>
        <v>6</v>
      </c>
      <c r="AD382" s="11">
        <f t="shared" si="210"/>
        <v>0</v>
      </c>
      <c r="AE382" s="19">
        <f t="shared" si="211"/>
        <v>0</v>
      </c>
      <c r="AF382" s="19">
        <f t="shared" si="212"/>
        <v>0</v>
      </c>
      <c r="AG382" s="11" t="b">
        <f t="shared" si="213"/>
        <v>0</v>
      </c>
      <c r="AH382" s="11">
        <f t="shared" si="214"/>
        <v>0</v>
      </c>
      <c r="AI382" s="11">
        <f t="shared" si="215"/>
        <v>0</v>
      </c>
      <c r="AJ382" s="11">
        <f t="shared" si="216"/>
        <v>0</v>
      </c>
      <c r="AK382" s="11">
        <f t="shared" si="217"/>
        <v>0</v>
      </c>
      <c r="AL382" s="11">
        <f t="shared" si="218"/>
        <v>0</v>
      </c>
      <c r="AM382" s="11">
        <f t="shared" si="219"/>
        <v>0</v>
      </c>
      <c r="AN382" s="11">
        <f t="shared" si="220"/>
        <v>0</v>
      </c>
      <c r="AO382" s="11">
        <f t="shared" si="221"/>
        <v>0</v>
      </c>
      <c r="AP382" s="11">
        <f t="shared" si="222"/>
        <v>0</v>
      </c>
      <c r="AQ382" s="11">
        <f t="shared" si="237"/>
        <v>0</v>
      </c>
      <c r="AR382" s="11">
        <f t="shared" si="223"/>
        <v>0</v>
      </c>
      <c r="AS382" s="11">
        <f t="shared" si="224"/>
        <v>0</v>
      </c>
      <c r="AT382" s="11">
        <f t="shared" si="225"/>
        <v>0</v>
      </c>
      <c r="AU382" s="11">
        <f t="shared" si="226"/>
        <v>0</v>
      </c>
      <c r="AV382" s="11">
        <f t="shared" si="227"/>
        <v>0</v>
      </c>
      <c r="AW382" s="11">
        <f t="shared" si="228"/>
        <v>0</v>
      </c>
      <c r="AX382" s="11">
        <f t="shared" si="229"/>
        <v>0</v>
      </c>
      <c r="AY382" s="11">
        <f t="shared" si="230"/>
        <v>0</v>
      </c>
      <c r="AZ382" s="11">
        <f t="shared" si="231"/>
        <v>0</v>
      </c>
      <c r="BA382" s="11">
        <f t="shared" si="232"/>
        <v>0</v>
      </c>
    </row>
    <row r="383" spans="1:53" hidden="1" x14ac:dyDescent="0.2">
      <c r="A383" s="11"/>
      <c r="B383" s="11"/>
      <c r="C383" s="11"/>
      <c r="D383" s="11"/>
      <c r="E383" s="11"/>
      <c r="F383" s="11"/>
      <c r="G383" s="11"/>
      <c r="H383" s="11"/>
      <c r="I383" s="11"/>
      <c r="J383" s="11"/>
      <c r="K383" s="11"/>
      <c r="L383" s="11"/>
      <c r="M383" s="11"/>
      <c r="N383" s="11"/>
      <c r="O383" s="11"/>
      <c r="P383" s="11"/>
      <c r="Q383" s="11"/>
      <c r="R383" s="11"/>
      <c r="S383" s="11"/>
      <c r="T383" s="48">
        <f t="shared" si="242"/>
        <v>352</v>
      </c>
      <c r="U383" s="11">
        <f t="shared" si="240"/>
        <v>1</v>
      </c>
      <c r="V383" s="19">
        <f t="shared" si="233"/>
        <v>0</v>
      </c>
      <c r="W383" s="19">
        <f t="shared" si="234"/>
        <v>0</v>
      </c>
      <c r="X383" s="11" t="b">
        <f t="shared" si="241"/>
        <v>1</v>
      </c>
      <c r="Y383" s="11">
        <f t="shared" si="235"/>
        <v>0</v>
      </c>
      <c r="Z383" s="11">
        <f t="shared" si="236"/>
        <v>0</v>
      </c>
      <c r="AA383" s="11">
        <f t="shared" si="208"/>
        <v>0</v>
      </c>
      <c r="AB383" s="19">
        <f t="shared" si="239"/>
        <v>351</v>
      </c>
      <c r="AC383" s="11">
        <f t="shared" si="209"/>
        <v>7</v>
      </c>
      <c r="AD383" s="11">
        <f t="shared" si="210"/>
        <v>0</v>
      </c>
      <c r="AE383" s="19">
        <f t="shared" si="211"/>
        <v>0</v>
      </c>
      <c r="AF383" s="19">
        <f t="shared" si="212"/>
        <v>0</v>
      </c>
      <c r="AG383" s="11" t="b">
        <f t="shared" si="213"/>
        <v>0</v>
      </c>
      <c r="AH383" s="11">
        <f t="shared" si="214"/>
        <v>0</v>
      </c>
      <c r="AI383" s="11">
        <f t="shared" si="215"/>
        <v>0</v>
      </c>
      <c r="AJ383" s="11">
        <f t="shared" si="216"/>
        <v>0</v>
      </c>
      <c r="AK383" s="11">
        <f t="shared" si="217"/>
        <v>0</v>
      </c>
      <c r="AL383" s="11">
        <f t="shared" si="218"/>
        <v>0</v>
      </c>
      <c r="AM383" s="11">
        <f t="shared" si="219"/>
        <v>0</v>
      </c>
      <c r="AN383" s="11">
        <f t="shared" si="220"/>
        <v>0</v>
      </c>
      <c r="AO383" s="11">
        <f t="shared" si="221"/>
        <v>0</v>
      </c>
      <c r="AP383" s="11">
        <f t="shared" si="222"/>
        <v>0</v>
      </c>
      <c r="AQ383" s="11">
        <f t="shared" si="237"/>
        <v>0</v>
      </c>
      <c r="AR383" s="11">
        <f t="shared" si="223"/>
        <v>0</v>
      </c>
      <c r="AS383" s="11">
        <f t="shared" si="224"/>
        <v>0</v>
      </c>
      <c r="AT383" s="11">
        <f t="shared" si="225"/>
        <v>0</v>
      </c>
      <c r="AU383" s="11">
        <f t="shared" si="226"/>
        <v>0</v>
      </c>
      <c r="AV383" s="11">
        <f t="shared" si="227"/>
        <v>0</v>
      </c>
      <c r="AW383" s="11">
        <f t="shared" si="228"/>
        <v>0</v>
      </c>
      <c r="AX383" s="11">
        <f t="shared" si="229"/>
        <v>0</v>
      </c>
      <c r="AY383" s="11">
        <f t="shared" si="230"/>
        <v>0</v>
      </c>
      <c r="AZ383" s="11">
        <f t="shared" si="231"/>
        <v>0</v>
      </c>
      <c r="BA383" s="11">
        <f t="shared" si="232"/>
        <v>0</v>
      </c>
    </row>
    <row r="384" spans="1:53" hidden="1" x14ac:dyDescent="0.2">
      <c r="A384" s="11"/>
      <c r="B384" s="11"/>
      <c r="C384" s="11"/>
      <c r="D384" s="11"/>
      <c r="E384" s="11"/>
      <c r="F384" s="11"/>
      <c r="G384" s="11"/>
      <c r="H384" s="11"/>
      <c r="I384" s="11"/>
      <c r="J384" s="11"/>
      <c r="K384" s="11"/>
      <c r="L384" s="11"/>
      <c r="M384" s="11"/>
      <c r="N384" s="11"/>
      <c r="O384" s="11"/>
      <c r="P384" s="11"/>
      <c r="Q384" s="11"/>
      <c r="R384" s="11"/>
      <c r="S384" s="11"/>
      <c r="T384" s="48">
        <f t="shared" si="242"/>
        <v>353</v>
      </c>
      <c r="U384" s="11">
        <f t="shared" si="240"/>
        <v>2</v>
      </c>
      <c r="V384" s="19">
        <f t="shared" si="233"/>
        <v>0</v>
      </c>
      <c r="W384" s="19">
        <f t="shared" si="234"/>
        <v>0</v>
      </c>
      <c r="X384" s="11" t="b">
        <f t="shared" si="241"/>
        <v>1</v>
      </c>
      <c r="Y384" s="11">
        <f t="shared" si="235"/>
        <v>0</v>
      </c>
      <c r="Z384" s="11">
        <f t="shared" si="236"/>
        <v>0</v>
      </c>
      <c r="AA384" s="11">
        <f t="shared" si="208"/>
        <v>0</v>
      </c>
      <c r="AB384" s="19">
        <f t="shared" si="239"/>
        <v>352</v>
      </c>
      <c r="AC384" s="11">
        <f t="shared" si="209"/>
        <v>1</v>
      </c>
      <c r="AD384" s="11">
        <f t="shared" si="210"/>
        <v>0</v>
      </c>
      <c r="AE384" s="19">
        <f t="shared" si="211"/>
        <v>0</v>
      </c>
      <c r="AF384" s="19">
        <f t="shared" si="212"/>
        <v>0</v>
      </c>
      <c r="AG384" s="11" t="b">
        <f t="shared" si="213"/>
        <v>0</v>
      </c>
      <c r="AH384" s="11">
        <f t="shared" si="214"/>
        <v>0</v>
      </c>
      <c r="AI384" s="11">
        <f t="shared" si="215"/>
        <v>0</v>
      </c>
      <c r="AJ384" s="11">
        <f t="shared" si="216"/>
        <v>0</v>
      </c>
      <c r="AK384" s="11">
        <f t="shared" si="217"/>
        <v>0</v>
      </c>
      <c r="AL384" s="11">
        <f t="shared" si="218"/>
        <v>0</v>
      </c>
      <c r="AM384" s="11">
        <f t="shared" si="219"/>
        <v>0</v>
      </c>
      <c r="AN384" s="11">
        <f t="shared" si="220"/>
        <v>0</v>
      </c>
      <c r="AO384" s="11">
        <f t="shared" si="221"/>
        <v>0</v>
      </c>
      <c r="AP384" s="11">
        <f t="shared" si="222"/>
        <v>0</v>
      </c>
      <c r="AQ384" s="11">
        <f t="shared" si="237"/>
        <v>0</v>
      </c>
      <c r="AR384" s="11">
        <f t="shared" si="223"/>
        <v>0</v>
      </c>
      <c r="AS384" s="11">
        <f t="shared" si="224"/>
        <v>0</v>
      </c>
      <c r="AT384" s="11">
        <f t="shared" si="225"/>
        <v>0</v>
      </c>
      <c r="AU384" s="11">
        <f t="shared" si="226"/>
        <v>0</v>
      </c>
      <c r="AV384" s="11">
        <f t="shared" si="227"/>
        <v>0</v>
      </c>
      <c r="AW384" s="11">
        <f t="shared" si="228"/>
        <v>0</v>
      </c>
      <c r="AX384" s="11">
        <f t="shared" si="229"/>
        <v>0</v>
      </c>
      <c r="AY384" s="11">
        <f t="shared" si="230"/>
        <v>0</v>
      </c>
      <c r="AZ384" s="11">
        <f t="shared" si="231"/>
        <v>0</v>
      </c>
      <c r="BA384" s="11">
        <f t="shared" si="232"/>
        <v>0</v>
      </c>
    </row>
    <row r="385" spans="1:53" hidden="1" x14ac:dyDescent="0.2">
      <c r="A385" s="11"/>
      <c r="B385" s="11"/>
      <c r="C385" s="11"/>
      <c r="D385" s="11"/>
      <c r="E385" s="11"/>
      <c r="F385" s="11"/>
      <c r="G385" s="11"/>
      <c r="H385" s="11"/>
      <c r="I385" s="11"/>
      <c r="J385" s="11"/>
      <c r="K385" s="11"/>
      <c r="L385" s="11"/>
      <c r="M385" s="11"/>
      <c r="N385" s="11"/>
      <c r="O385" s="11"/>
      <c r="P385" s="11"/>
      <c r="Q385" s="11"/>
      <c r="R385" s="11"/>
      <c r="S385" s="11"/>
      <c r="T385" s="48">
        <f t="shared" si="242"/>
        <v>354</v>
      </c>
      <c r="U385" s="11">
        <f t="shared" si="240"/>
        <v>3</v>
      </c>
      <c r="V385" s="19">
        <f t="shared" si="233"/>
        <v>0</v>
      </c>
      <c r="W385" s="19">
        <f t="shared" si="234"/>
        <v>0</v>
      </c>
      <c r="X385" s="11" t="b">
        <f t="shared" si="241"/>
        <v>1</v>
      </c>
      <c r="Y385" s="11">
        <f t="shared" si="235"/>
        <v>0</v>
      </c>
      <c r="Z385" s="11">
        <f t="shared" si="236"/>
        <v>0</v>
      </c>
      <c r="AA385" s="11">
        <f t="shared" si="208"/>
        <v>0</v>
      </c>
      <c r="AB385" s="19">
        <f t="shared" si="239"/>
        <v>353</v>
      </c>
      <c r="AC385" s="11">
        <f t="shared" si="209"/>
        <v>2</v>
      </c>
      <c r="AD385" s="11">
        <f t="shared" si="210"/>
        <v>0</v>
      </c>
      <c r="AE385" s="19">
        <f t="shared" si="211"/>
        <v>0</v>
      </c>
      <c r="AF385" s="19">
        <f t="shared" si="212"/>
        <v>0</v>
      </c>
      <c r="AG385" s="11" t="b">
        <f t="shared" si="213"/>
        <v>0</v>
      </c>
      <c r="AH385" s="11">
        <f t="shared" si="214"/>
        <v>0</v>
      </c>
      <c r="AI385" s="11">
        <f t="shared" si="215"/>
        <v>0</v>
      </c>
      <c r="AJ385" s="11">
        <f t="shared" si="216"/>
        <v>0</v>
      </c>
      <c r="AK385" s="11">
        <f t="shared" si="217"/>
        <v>0</v>
      </c>
      <c r="AL385" s="11">
        <f t="shared" si="218"/>
        <v>0</v>
      </c>
      <c r="AM385" s="11">
        <f t="shared" si="219"/>
        <v>0</v>
      </c>
      <c r="AN385" s="11">
        <f t="shared" si="220"/>
        <v>0</v>
      </c>
      <c r="AO385" s="11">
        <f t="shared" si="221"/>
        <v>0</v>
      </c>
      <c r="AP385" s="11">
        <f t="shared" si="222"/>
        <v>0</v>
      </c>
      <c r="AQ385" s="11">
        <f t="shared" si="237"/>
        <v>0</v>
      </c>
      <c r="AR385" s="11">
        <f t="shared" si="223"/>
        <v>0</v>
      </c>
      <c r="AS385" s="11">
        <f t="shared" si="224"/>
        <v>0</v>
      </c>
      <c r="AT385" s="11">
        <f t="shared" si="225"/>
        <v>0</v>
      </c>
      <c r="AU385" s="11">
        <f t="shared" si="226"/>
        <v>0</v>
      </c>
      <c r="AV385" s="11">
        <f t="shared" si="227"/>
        <v>0</v>
      </c>
      <c r="AW385" s="11">
        <f t="shared" si="228"/>
        <v>0</v>
      </c>
      <c r="AX385" s="11">
        <f t="shared" si="229"/>
        <v>0</v>
      </c>
      <c r="AY385" s="11">
        <f t="shared" si="230"/>
        <v>0</v>
      </c>
      <c r="AZ385" s="11">
        <f t="shared" si="231"/>
        <v>0</v>
      </c>
      <c r="BA385" s="11">
        <f t="shared" si="232"/>
        <v>0</v>
      </c>
    </row>
    <row r="386" spans="1:53" hidden="1" x14ac:dyDescent="0.2">
      <c r="A386" s="11"/>
      <c r="B386" s="11"/>
      <c r="C386" s="11"/>
      <c r="D386" s="11"/>
      <c r="E386" s="11"/>
      <c r="F386" s="11"/>
      <c r="G386" s="11"/>
      <c r="H386" s="11"/>
      <c r="I386" s="11"/>
      <c r="J386" s="11"/>
      <c r="K386" s="11"/>
      <c r="L386" s="11"/>
      <c r="M386" s="11"/>
      <c r="N386" s="11"/>
      <c r="O386" s="11"/>
      <c r="P386" s="11"/>
      <c r="Q386" s="11"/>
      <c r="R386" s="11"/>
      <c r="S386" s="11"/>
      <c r="T386" s="48">
        <f t="shared" ref="T386:T396" si="243">T385+1</f>
        <v>355</v>
      </c>
      <c r="U386" s="11">
        <f t="shared" si="240"/>
        <v>4</v>
      </c>
      <c r="V386" s="19">
        <f t="shared" si="233"/>
        <v>0</v>
      </c>
      <c r="W386" s="19">
        <f t="shared" si="234"/>
        <v>0</v>
      </c>
      <c r="X386" s="11" t="b">
        <f t="shared" si="241"/>
        <v>1</v>
      </c>
      <c r="Y386" s="11">
        <f t="shared" si="235"/>
        <v>0</v>
      </c>
      <c r="Z386" s="11">
        <f t="shared" si="236"/>
        <v>0</v>
      </c>
      <c r="AA386" s="11">
        <f t="shared" si="208"/>
        <v>0</v>
      </c>
      <c r="AB386" s="19">
        <f t="shared" si="239"/>
        <v>354</v>
      </c>
      <c r="AC386" s="11">
        <f t="shared" si="209"/>
        <v>3</v>
      </c>
      <c r="AD386" s="11">
        <f t="shared" si="210"/>
        <v>0</v>
      </c>
      <c r="AE386" s="19">
        <f t="shared" si="211"/>
        <v>0</v>
      </c>
      <c r="AF386" s="19">
        <f t="shared" si="212"/>
        <v>0</v>
      </c>
      <c r="AG386" s="11" t="b">
        <f t="shared" si="213"/>
        <v>0</v>
      </c>
      <c r="AH386" s="11">
        <f t="shared" si="214"/>
        <v>0</v>
      </c>
      <c r="AI386" s="11">
        <f t="shared" si="215"/>
        <v>0</v>
      </c>
      <c r="AJ386" s="11">
        <f t="shared" si="216"/>
        <v>0</v>
      </c>
      <c r="AK386" s="11">
        <f t="shared" si="217"/>
        <v>0</v>
      </c>
      <c r="AL386" s="11">
        <f t="shared" si="218"/>
        <v>0</v>
      </c>
      <c r="AM386" s="11">
        <f t="shared" si="219"/>
        <v>0</v>
      </c>
      <c r="AN386" s="11">
        <f t="shared" si="220"/>
        <v>0</v>
      </c>
      <c r="AO386" s="11">
        <f t="shared" si="221"/>
        <v>0</v>
      </c>
      <c r="AP386" s="11">
        <f t="shared" si="222"/>
        <v>0</v>
      </c>
      <c r="AQ386" s="11">
        <f t="shared" si="237"/>
        <v>0</v>
      </c>
      <c r="AR386" s="11">
        <f t="shared" si="223"/>
        <v>0</v>
      </c>
      <c r="AS386" s="11">
        <f t="shared" si="224"/>
        <v>0</v>
      </c>
      <c r="AT386" s="11">
        <f t="shared" si="225"/>
        <v>0</v>
      </c>
      <c r="AU386" s="11">
        <f t="shared" si="226"/>
        <v>0</v>
      </c>
      <c r="AV386" s="11">
        <f t="shared" si="227"/>
        <v>0</v>
      </c>
      <c r="AW386" s="11">
        <f t="shared" si="228"/>
        <v>0</v>
      </c>
      <c r="AX386" s="11">
        <f t="shared" si="229"/>
        <v>0</v>
      </c>
      <c r="AY386" s="11">
        <f t="shared" si="230"/>
        <v>0</v>
      </c>
      <c r="AZ386" s="11">
        <f t="shared" si="231"/>
        <v>0</v>
      </c>
      <c r="BA386" s="11">
        <f t="shared" si="232"/>
        <v>0</v>
      </c>
    </row>
    <row r="387" spans="1:53" hidden="1" x14ac:dyDescent="0.2">
      <c r="A387" s="11"/>
      <c r="B387" s="11"/>
      <c r="C387" s="11"/>
      <c r="D387" s="11"/>
      <c r="E387" s="11"/>
      <c r="F387" s="11"/>
      <c r="G387" s="11"/>
      <c r="H387" s="11"/>
      <c r="I387" s="11"/>
      <c r="J387" s="11"/>
      <c r="K387" s="11"/>
      <c r="L387" s="11"/>
      <c r="M387" s="11"/>
      <c r="N387" s="11"/>
      <c r="O387" s="11"/>
      <c r="P387" s="11"/>
      <c r="Q387" s="11"/>
      <c r="R387" s="11"/>
      <c r="S387" s="11"/>
      <c r="T387" s="48">
        <f t="shared" si="243"/>
        <v>356</v>
      </c>
      <c r="U387" s="11">
        <f t="shared" si="240"/>
        <v>5</v>
      </c>
      <c r="V387" s="19">
        <f t="shared" si="233"/>
        <v>0</v>
      </c>
      <c r="W387" s="19">
        <f t="shared" si="234"/>
        <v>0</v>
      </c>
      <c r="X387" s="11" t="b">
        <f t="shared" si="241"/>
        <v>1</v>
      </c>
      <c r="Y387" s="11">
        <f t="shared" si="235"/>
        <v>0</v>
      </c>
      <c r="Z387" s="11">
        <f t="shared" si="236"/>
        <v>0</v>
      </c>
      <c r="AA387" s="11">
        <f t="shared" si="208"/>
        <v>0</v>
      </c>
      <c r="AB387" s="19">
        <f t="shared" si="239"/>
        <v>355</v>
      </c>
      <c r="AC387" s="11">
        <f t="shared" si="209"/>
        <v>4</v>
      </c>
      <c r="AD387" s="11">
        <f t="shared" si="210"/>
        <v>0</v>
      </c>
      <c r="AE387" s="19">
        <f t="shared" si="211"/>
        <v>0</v>
      </c>
      <c r="AF387" s="19">
        <f t="shared" si="212"/>
        <v>0</v>
      </c>
      <c r="AG387" s="11" t="b">
        <f t="shared" si="213"/>
        <v>0</v>
      </c>
      <c r="AH387" s="11">
        <f t="shared" si="214"/>
        <v>0</v>
      </c>
      <c r="AI387" s="11">
        <f t="shared" si="215"/>
        <v>0</v>
      </c>
      <c r="AJ387" s="11">
        <f t="shared" si="216"/>
        <v>0</v>
      </c>
      <c r="AK387" s="11">
        <f t="shared" si="217"/>
        <v>0</v>
      </c>
      <c r="AL387" s="11">
        <f t="shared" si="218"/>
        <v>0</v>
      </c>
      <c r="AM387" s="11">
        <f t="shared" si="219"/>
        <v>0</v>
      </c>
      <c r="AN387" s="11">
        <f t="shared" si="220"/>
        <v>0</v>
      </c>
      <c r="AO387" s="11">
        <f t="shared" si="221"/>
        <v>0</v>
      </c>
      <c r="AP387" s="11">
        <f t="shared" si="222"/>
        <v>0</v>
      </c>
      <c r="AQ387" s="11">
        <f t="shared" si="237"/>
        <v>0</v>
      </c>
      <c r="AR387" s="11">
        <f t="shared" si="223"/>
        <v>0</v>
      </c>
      <c r="AS387" s="11">
        <f t="shared" si="224"/>
        <v>0</v>
      </c>
      <c r="AT387" s="11">
        <f t="shared" si="225"/>
        <v>0</v>
      </c>
      <c r="AU387" s="11">
        <f t="shared" si="226"/>
        <v>0</v>
      </c>
      <c r="AV387" s="11">
        <f t="shared" si="227"/>
        <v>0</v>
      </c>
      <c r="AW387" s="11">
        <f t="shared" si="228"/>
        <v>0</v>
      </c>
      <c r="AX387" s="11">
        <f t="shared" si="229"/>
        <v>0</v>
      </c>
      <c r="AY387" s="11">
        <f t="shared" si="230"/>
        <v>0</v>
      </c>
      <c r="AZ387" s="11">
        <f t="shared" si="231"/>
        <v>0</v>
      </c>
      <c r="BA387" s="11">
        <f t="shared" si="232"/>
        <v>0</v>
      </c>
    </row>
    <row r="388" spans="1:53" hidden="1" x14ac:dyDescent="0.2">
      <c r="A388" s="11"/>
      <c r="B388" s="11"/>
      <c r="C388" s="11"/>
      <c r="D388" s="11"/>
      <c r="E388" s="11"/>
      <c r="F388" s="11"/>
      <c r="G388" s="11"/>
      <c r="H388" s="11"/>
      <c r="I388" s="11"/>
      <c r="J388" s="11"/>
      <c r="K388" s="11"/>
      <c r="L388" s="11"/>
      <c r="M388" s="11"/>
      <c r="N388" s="11"/>
      <c r="O388" s="11"/>
      <c r="P388" s="11"/>
      <c r="Q388" s="11"/>
      <c r="R388" s="11"/>
      <c r="S388" s="11"/>
      <c r="T388" s="48">
        <f t="shared" si="243"/>
        <v>357</v>
      </c>
      <c r="U388" s="11">
        <f t="shared" si="240"/>
        <v>6</v>
      </c>
      <c r="V388" s="19">
        <f t="shared" si="233"/>
        <v>0</v>
      </c>
      <c r="W388" s="19">
        <f t="shared" si="234"/>
        <v>0</v>
      </c>
      <c r="X388" s="11" t="b">
        <f t="shared" si="241"/>
        <v>1</v>
      </c>
      <c r="Y388" s="11">
        <f t="shared" si="235"/>
        <v>0</v>
      </c>
      <c r="Z388" s="11">
        <f t="shared" si="236"/>
        <v>0</v>
      </c>
      <c r="AA388" s="11">
        <f t="shared" si="208"/>
        <v>0</v>
      </c>
      <c r="AB388" s="19">
        <f t="shared" si="239"/>
        <v>356</v>
      </c>
      <c r="AC388" s="11">
        <f t="shared" si="209"/>
        <v>5</v>
      </c>
      <c r="AD388" s="11">
        <f t="shared" si="210"/>
        <v>0</v>
      </c>
      <c r="AE388" s="19">
        <f t="shared" si="211"/>
        <v>0</v>
      </c>
      <c r="AF388" s="19">
        <f t="shared" si="212"/>
        <v>0</v>
      </c>
      <c r="AG388" s="11" t="b">
        <f t="shared" si="213"/>
        <v>0</v>
      </c>
      <c r="AH388" s="11">
        <f t="shared" si="214"/>
        <v>0</v>
      </c>
      <c r="AI388" s="11">
        <f t="shared" si="215"/>
        <v>0</v>
      </c>
      <c r="AJ388" s="11">
        <f t="shared" si="216"/>
        <v>0</v>
      </c>
      <c r="AK388" s="11">
        <f t="shared" si="217"/>
        <v>0</v>
      </c>
      <c r="AL388" s="11">
        <f t="shared" si="218"/>
        <v>0</v>
      </c>
      <c r="AM388" s="11">
        <f t="shared" si="219"/>
        <v>0</v>
      </c>
      <c r="AN388" s="11">
        <f t="shared" si="220"/>
        <v>0</v>
      </c>
      <c r="AO388" s="11">
        <f t="shared" si="221"/>
        <v>0</v>
      </c>
      <c r="AP388" s="11">
        <f t="shared" si="222"/>
        <v>0</v>
      </c>
      <c r="AQ388" s="11">
        <f t="shared" si="237"/>
        <v>0</v>
      </c>
      <c r="AR388" s="11">
        <f t="shared" si="223"/>
        <v>0</v>
      </c>
      <c r="AS388" s="11">
        <f t="shared" si="224"/>
        <v>0</v>
      </c>
      <c r="AT388" s="11">
        <f t="shared" si="225"/>
        <v>0</v>
      </c>
      <c r="AU388" s="11">
        <f t="shared" si="226"/>
        <v>0</v>
      </c>
      <c r="AV388" s="11">
        <f t="shared" si="227"/>
        <v>0</v>
      </c>
      <c r="AW388" s="11">
        <f t="shared" si="228"/>
        <v>0</v>
      </c>
      <c r="AX388" s="11">
        <f t="shared" si="229"/>
        <v>0</v>
      </c>
      <c r="AY388" s="11">
        <f t="shared" si="230"/>
        <v>0</v>
      </c>
      <c r="AZ388" s="11">
        <f t="shared" si="231"/>
        <v>0</v>
      </c>
      <c r="BA388" s="11">
        <f t="shared" si="232"/>
        <v>0</v>
      </c>
    </row>
    <row r="389" spans="1:53" hidden="1" x14ac:dyDescent="0.2">
      <c r="A389" s="11"/>
      <c r="B389" s="11"/>
      <c r="C389" s="11"/>
      <c r="D389" s="11"/>
      <c r="E389" s="11"/>
      <c r="F389" s="11"/>
      <c r="G389" s="11"/>
      <c r="H389" s="11"/>
      <c r="I389" s="11"/>
      <c r="J389" s="11"/>
      <c r="K389" s="11"/>
      <c r="L389" s="11"/>
      <c r="M389" s="11"/>
      <c r="N389" s="11"/>
      <c r="O389" s="11"/>
      <c r="P389" s="11"/>
      <c r="Q389" s="11"/>
      <c r="R389" s="11"/>
      <c r="S389" s="11"/>
      <c r="T389" s="48">
        <f t="shared" si="243"/>
        <v>358</v>
      </c>
      <c r="U389" s="11">
        <f t="shared" si="240"/>
        <v>7</v>
      </c>
      <c r="V389" s="19">
        <f t="shared" si="233"/>
        <v>0</v>
      </c>
      <c r="W389" s="19">
        <f t="shared" si="234"/>
        <v>0</v>
      </c>
      <c r="X389" s="11" t="b">
        <f t="shared" si="241"/>
        <v>1</v>
      </c>
      <c r="Y389" s="11">
        <f t="shared" si="235"/>
        <v>0</v>
      </c>
      <c r="Z389" s="11">
        <f t="shared" si="236"/>
        <v>0</v>
      </c>
      <c r="AA389" s="11">
        <f t="shared" si="208"/>
        <v>0</v>
      </c>
      <c r="AB389" s="19">
        <f t="shared" si="239"/>
        <v>357</v>
      </c>
      <c r="AC389" s="11">
        <f t="shared" si="209"/>
        <v>6</v>
      </c>
      <c r="AD389" s="11">
        <f t="shared" si="210"/>
        <v>0</v>
      </c>
      <c r="AE389" s="19">
        <f t="shared" si="211"/>
        <v>0</v>
      </c>
      <c r="AF389" s="19">
        <f t="shared" si="212"/>
        <v>0</v>
      </c>
      <c r="AG389" s="11" t="b">
        <f t="shared" si="213"/>
        <v>0</v>
      </c>
      <c r="AH389" s="11">
        <f t="shared" si="214"/>
        <v>0</v>
      </c>
      <c r="AI389" s="11">
        <f t="shared" si="215"/>
        <v>0</v>
      </c>
      <c r="AJ389" s="11">
        <f t="shared" si="216"/>
        <v>0</v>
      </c>
      <c r="AK389" s="11">
        <f t="shared" si="217"/>
        <v>0</v>
      </c>
      <c r="AL389" s="11">
        <f t="shared" si="218"/>
        <v>0</v>
      </c>
      <c r="AM389" s="11">
        <f t="shared" si="219"/>
        <v>0</v>
      </c>
      <c r="AN389" s="11">
        <f t="shared" si="220"/>
        <v>0</v>
      </c>
      <c r="AO389" s="11">
        <f t="shared" si="221"/>
        <v>0</v>
      </c>
      <c r="AP389" s="11">
        <f t="shared" si="222"/>
        <v>0</v>
      </c>
      <c r="AQ389" s="11">
        <f t="shared" si="237"/>
        <v>0</v>
      </c>
      <c r="AR389" s="11">
        <f t="shared" si="223"/>
        <v>0</v>
      </c>
      <c r="AS389" s="11">
        <f t="shared" si="224"/>
        <v>0</v>
      </c>
      <c r="AT389" s="11">
        <f t="shared" si="225"/>
        <v>0</v>
      </c>
      <c r="AU389" s="11">
        <f t="shared" si="226"/>
        <v>0</v>
      </c>
      <c r="AV389" s="11">
        <f t="shared" si="227"/>
        <v>0</v>
      </c>
      <c r="AW389" s="11">
        <f t="shared" si="228"/>
        <v>0</v>
      </c>
      <c r="AX389" s="11">
        <f t="shared" si="229"/>
        <v>0</v>
      </c>
      <c r="AY389" s="11">
        <f t="shared" si="230"/>
        <v>0</v>
      </c>
      <c r="AZ389" s="11">
        <f t="shared" si="231"/>
        <v>0</v>
      </c>
      <c r="BA389" s="11">
        <f t="shared" si="232"/>
        <v>0</v>
      </c>
    </row>
    <row r="390" spans="1:53" hidden="1" x14ac:dyDescent="0.2">
      <c r="A390" s="11"/>
      <c r="B390" s="11"/>
      <c r="C390" s="11"/>
      <c r="D390" s="11"/>
      <c r="E390" s="11"/>
      <c r="F390" s="11"/>
      <c r="G390" s="11"/>
      <c r="H390" s="11"/>
      <c r="I390" s="11"/>
      <c r="J390" s="11"/>
      <c r="K390" s="11"/>
      <c r="L390" s="11"/>
      <c r="M390" s="11"/>
      <c r="N390" s="11"/>
      <c r="O390" s="11"/>
      <c r="P390" s="11"/>
      <c r="Q390" s="11"/>
      <c r="R390" s="11"/>
      <c r="S390" s="11"/>
      <c r="T390" s="48">
        <f t="shared" si="243"/>
        <v>359</v>
      </c>
      <c r="U390" s="11">
        <f t="shared" si="240"/>
        <v>1</v>
      </c>
      <c r="V390" s="19">
        <f t="shared" si="233"/>
        <v>0</v>
      </c>
      <c r="W390" s="19">
        <f t="shared" si="234"/>
        <v>0</v>
      </c>
      <c r="X390" s="11" t="b">
        <f t="shared" si="241"/>
        <v>1</v>
      </c>
      <c r="Y390" s="11">
        <f t="shared" si="235"/>
        <v>0</v>
      </c>
      <c r="Z390" s="11">
        <f t="shared" si="236"/>
        <v>0</v>
      </c>
      <c r="AA390" s="11">
        <f t="shared" si="208"/>
        <v>0</v>
      </c>
      <c r="AB390" s="19">
        <f t="shared" si="239"/>
        <v>358</v>
      </c>
      <c r="AC390" s="11">
        <f t="shared" si="209"/>
        <v>7</v>
      </c>
      <c r="AD390" s="11">
        <f t="shared" si="210"/>
        <v>0</v>
      </c>
      <c r="AE390" s="19">
        <f t="shared" si="211"/>
        <v>0</v>
      </c>
      <c r="AF390" s="19">
        <f t="shared" si="212"/>
        <v>0</v>
      </c>
      <c r="AG390" s="11" t="b">
        <f t="shared" si="213"/>
        <v>0</v>
      </c>
      <c r="AH390" s="11">
        <f t="shared" si="214"/>
        <v>0</v>
      </c>
      <c r="AI390" s="11">
        <f t="shared" si="215"/>
        <v>0</v>
      </c>
      <c r="AJ390" s="11">
        <f t="shared" si="216"/>
        <v>0</v>
      </c>
      <c r="AK390" s="11">
        <f t="shared" si="217"/>
        <v>0</v>
      </c>
      <c r="AL390" s="11">
        <f t="shared" si="218"/>
        <v>0</v>
      </c>
      <c r="AM390" s="11">
        <f t="shared" si="219"/>
        <v>0</v>
      </c>
      <c r="AN390" s="11">
        <f t="shared" si="220"/>
        <v>0</v>
      </c>
      <c r="AO390" s="11">
        <f t="shared" si="221"/>
        <v>0</v>
      </c>
      <c r="AP390" s="11">
        <f t="shared" si="222"/>
        <v>0</v>
      </c>
      <c r="AQ390" s="11">
        <f t="shared" si="237"/>
        <v>0</v>
      </c>
      <c r="AR390" s="11">
        <f t="shared" si="223"/>
        <v>0</v>
      </c>
      <c r="AS390" s="11">
        <f t="shared" si="224"/>
        <v>0</v>
      </c>
      <c r="AT390" s="11">
        <f t="shared" si="225"/>
        <v>0</v>
      </c>
      <c r="AU390" s="11">
        <f t="shared" si="226"/>
        <v>0</v>
      </c>
      <c r="AV390" s="11">
        <f t="shared" si="227"/>
        <v>0</v>
      </c>
      <c r="AW390" s="11">
        <f t="shared" si="228"/>
        <v>0</v>
      </c>
      <c r="AX390" s="11">
        <f t="shared" si="229"/>
        <v>0</v>
      </c>
      <c r="AY390" s="11">
        <f t="shared" si="230"/>
        <v>0</v>
      </c>
      <c r="AZ390" s="11">
        <f t="shared" si="231"/>
        <v>0</v>
      </c>
      <c r="BA390" s="11">
        <f t="shared" si="232"/>
        <v>0</v>
      </c>
    </row>
    <row r="391" spans="1:53" hidden="1" x14ac:dyDescent="0.2">
      <c r="A391" s="11"/>
      <c r="B391" s="11"/>
      <c r="C391" s="11"/>
      <c r="D391" s="11"/>
      <c r="E391" s="11"/>
      <c r="F391" s="11"/>
      <c r="G391" s="11"/>
      <c r="H391" s="11"/>
      <c r="I391" s="11"/>
      <c r="J391" s="11"/>
      <c r="K391" s="11"/>
      <c r="L391" s="11"/>
      <c r="M391" s="11"/>
      <c r="N391" s="11"/>
      <c r="O391" s="11"/>
      <c r="P391" s="11"/>
      <c r="Q391" s="11"/>
      <c r="R391" s="11"/>
      <c r="S391" s="11"/>
      <c r="T391" s="48">
        <f t="shared" si="243"/>
        <v>360</v>
      </c>
      <c r="U391" s="11">
        <f t="shared" si="240"/>
        <v>2</v>
      </c>
      <c r="V391" s="19">
        <f t="shared" si="233"/>
        <v>0</v>
      </c>
      <c r="W391" s="19">
        <f t="shared" si="234"/>
        <v>0</v>
      </c>
      <c r="X391" s="11" t="b">
        <f t="shared" si="241"/>
        <v>1</v>
      </c>
      <c r="Y391" s="11">
        <f t="shared" si="235"/>
        <v>0</v>
      </c>
      <c r="Z391" s="11">
        <f t="shared" si="236"/>
        <v>0</v>
      </c>
      <c r="AA391" s="11">
        <f t="shared" si="208"/>
        <v>0</v>
      </c>
      <c r="AB391" s="19">
        <f t="shared" si="239"/>
        <v>359</v>
      </c>
      <c r="AC391" s="11">
        <f t="shared" si="209"/>
        <v>1</v>
      </c>
      <c r="AD391" s="11">
        <f t="shared" si="210"/>
        <v>0</v>
      </c>
      <c r="AE391" s="19">
        <f t="shared" si="211"/>
        <v>0</v>
      </c>
      <c r="AF391" s="19">
        <f t="shared" si="212"/>
        <v>0</v>
      </c>
      <c r="AG391" s="11" t="b">
        <f t="shared" si="213"/>
        <v>0</v>
      </c>
      <c r="AH391" s="11">
        <f t="shared" si="214"/>
        <v>0</v>
      </c>
      <c r="AI391" s="11">
        <f t="shared" si="215"/>
        <v>0</v>
      </c>
      <c r="AJ391" s="11">
        <f t="shared" si="216"/>
        <v>0</v>
      </c>
      <c r="AK391" s="11">
        <f t="shared" si="217"/>
        <v>0</v>
      </c>
      <c r="AL391" s="11">
        <f t="shared" si="218"/>
        <v>0</v>
      </c>
      <c r="AM391" s="11">
        <f t="shared" si="219"/>
        <v>0</v>
      </c>
      <c r="AN391" s="11">
        <f t="shared" si="220"/>
        <v>0</v>
      </c>
      <c r="AO391" s="11">
        <f t="shared" si="221"/>
        <v>0</v>
      </c>
      <c r="AP391" s="11">
        <f t="shared" si="222"/>
        <v>0</v>
      </c>
      <c r="AQ391" s="11">
        <f t="shared" si="237"/>
        <v>0</v>
      </c>
      <c r="AR391" s="11">
        <f t="shared" si="223"/>
        <v>0</v>
      </c>
      <c r="AS391" s="11">
        <f t="shared" si="224"/>
        <v>0</v>
      </c>
      <c r="AT391" s="11">
        <f t="shared" si="225"/>
        <v>0</v>
      </c>
      <c r="AU391" s="11">
        <f t="shared" si="226"/>
        <v>0</v>
      </c>
      <c r="AV391" s="11">
        <f t="shared" si="227"/>
        <v>0</v>
      </c>
      <c r="AW391" s="11">
        <f t="shared" si="228"/>
        <v>0</v>
      </c>
      <c r="AX391" s="11">
        <f t="shared" si="229"/>
        <v>0</v>
      </c>
      <c r="AY391" s="11">
        <f t="shared" si="230"/>
        <v>0</v>
      </c>
      <c r="AZ391" s="11">
        <f t="shared" si="231"/>
        <v>0</v>
      </c>
      <c r="BA391" s="11">
        <f t="shared" si="232"/>
        <v>0</v>
      </c>
    </row>
    <row r="392" spans="1:53" hidden="1" x14ac:dyDescent="0.2">
      <c r="A392" s="11"/>
      <c r="B392" s="11"/>
      <c r="C392" s="11"/>
      <c r="D392" s="11"/>
      <c r="E392" s="11"/>
      <c r="F392" s="11"/>
      <c r="G392" s="11"/>
      <c r="H392" s="11"/>
      <c r="I392" s="11"/>
      <c r="J392" s="11"/>
      <c r="K392" s="11"/>
      <c r="L392" s="11"/>
      <c r="M392" s="11"/>
      <c r="N392" s="11"/>
      <c r="O392" s="11"/>
      <c r="P392" s="11"/>
      <c r="Q392" s="11"/>
      <c r="R392" s="11"/>
      <c r="S392" s="11"/>
      <c r="T392" s="48">
        <f t="shared" si="243"/>
        <v>361</v>
      </c>
      <c r="U392" s="11">
        <f t="shared" si="240"/>
        <v>3</v>
      </c>
      <c r="V392" s="19">
        <f t="shared" si="233"/>
        <v>0</v>
      </c>
      <c r="W392" s="19">
        <f t="shared" si="234"/>
        <v>0</v>
      </c>
      <c r="X392" s="11" t="b">
        <f t="shared" si="241"/>
        <v>1</v>
      </c>
      <c r="Y392" s="11">
        <f t="shared" si="235"/>
        <v>0</v>
      </c>
      <c r="Z392" s="11">
        <f t="shared" si="236"/>
        <v>0</v>
      </c>
      <c r="AA392" s="11">
        <f t="shared" si="208"/>
        <v>0</v>
      </c>
      <c r="AB392" s="19">
        <f t="shared" si="239"/>
        <v>360</v>
      </c>
      <c r="AC392" s="11">
        <f t="shared" si="209"/>
        <v>2</v>
      </c>
      <c r="AD392" s="11">
        <f t="shared" si="210"/>
        <v>0</v>
      </c>
      <c r="AE392" s="19">
        <f t="shared" si="211"/>
        <v>0</v>
      </c>
      <c r="AF392" s="19">
        <f t="shared" si="212"/>
        <v>0</v>
      </c>
      <c r="AG392" s="11" t="b">
        <f t="shared" si="213"/>
        <v>0</v>
      </c>
      <c r="AH392" s="11">
        <f t="shared" si="214"/>
        <v>0</v>
      </c>
      <c r="AI392" s="11">
        <f t="shared" si="215"/>
        <v>0</v>
      </c>
      <c r="AJ392" s="11">
        <f t="shared" si="216"/>
        <v>0</v>
      </c>
      <c r="AK392" s="11">
        <f t="shared" si="217"/>
        <v>0</v>
      </c>
      <c r="AL392" s="11">
        <f t="shared" si="218"/>
        <v>0</v>
      </c>
      <c r="AM392" s="11">
        <f t="shared" si="219"/>
        <v>0</v>
      </c>
      <c r="AN392" s="11">
        <f t="shared" si="220"/>
        <v>0</v>
      </c>
      <c r="AO392" s="11">
        <f t="shared" si="221"/>
        <v>0</v>
      </c>
      <c r="AP392" s="11">
        <f t="shared" si="222"/>
        <v>0</v>
      </c>
      <c r="AQ392" s="11">
        <f t="shared" si="237"/>
        <v>0</v>
      </c>
      <c r="AR392" s="11">
        <f t="shared" si="223"/>
        <v>0</v>
      </c>
      <c r="AS392" s="11">
        <f t="shared" si="224"/>
        <v>0</v>
      </c>
      <c r="AT392" s="11">
        <f t="shared" si="225"/>
        <v>0</v>
      </c>
      <c r="AU392" s="11">
        <f t="shared" si="226"/>
        <v>0</v>
      </c>
      <c r="AV392" s="11">
        <f t="shared" si="227"/>
        <v>0</v>
      </c>
      <c r="AW392" s="11">
        <f t="shared" si="228"/>
        <v>0</v>
      </c>
      <c r="AX392" s="11">
        <f t="shared" si="229"/>
        <v>0</v>
      </c>
      <c r="AY392" s="11">
        <f t="shared" si="230"/>
        <v>0</v>
      </c>
      <c r="AZ392" s="11">
        <f t="shared" si="231"/>
        <v>0</v>
      </c>
      <c r="BA392" s="11">
        <f t="shared" si="232"/>
        <v>0</v>
      </c>
    </row>
    <row r="393" spans="1:53" hidden="1" x14ac:dyDescent="0.2">
      <c r="A393" s="11"/>
      <c r="B393" s="11"/>
      <c r="C393" s="11"/>
      <c r="D393" s="11"/>
      <c r="E393" s="11"/>
      <c r="F393" s="11"/>
      <c r="G393" s="11"/>
      <c r="H393" s="11"/>
      <c r="I393" s="11"/>
      <c r="J393" s="11"/>
      <c r="K393" s="11"/>
      <c r="L393" s="11"/>
      <c r="M393" s="11"/>
      <c r="N393" s="11"/>
      <c r="O393" s="11"/>
      <c r="P393" s="11"/>
      <c r="Q393" s="11"/>
      <c r="R393" s="11"/>
      <c r="S393" s="11"/>
      <c r="T393" s="48">
        <f t="shared" si="243"/>
        <v>362</v>
      </c>
      <c r="U393" s="11">
        <f t="shared" si="240"/>
        <v>4</v>
      </c>
      <c r="V393" s="19">
        <f t="shared" si="233"/>
        <v>0</v>
      </c>
      <c r="W393" s="19">
        <f t="shared" si="234"/>
        <v>0</v>
      </c>
      <c r="X393" s="11" t="b">
        <f t="shared" si="241"/>
        <v>1</v>
      </c>
      <c r="Y393" s="11">
        <f t="shared" si="235"/>
        <v>0</v>
      </c>
      <c r="Z393" s="11">
        <f t="shared" si="236"/>
        <v>0</v>
      </c>
      <c r="AA393" s="11">
        <f t="shared" si="208"/>
        <v>0</v>
      </c>
      <c r="AB393" s="19">
        <f t="shared" si="239"/>
        <v>361</v>
      </c>
      <c r="AC393" s="11">
        <f t="shared" si="209"/>
        <v>3</v>
      </c>
      <c r="AD393" s="11">
        <f t="shared" si="210"/>
        <v>0</v>
      </c>
      <c r="AE393" s="19">
        <f t="shared" si="211"/>
        <v>0</v>
      </c>
      <c r="AF393" s="19">
        <f t="shared" si="212"/>
        <v>0</v>
      </c>
      <c r="AG393" s="11" t="b">
        <f t="shared" si="213"/>
        <v>0</v>
      </c>
      <c r="AH393" s="11">
        <f t="shared" si="214"/>
        <v>0</v>
      </c>
      <c r="AI393" s="11">
        <f t="shared" si="215"/>
        <v>0</v>
      </c>
      <c r="AJ393" s="11">
        <f t="shared" si="216"/>
        <v>0</v>
      </c>
      <c r="AK393" s="11">
        <f t="shared" si="217"/>
        <v>0</v>
      </c>
      <c r="AL393" s="11">
        <f t="shared" si="218"/>
        <v>0</v>
      </c>
      <c r="AM393" s="11">
        <f t="shared" si="219"/>
        <v>0</v>
      </c>
      <c r="AN393" s="11">
        <f t="shared" si="220"/>
        <v>0</v>
      </c>
      <c r="AO393" s="11">
        <f t="shared" si="221"/>
        <v>0</v>
      </c>
      <c r="AP393" s="11">
        <f t="shared" si="222"/>
        <v>0</v>
      </c>
      <c r="AQ393" s="11">
        <f t="shared" si="237"/>
        <v>0</v>
      </c>
      <c r="AR393" s="11">
        <f t="shared" si="223"/>
        <v>0</v>
      </c>
      <c r="AS393" s="11">
        <f t="shared" si="224"/>
        <v>0</v>
      </c>
      <c r="AT393" s="11">
        <f t="shared" si="225"/>
        <v>0</v>
      </c>
      <c r="AU393" s="11">
        <f t="shared" si="226"/>
        <v>0</v>
      </c>
      <c r="AV393" s="11">
        <f t="shared" si="227"/>
        <v>0</v>
      </c>
      <c r="AW393" s="11">
        <f t="shared" si="228"/>
        <v>0</v>
      </c>
      <c r="AX393" s="11">
        <f t="shared" si="229"/>
        <v>0</v>
      </c>
      <c r="AY393" s="11">
        <f t="shared" si="230"/>
        <v>0</v>
      </c>
      <c r="AZ393" s="11">
        <f t="shared" si="231"/>
        <v>0</v>
      </c>
      <c r="BA393" s="11">
        <f t="shared" si="232"/>
        <v>0</v>
      </c>
    </row>
    <row r="394" spans="1:53" hidden="1" x14ac:dyDescent="0.2">
      <c r="A394" s="11"/>
      <c r="B394" s="11"/>
      <c r="C394" s="11"/>
      <c r="D394" s="11"/>
      <c r="E394" s="11"/>
      <c r="F394" s="11"/>
      <c r="G394" s="11"/>
      <c r="H394" s="11"/>
      <c r="I394" s="11"/>
      <c r="J394" s="11"/>
      <c r="K394" s="11"/>
      <c r="L394" s="11"/>
      <c r="M394" s="11"/>
      <c r="N394" s="11"/>
      <c r="O394" s="11"/>
      <c r="P394" s="11"/>
      <c r="Q394" s="11"/>
      <c r="R394" s="11"/>
      <c r="S394" s="11"/>
      <c r="T394" s="48">
        <f t="shared" si="243"/>
        <v>363</v>
      </c>
      <c r="U394" s="11">
        <f t="shared" si="240"/>
        <v>5</v>
      </c>
      <c r="V394" s="19">
        <f t="shared" si="233"/>
        <v>0</v>
      </c>
      <c r="W394" s="19">
        <f t="shared" si="234"/>
        <v>0</v>
      </c>
      <c r="X394" s="11" t="b">
        <f t="shared" si="241"/>
        <v>1</v>
      </c>
      <c r="Y394" s="11">
        <f t="shared" si="235"/>
        <v>0</v>
      </c>
      <c r="Z394" s="11">
        <f t="shared" si="236"/>
        <v>0</v>
      </c>
      <c r="AA394" s="11">
        <f t="shared" si="208"/>
        <v>0</v>
      </c>
      <c r="AB394" s="19">
        <f t="shared" si="239"/>
        <v>362</v>
      </c>
      <c r="AC394" s="11">
        <f t="shared" si="209"/>
        <v>4</v>
      </c>
      <c r="AD394" s="11">
        <f t="shared" si="210"/>
        <v>0</v>
      </c>
      <c r="AE394" s="19">
        <f t="shared" si="211"/>
        <v>0</v>
      </c>
      <c r="AF394" s="19">
        <f t="shared" si="212"/>
        <v>0</v>
      </c>
      <c r="AG394" s="11" t="b">
        <f t="shared" si="213"/>
        <v>0</v>
      </c>
      <c r="AH394" s="11">
        <f t="shared" si="214"/>
        <v>0</v>
      </c>
      <c r="AI394" s="11">
        <f t="shared" si="215"/>
        <v>0</v>
      </c>
      <c r="AJ394" s="11">
        <f t="shared" si="216"/>
        <v>0</v>
      </c>
      <c r="AK394" s="11">
        <f t="shared" si="217"/>
        <v>0</v>
      </c>
      <c r="AL394" s="11">
        <f t="shared" si="218"/>
        <v>0</v>
      </c>
      <c r="AM394" s="11">
        <f t="shared" si="219"/>
        <v>0</v>
      </c>
      <c r="AN394" s="11">
        <f t="shared" si="220"/>
        <v>0</v>
      </c>
      <c r="AO394" s="11">
        <f t="shared" si="221"/>
        <v>0</v>
      </c>
      <c r="AP394" s="11">
        <f t="shared" si="222"/>
        <v>0</v>
      </c>
      <c r="AQ394" s="11">
        <f t="shared" si="237"/>
        <v>0</v>
      </c>
      <c r="AR394" s="11">
        <f t="shared" si="223"/>
        <v>0</v>
      </c>
      <c r="AS394" s="11">
        <f t="shared" si="224"/>
        <v>0</v>
      </c>
      <c r="AT394" s="11">
        <f t="shared" si="225"/>
        <v>0</v>
      </c>
      <c r="AU394" s="11">
        <f t="shared" si="226"/>
        <v>0</v>
      </c>
      <c r="AV394" s="11">
        <f t="shared" si="227"/>
        <v>0</v>
      </c>
      <c r="AW394" s="11">
        <f t="shared" si="228"/>
        <v>0</v>
      </c>
      <c r="AX394" s="11">
        <f t="shared" si="229"/>
        <v>0</v>
      </c>
      <c r="AY394" s="11">
        <f t="shared" si="230"/>
        <v>0</v>
      </c>
      <c r="AZ394" s="11">
        <f t="shared" si="231"/>
        <v>0</v>
      </c>
      <c r="BA394" s="11">
        <f t="shared" si="232"/>
        <v>0</v>
      </c>
    </row>
    <row r="395" spans="1:53" hidden="1" x14ac:dyDescent="0.2">
      <c r="A395" s="11"/>
      <c r="B395" s="11"/>
      <c r="C395" s="11"/>
      <c r="D395" s="11"/>
      <c r="E395" s="11"/>
      <c r="F395" s="11"/>
      <c r="G395" s="11"/>
      <c r="H395" s="11"/>
      <c r="I395" s="11"/>
      <c r="J395" s="11"/>
      <c r="K395" s="11"/>
      <c r="L395" s="11"/>
      <c r="M395" s="11"/>
      <c r="N395" s="11"/>
      <c r="O395" s="11"/>
      <c r="P395" s="11"/>
      <c r="Q395" s="11"/>
      <c r="R395" s="11"/>
      <c r="S395" s="11"/>
      <c r="T395" s="48">
        <f t="shared" si="243"/>
        <v>364</v>
      </c>
      <c r="U395" s="11">
        <f t="shared" si="240"/>
        <v>6</v>
      </c>
      <c r="V395" s="19">
        <f t="shared" si="233"/>
        <v>0</v>
      </c>
      <c r="W395" s="19">
        <f t="shared" si="234"/>
        <v>0</v>
      </c>
      <c r="X395" s="11" t="b">
        <f t="shared" si="241"/>
        <v>1</v>
      </c>
      <c r="Y395" s="11">
        <f t="shared" si="235"/>
        <v>0</v>
      </c>
      <c r="Z395" s="11">
        <f t="shared" si="236"/>
        <v>0</v>
      </c>
      <c r="AA395" s="11">
        <f t="shared" si="208"/>
        <v>0</v>
      </c>
      <c r="AB395" s="19">
        <f t="shared" si="239"/>
        <v>363</v>
      </c>
      <c r="AC395" s="11">
        <f t="shared" si="209"/>
        <v>5</v>
      </c>
      <c r="AD395" s="11">
        <f t="shared" si="210"/>
        <v>0</v>
      </c>
      <c r="AE395" s="19">
        <f t="shared" si="211"/>
        <v>0</v>
      </c>
      <c r="AF395" s="19">
        <f t="shared" si="212"/>
        <v>0</v>
      </c>
      <c r="AG395" s="11" t="b">
        <f t="shared" si="213"/>
        <v>0</v>
      </c>
      <c r="AH395" s="11">
        <f t="shared" si="214"/>
        <v>0</v>
      </c>
      <c r="AI395" s="11">
        <f t="shared" si="215"/>
        <v>0</v>
      </c>
      <c r="AJ395" s="11">
        <f t="shared" si="216"/>
        <v>0</v>
      </c>
      <c r="AK395" s="11">
        <f t="shared" si="217"/>
        <v>0</v>
      </c>
      <c r="AL395" s="11">
        <f t="shared" si="218"/>
        <v>0</v>
      </c>
      <c r="AM395" s="11">
        <f t="shared" si="219"/>
        <v>0</v>
      </c>
      <c r="AN395" s="11">
        <f t="shared" si="220"/>
        <v>0</v>
      </c>
      <c r="AO395" s="11">
        <f t="shared" si="221"/>
        <v>0</v>
      </c>
      <c r="AP395" s="11">
        <f t="shared" si="222"/>
        <v>0</v>
      </c>
      <c r="AQ395" s="11">
        <f t="shared" si="237"/>
        <v>0</v>
      </c>
      <c r="AR395" s="11">
        <f t="shared" si="223"/>
        <v>0</v>
      </c>
      <c r="AS395" s="11">
        <f t="shared" si="224"/>
        <v>0</v>
      </c>
      <c r="AT395" s="11">
        <f t="shared" si="225"/>
        <v>0</v>
      </c>
      <c r="AU395" s="11">
        <f t="shared" si="226"/>
        <v>0</v>
      </c>
      <c r="AV395" s="11">
        <f t="shared" si="227"/>
        <v>0</v>
      </c>
      <c r="AW395" s="11">
        <f t="shared" si="228"/>
        <v>0</v>
      </c>
      <c r="AX395" s="11">
        <f t="shared" si="229"/>
        <v>0</v>
      </c>
      <c r="AY395" s="11">
        <f t="shared" si="230"/>
        <v>0</v>
      </c>
      <c r="AZ395" s="11">
        <f t="shared" si="231"/>
        <v>0</v>
      </c>
      <c r="BA395" s="11">
        <f t="shared" si="232"/>
        <v>0</v>
      </c>
    </row>
    <row r="396" spans="1:53" hidden="1" x14ac:dyDescent="0.2">
      <c r="A396" s="11"/>
      <c r="B396" s="11"/>
      <c r="C396" s="11"/>
      <c r="D396" s="11"/>
      <c r="E396" s="11"/>
      <c r="F396" s="11"/>
      <c r="G396" s="11"/>
      <c r="H396" s="11"/>
      <c r="I396" s="11"/>
      <c r="J396" s="11"/>
      <c r="K396" s="11"/>
      <c r="L396" s="11"/>
      <c r="M396" s="11"/>
      <c r="N396" s="11"/>
      <c r="O396" s="11"/>
      <c r="P396" s="11"/>
      <c r="Q396" s="11"/>
      <c r="R396" s="11"/>
      <c r="S396" s="11"/>
      <c r="T396" s="48">
        <f t="shared" si="243"/>
        <v>365</v>
      </c>
      <c r="U396" s="11">
        <f t="shared" si="240"/>
        <v>7</v>
      </c>
      <c r="V396" s="19">
        <f t="shared" si="233"/>
        <v>0</v>
      </c>
      <c r="W396" s="19">
        <f t="shared" si="234"/>
        <v>0</v>
      </c>
      <c r="X396" s="11" t="b">
        <f t="shared" si="241"/>
        <v>1</v>
      </c>
      <c r="Y396" s="11">
        <f t="shared" si="235"/>
        <v>0</v>
      </c>
      <c r="Z396" s="11">
        <f t="shared" si="236"/>
        <v>0</v>
      </c>
      <c r="AA396" s="11">
        <f t="shared" si="208"/>
        <v>0</v>
      </c>
      <c r="AB396" s="19">
        <f t="shared" si="239"/>
        <v>364</v>
      </c>
      <c r="AC396" s="11">
        <f t="shared" si="209"/>
        <v>6</v>
      </c>
      <c r="AD396" s="11">
        <f t="shared" si="210"/>
        <v>0</v>
      </c>
      <c r="AE396" s="19">
        <f t="shared" si="211"/>
        <v>0</v>
      </c>
      <c r="AF396" s="19">
        <f t="shared" si="212"/>
        <v>0</v>
      </c>
      <c r="AG396" s="11" t="b">
        <f t="shared" si="213"/>
        <v>0</v>
      </c>
      <c r="AH396" s="11">
        <f t="shared" si="214"/>
        <v>0</v>
      </c>
      <c r="AI396" s="11">
        <f t="shared" si="215"/>
        <v>0</v>
      </c>
      <c r="AJ396" s="11">
        <f t="shared" si="216"/>
        <v>0</v>
      </c>
      <c r="AK396" s="11">
        <f t="shared" si="217"/>
        <v>0</v>
      </c>
      <c r="AL396" s="11">
        <f t="shared" si="218"/>
        <v>0</v>
      </c>
      <c r="AM396" s="11">
        <f t="shared" si="219"/>
        <v>0</v>
      </c>
      <c r="AN396" s="11">
        <f t="shared" si="220"/>
        <v>0</v>
      </c>
      <c r="AO396" s="11">
        <f t="shared" si="221"/>
        <v>0</v>
      </c>
      <c r="AP396" s="11">
        <f t="shared" si="222"/>
        <v>0</v>
      </c>
      <c r="AQ396" s="11">
        <f t="shared" si="237"/>
        <v>0</v>
      </c>
      <c r="AR396" s="11">
        <f t="shared" si="223"/>
        <v>0</v>
      </c>
      <c r="AS396" s="11">
        <f t="shared" si="224"/>
        <v>0</v>
      </c>
      <c r="AT396" s="11">
        <f t="shared" si="225"/>
        <v>0</v>
      </c>
      <c r="AU396" s="11">
        <f t="shared" si="226"/>
        <v>0</v>
      </c>
      <c r="AV396" s="11">
        <f t="shared" si="227"/>
        <v>0</v>
      </c>
      <c r="AW396" s="11">
        <f t="shared" si="228"/>
        <v>0</v>
      </c>
      <c r="AX396" s="11">
        <f t="shared" si="229"/>
        <v>0</v>
      </c>
      <c r="AY396" s="11">
        <f t="shared" si="230"/>
        <v>0</v>
      </c>
      <c r="AZ396" s="11">
        <f t="shared" si="231"/>
        <v>0</v>
      </c>
      <c r="BA396" s="11">
        <f t="shared" si="232"/>
        <v>0</v>
      </c>
    </row>
    <row r="397" spans="1:53" hidden="1" x14ac:dyDescent="0.2">
      <c r="C397" s="11"/>
      <c r="D397" s="11"/>
      <c r="E397" s="11"/>
      <c r="F397" s="11"/>
      <c r="G397" s="11"/>
      <c r="H397" s="11"/>
      <c r="I397" s="11"/>
      <c r="J397" s="11"/>
      <c r="K397" s="11"/>
      <c r="L397" s="11"/>
      <c r="M397" s="11"/>
      <c r="N397" s="11"/>
      <c r="O397" s="11"/>
      <c r="P397" s="11"/>
      <c r="AH397" s="11"/>
      <c r="AI397" s="11"/>
      <c r="AJ397" s="11"/>
      <c r="AK397" s="11"/>
      <c r="AL397" s="11"/>
      <c r="AM397" s="11"/>
      <c r="AN397" s="11"/>
      <c r="AO397" s="11"/>
      <c r="AP397" s="11"/>
      <c r="AQ397" s="11"/>
      <c r="AR397" s="11"/>
      <c r="AS397" s="11"/>
      <c r="AT397" s="11"/>
      <c r="AU397" s="11"/>
      <c r="AV397" s="11"/>
      <c r="AW397" s="11"/>
      <c r="AX397" s="11"/>
      <c r="AY397" s="11"/>
      <c r="AZ397" s="11"/>
      <c r="BA397" s="30"/>
    </row>
    <row r="398" spans="1:53" hidden="1" x14ac:dyDescent="0.2">
      <c r="AP398" s="11"/>
      <c r="AQ398" s="11"/>
      <c r="AR398" s="11"/>
      <c r="AS398" s="11"/>
      <c r="AT398" s="11"/>
      <c r="AU398" s="11"/>
      <c r="AV398" s="11"/>
      <c r="AW398" s="11"/>
      <c r="AX398" s="11"/>
      <c r="AY398" s="11"/>
      <c r="AZ398" s="11"/>
      <c r="BA398" s="30"/>
    </row>
    <row r="399" spans="1:53" hidden="1" x14ac:dyDescent="0.2">
      <c r="T399" s="21">
        <f>Berekening!J37</f>
        <v>0</v>
      </c>
      <c r="U399" s="21">
        <f>Berekening!I60</f>
        <v>0</v>
      </c>
      <c r="V399" s="11"/>
      <c r="W399" s="11" t="s">
        <v>8</v>
      </c>
      <c r="X399" s="11" t="s">
        <v>9</v>
      </c>
      <c r="Z399" s="19"/>
      <c r="AA399" s="19"/>
      <c r="AB399" s="11"/>
      <c r="AC399" s="11"/>
      <c r="AD399" s="11"/>
      <c r="AE399" s="11"/>
      <c r="AF399" s="11" t="s">
        <v>121</v>
      </c>
      <c r="AG399" s="11" t="s">
        <v>122</v>
      </c>
      <c r="AH399" s="11" t="s">
        <v>123</v>
      </c>
      <c r="AI399" s="11" t="s">
        <v>124</v>
      </c>
      <c r="AJ399" s="11" t="s">
        <v>125</v>
      </c>
      <c r="AK399" s="11" t="s">
        <v>126</v>
      </c>
      <c r="AL399" s="11" t="s">
        <v>127</v>
      </c>
      <c r="AM399" s="11" t="s">
        <v>128</v>
      </c>
      <c r="AN399" s="11" t="s">
        <v>129</v>
      </c>
      <c r="AO399" s="11" t="s">
        <v>130</v>
      </c>
      <c r="AP399" s="11"/>
      <c r="AQ399" s="11"/>
      <c r="AR399" s="11"/>
      <c r="AS399" s="11"/>
      <c r="AT399" s="11"/>
      <c r="AU399" s="11"/>
      <c r="AV399" s="11"/>
      <c r="AW399" s="11"/>
      <c r="AX399" s="11"/>
      <c r="AY399" s="11"/>
      <c r="AZ399" s="11"/>
      <c r="BA399" s="30"/>
    </row>
    <row r="400" spans="1:53" hidden="1" x14ac:dyDescent="0.2">
      <c r="T400" s="19">
        <f>Berekening!E84</f>
        <v>0</v>
      </c>
      <c r="U400" s="19">
        <f>Berekening!F84</f>
        <v>0</v>
      </c>
      <c r="V400" s="19"/>
      <c r="W400" s="11">
        <v>1</v>
      </c>
      <c r="X400" s="11">
        <f>Berekening!E49</f>
        <v>0</v>
      </c>
      <c r="Z400" s="11" t="s">
        <v>120</v>
      </c>
      <c r="AA400" s="11"/>
      <c r="AB400" s="11"/>
      <c r="AC400" s="11"/>
      <c r="AD400" s="11"/>
      <c r="AE400" s="11"/>
      <c r="AF400" s="11">
        <f t="shared" ref="AF400:AN400" si="244">SUM(AF401:AF765)</f>
        <v>0</v>
      </c>
      <c r="AG400" s="11">
        <f t="shared" si="244"/>
        <v>0</v>
      </c>
      <c r="AH400" s="11">
        <f t="shared" si="244"/>
        <v>0</v>
      </c>
      <c r="AI400" s="11">
        <f t="shared" si="244"/>
        <v>0</v>
      </c>
      <c r="AJ400" s="11">
        <f t="shared" si="244"/>
        <v>0</v>
      </c>
      <c r="AK400" s="11">
        <f t="shared" si="244"/>
        <v>0</v>
      </c>
      <c r="AL400" s="11">
        <f t="shared" si="244"/>
        <v>0</v>
      </c>
      <c r="AM400" s="11">
        <f t="shared" si="244"/>
        <v>0</v>
      </c>
      <c r="AN400" s="11">
        <f t="shared" si="244"/>
        <v>0</v>
      </c>
      <c r="AO400" s="11">
        <f>SUM(AO401:AO759)</f>
        <v>0</v>
      </c>
      <c r="AP400" s="11"/>
      <c r="AQ400" s="11"/>
      <c r="AR400" s="11"/>
      <c r="AS400" s="11"/>
      <c r="AT400" s="11"/>
      <c r="AU400" s="11"/>
      <c r="AV400" s="11"/>
      <c r="AW400" s="11"/>
      <c r="AX400" s="11"/>
      <c r="AY400" s="11"/>
      <c r="AZ400" s="11"/>
      <c r="BA400" s="30"/>
    </row>
    <row r="401" spans="20:53" hidden="1" x14ac:dyDescent="0.2">
      <c r="T401" s="19">
        <f>Berekening!E85</f>
        <v>0</v>
      </c>
      <c r="U401" s="19">
        <f>Berekening!F85</f>
        <v>0</v>
      </c>
      <c r="V401" s="19"/>
      <c r="W401" s="11">
        <v>2</v>
      </c>
      <c r="X401" s="11">
        <f>Berekening!E50</f>
        <v>0</v>
      </c>
      <c r="Z401" s="19">
        <f>Berekening!F22</f>
        <v>0</v>
      </c>
      <c r="AA401" s="11">
        <f t="shared" ref="AA401:AA464" si="245">WEEKDAY(Z401,2)</f>
        <v>6</v>
      </c>
      <c r="AB401" s="11">
        <f t="shared" ref="AB401:AB464" si="246">IF(OR(AA401=6,AA401=7),0,IF((AE401),VLOOKUP(AA401,$W$400:$X$404,2,FALSE),0))</f>
        <v>0</v>
      </c>
      <c r="AC401" s="19">
        <f t="shared" ref="AC401:AC464" si="247">VLOOKUP(Z401,$T$411:$T$421,1)</f>
        <v>0</v>
      </c>
      <c r="AD401" s="19">
        <f t="shared" ref="AD401:AD464" si="248">VLOOKUP(Z401,$T$411:$U$421,2)</f>
        <v>0</v>
      </c>
      <c r="AE401" s="11" t="b">
        <f t="shared" ref="AE401:AE464" si="249">IF(AND(Z401&gt;=AC401,Z401&lt;=AD401),TRUE,FALSE)</f>
        <v>1</v>
      </c>
      <c r="AF401" s="11">
        <f>IF(AND(Z401&gt;=Berekening!E$84,Z401&lt;=Berekening!F$84),AB401,)</f>
        <v>0</v>
      </c>
      <c r="AG401" s="11">
        <f>IF(AND(Z401&gt;=Berekening!E$85,Z401&lt;=Berekening!F$85),AB401,)</f>
        <v>0</v>
      </c>
      <c r="AH401" s="11">
        <f>IF(AND(Z401&gt;=Berekening!E$86,Z401&lt;=Berekening!F$86),AB401,)</f>
        <v>0</v>
      </c>
      <c r="AI401" s="11">
        <f>IF(AND(Z401&gt;=Berekening!E$87,Z401&lt;=Berekening!F$87),AB401,)</f>
        <v>0</v>
      </c>
      <c r="AJ401" s="11">
        <f>IF(AND(Z401&gt;=Berekening!E$88,Z401&lt;=Berekening!F$88),AB401,)</f>
        <v>0</v>
      </c>
      <c r="AK401" s="11">
        <f>IF(AND(Z401&gt;=Berekening!E$89,Z401&lt;=Berekening!F$89),AB401,)</f>
        <v>0</v>
      </c>
      <c r="AL401" s="11">
        <f>IF(AND(Z401&gt;=Berekening!E$90,Z401&lt;=Berekening!F$90),AB401,)</f>
        <v>0</v>
      </c>
      <c r="AM401" s="11">
        <f>IF(AND(Z401&gt;=Berekening!E$91,Z401&lt;=Berekening!F$91),AB401,)</f>
        <v>0</v>
      </c>
      <c r="AN401" s="11">
        <f>IF(AND(Z401&gt;=Berekening!E$92,Z401&lt;=Berekening!F$92),AB401,)</f>
        <v>0</v>
      </c>
      <c r="AO401" s="11">
        <f>IF(AND(Z401&gt;=Berekening!E$93,Z401&lt;=Berekening!F$93),AB401,)</f>
        <v>0</v>
      </c>
      <c r="AP401" s="11"/>
      <c r="AQ401" s="11"/>
      <c r="AR401" s="11"/>
      <c r="AS401" s="11"/>
      <c r="AT401" s="11"/>
      <c r="AU401" s="11"/>
      <c r="AV401" s="11"/>
      <c r="AW401" s="11"/>
      <c r="AX401" s="11"/>
      <c r="AY401" s="11"/>
      <c r="AZ401" s="11"/>
      <c r="BA401" s="30"/>
    </row>
    <row r="402" spans="20:53" hidden="1" x14ac:dyDescent="0.2">
      <c r="T402" s="19">
        <f>Berekening!E86</f>
        <v>0</v>
      </c>
      <c r="U402" s="19">
        <f>Berekening!F86</f>
        <v>0</v>
      </c>
      <c r="V402" s="19"/>
      <c r="W402" s="11">
        <v>3</v>
      </c>
      <c r="X402" s="11">
        <f>Berekening!E51</f>
        <v>0</v>
      </c>
      <c r="Z402" s="19">
        <f t="shared" ref="Z402:Z465" si="250">Z401+1</f>
        <v>1</v>
      </c>
      <c r="AA402" s="11">
        <f t="shared" si="245"/>
        <v>7</v>
      </c>
      <c r="AB402" s="11">
        <f t="shared" si="246"/>
        <v>0</v>
      </c>
      <c r="AC402" s="19">
        <f t="shared" si="247"/>
        <v>0</v>
      </c>
      <c r="AD402" s="19">
        <f t="shared" si="248"/>
        <v>0</v>
      </c>
      <c r="AE402" s="11" t="b">
        <f t="shared" si="249"/>
        <v>0</v>
      </c>
      <c r="AF402" s="11">
        <f>IF(AND(Z402&gt;=Berekening!E$84,Z402&lt;=Berekening!F$84),AB402,)</f>
        <v>0</v>
      </c>
      <c r="AG402" s="11">
        <f>IF(AND(Z402&gt;=Berekening!E$85,Z402&lt;=Berekening!F$85),AB402,)</f>
        <v>0</v>
      </c>
      <c r="AH402" s="11">
        <f>IF(AND(Z402&gt;=Berekening!E$86,Z402&lt;=Berekening!F$86),AB402,)</f>
        <v>0</v>
      </c>
      <c r="AI402" s="11">
        <f>IF(AND(Z402&gt;=Berekening!E$87,Z402&lt;=Berekening!F$87),AB402,)</f>
        <v>0</v>
      </c>
      <c r="AJ402" s="11">
        <f>IF(AND(Z402&gt;=Berekening!E$88,Z402&lt;=Berekening!F$88),AB402,)</f>
        <v>0</v>
      </c>
      <c r="AK402" s="11">
        <f>IF(AND(Z402&gt;=Berekening!E$89,Z402&lt;=Berekening!F$89),AB402,)</f>
        <v>0</v>
      </c>
      <c r="AL402" s="11">
        <f>IF(AND(Z402&gt;=Berekening!E$90,Z402&lt;=Berekening!F$90),AB402,)</f>
        <v>0</v>
      </c>
      <c r="AM402" s="11">
        <f>IF(AND(Z402&gt;=Berekening!E$91,Z402&lt;=Berekening!F$91),AB402,)</f>
        <v>0</v>
      </c>
      <c r="AN402" s="11">
        <f>IF(AND(Z402&gt;=Berekening!E$92,Z402&lt;=Berekening!F$92),AB402,)</f>
        <v>0</v>
      </c>
      <c r="AO402" s="11">
        <f>IF(AND(Z402&gt;=Berekening!E$93,Z402&lt;=Berekening!F$93),AB402,)</f>
        <v>0</v>
      </c>
      <c r="AP402" s="11"/>
      <c r="AQ402" s="11"/>
      <c r="AR402" s="11"/>
      <c r="AS402" s="11"/>
      <c r="AT402" s="11"/>
      <c r="AU402" s="11"/>
      <c r="AV402" s="11"/>
      <c r="AW402" s="11"/>
      <c r="AX402" s="11"/>
      <c r="AY402" s="11"/>
      <c r="AZ402" s="11"/>
      <c r="BA402" s="30"/>
    </row>
    <row r="403" spans="20:53" hidden="1" x14ac:dyDescent="0.2">
      <c r="T403" s="19">
        <f>Berekening!E87</f>
        <v>0</v>
      </c>
      <c r="U403" s="19">
        <f>Berekening!F87</f>
        <v>0</v>
      </c>
      <c r="V403" s="19"/>
      <c r="W403" s="11">
        <v>4</v>
      </c>
      <c r="X403" s="11">
        <f>Berekening!E52</f>
        <v>0</v>
      </c>
      <c r="Z403" s="19">
        <f t="shared" si="250"/>
        <v>2</v>
      </c>
      <c r="AA403" s="11">
        <f t="shared" si="245"/>
        <v>1</v>
      </c>
      <c r="AB403" s="11">
        <f t="shared" si="246"/>
        <v>0</v>
      </c>
      <c r="AC403" s="19">
        <f t="shared" si="247"/>
        <v>0</v>
      </c>
      <c r="AD403" s="19">
        <f t="shared" si="248"/>
        <v>0</v>
      </c>
      <c r="AE403" s="11" t="b">
        <f t="shared" si="249"/>
        <v>0</v>
      </c>
      <c r="AF403" s="11">
        <f>IF(AND(Z403&gt;=Berekening!E$84,Z403&lt;=Berekening!F$84),AB403,)</f>
        <v>0</v>
      </c>
      <c r="AG403" s="11">
        <f>IF(AND(Z403&gt;=Berekening!E$85,Z403&lt;=Berekening!F$85),AB403,)</f>
        <v>0</v>
      </c>
      <c r="AH403" s="11">
        <f>IF(AND(Z403&gt;=Berekening!E$86,Z403&lt;=Berekening!F$86),AB403,)</f>
        <v>0</v>
      </c>
      <c r="AI403" s="11">
        <f>IF(AND(Z403&gt;=Berekening!E$87,Z403&lt;=Berekening!F$87),AB403,)</f>
        <v>0</v>
      </c>
      <c r="AJ403" s="11">
        <f>IF(AND(Z403&gt;=Berekening!E$88,Z403&lt;=Berekening!F$88),AB403,)</f>
        <v>0</v>
      </c>
      <c r="AK403" s="11">
        <f>IF(AND(Z403&gt;=Berekening!E$89,Z403&lt;=Berekening!F$89),AB403,)</f>
        <v>0</v>
      </c>
      <c r="AL403" s="11">
        <f>IF(AND(Z403&gt;=Berekening!E$90,Z403&lt;=Berekening!F$90),AB403,)</f>
        <v>0</v>
      </c>
      <c r="AM403" s="11">
        <f>IF(AND(Z403&gt;=Berekening!E$91,Z403&lt;=Berekening!F$91),AB403,)</f>
        <v>0</v>
      </c>
      <c r="AN403" s="11">
        <f>IF(AND(Z403&gt;=Berekening!E$92,Z403&lt;=Berekening!F$92),AB403,)</f>
        <v>0</v>
      </c>
      <c r="AO403" s="11">
        <f>IF(AND(Z403&gt;=Berekening!E$93,Z403&lt;=Berekening!F$93),AB403,)</f>
        <v>0</v>
      </c>
      <c r="AP403" s="11"/>
      <c r="AQ403" s="11"/>
      <c r="AR403" s="11"/>
      <c r="AS403" s="11"/>
      <c r="AT403" s="11"/>
      <c r="AU403" s="11"/>
      <c r="AV403" s="11"/>
      <c r="AW403" s="11"/>
      <c r="AX403" s="11"/>
      <c r="AY403" s="11"/>
      <c r="AZ403" s="11"/>
      <c r="BA403" s="30"/>
    </row>
    <row r="404" spans="20:53" hidden="1" x14ac:dyDescent="0.2">
      <c r="T404" s="19">
        <f>Berekening!E88</f>
        <v>0</v>
      </c>
      <c r="U404" s="19">
        <f>Berekening!F88</f>
        <v>0</v>
      </c>
      <c r="V404" s="19"/>
      <c r="W404" s="11">
        <v>5</v>
      </c>
      <c r="X404" s="11">
        <f>Berekening!E53</f>
        <v>0</v>
      </c>
      <c r="Z404" s="19">
        <f t="shared" si="250"/>
        <v>3</v>
      </c>
      <c r="AA404" s="11">
        <f t="shared" si="245"/>
        <v>2</v>
      </c>
      <c r="AB404" s="11">
        <f t="shared" si="246"/>
        <v>0</v>
      </c>
      <c r="AC404" s="19">
        <f t="shared" si="247"/>
        <v>0</v>
      </c>
      <c r="AD404" s="19">
        <f t="shared" si="248"/>
        <v>0</v>
      </c>
      <c r="AE404" s="11" t="b">
        <f t="shared" si="249"/>
        <v>0</v>
      </c>
      <c r="AF404" s="11">
        <f>IF(AND(Z404&gt;=Berekening!E$84,Z404&lt;=Berekening!F$84),AB404,)</f>
        <v>0</v>
      </c>
      <c r="AG404" s="11">
        <f>IF(AND(Z404&gt;=Berekening!E$85,Z404&lt;=Berekening!F$85),AB404,)</f>
        <v>0</v>
      </c>
      <c r="AH404" s="11">
        <f>IF(AND(Z404&gt;=Berekening!E$86,Z404&lt;=Berekening!F$86),AB404,)</f>
        <v>0</v>
      </c>
      <c r="AI404" s="11">
        <f>IF(AND(Z404&gt;=Berekening!E$87,Z404&lt;=Berekening!F$87),AB404,)</f>
        <v>0</v>
      </c>
      <c r="AJ404" s="11">
        <f>IF(AND(Z404&gt;=Berekening!E$88,Z404&lt;=Berekening!F$88),AB404,)</f>
        <v>0</v>
      </c>
      <c r="AK404" s="11">
        <f>IF(AND(Z404&gt;=Berekening!E$89,Z404&lt;=Berekening!F$89),AB404,)</f>
        <v>0</v>
      </c>
      <c r="AL404" s="11">
        <f>IF(AND(Z404&gt;=Berekening!E$90,Z404&lt;=Berekening!F$90),AB404,)</f>
        <v>0</v>
      </c>
      <c r="AM404" s="11">
        <f>IF(AND(Z404&gt;=Berekening!E$91,Z404&lt;=Berekening!F$91),AB404,)</f>
        <v>0</v>
      </c>
      <c r="AN404" s="11">
        <f>IF(AND(Z404&gt;=Berekening!E$92,Z404&lt;=Berekening!F$92),AB404,)</f>
        <v>0</v>
      </c>
      <c r="AO404" s="11">
        <f>IF(AND(Z404&gt;=Berekening!E$93,Z404&lt;=Berekening!F$93),AB404,)</f>
        <v>0</v>
      </c>
      <c r="AP404" s="11"/>
      <c r="AQ404" s="11"/>
      <c r="AR404" s="11"/>
      <c r="AS404" s="11"/>
      <c r="AT404" s="11"/>
      <c r="AU404" s="11"/>
      <c r="AV404" s="11"/>
      <c r="AW404" s="11"/>
      <c r="AX404" s="11"/>
      <c r="AY404" s="11"/>
      <c r="AZ404" s="11"/>
      <c r="BA404" s="30"/>
    </row>
    <row r="405" spans="20:53" hidden="1" x14ac:dyDescent="0.2">
      <c r="T405" s="19">
        <f>Berekening!E89</f>
        <v>0</v>
      </c>
      <c r="U405" s="19">
        <f>Berekening!F89</f>
        <v>0</v>
      </c>
      <c r="V405" s="19"/>
      <c r="W405" s="11"/>
      <c r="X405" s="11"/>
      <c r="Z405" s="19">
        <f t="shared" si="250"/>
        <v>4</v>
      </c>
      <c r="AA405" s="11">
        <f t="shared" si="245"/>
        <v>3</v>
      </c>
      <c r="AB405" s="11">
        <f t="shared" si="246"/>
        <v>0</v>
      </c>
      <c r="AC405" s="19">
        <f t="shared" si="247"/>
        <v>0</v>
      </c>
      <c r="AD405" s="19">
        <f t="shared" si="248"/>
        <v>0</v>
      </c>
      <c r="AE405" s="11" t="b">
        <f t="shared" si="249"/>
        <v>0</v>
      </c>
      <c r="AF405" s="11">
        <f>IF(AND(Z405&gt;=Berekening!E$84,Z405&lt;=Berekening!F$84),AB405,)</f>
        <v>0</v>
      </c>
      <c r="AG405" s="11">
        <f>IF(AND(Z405&gt;=Berekening!E$85,Z405&lt;=Berekening!F$85),AB405,)</f>
        <v>0</v>
      </c>
      <c r="AH405" s="11">
        <f>IF(AND(Z405&gt;=Berekening!E$86,Z405&lt;=Berekening!F$86),AB405,)</f>
        <v>0</v>
      </c>
      <c r="AI405" s="11">
        <f>IF(AND(Z405&gt;=Berekening!E$87,Z405&lt;=Berekening!F$87),AB405,)</f>
        <v>0</v>
      </c>
      <c r="AJ405" s="11">
        <f>IF(AND(Z405&gt;=Berekening!E$88,Z405&lt;=Berekening!F$88),AB405,)</f>
        <v>0</v>
      </c>
      <c r="AK405" s="11">
        <f>IF(AND(Z405&gt;=Berekening!E$89,Z405&lt;=Berekening!F$89),AB405,)</f>
        <v>0</v>
      </c>
      <c r="AL405" s="11">
        <f>IF(AND(Z405&gt;=Berekening!E$90,Z405&lt;=Berekening!F$90),AB405,)</f>
        <v>0</v>
      </c>
      <c r="AM405" s="11">
        <f>IF(AND(Z405&gt;=Berekening!E$91,Z405&lt;=Berekening!F$91),AB405,)</f>
        <v>0</v>
      </c>
      <c r="AN405" s="11">
        <f>IF(AND(Z405&gt;=Berekening!E$92,Z405&lt;=Berekening!F$92),AB405,)</f>
        <v>0</v>
      </c>
      <c r="AO405" s="11">
        <f>IF(AND(Z405&gt;=Berekening!E$93,Z405&lt;=Berekening!F$93),AB405,)</f>
        <v>0</v>
      </c>
      <c r="AP405" s="11"/>
      <c r="AQ405" s="11"/>
      <c r="AR405" s="11"/>
      <c r="AS405" s="11"/>
      <c r="AT405" s="11"/>
      <c r="AU405" s="11"/>
      <c r="AV405" s="11"/>
      <c r="AW405" s="11"/>
      <c r="AX405" s="11"/>
      <c r="AY405" s="11"/>
      <c r="AZ405" s="11"/>
      <c r="BA405" s="30"/>
    </row>
    <row r="406" spans="20:53" hidden="1" x14ac:dyDescent="0.2">
      <c r="T406" s="19">
        <f>Berekening!E90</f>
        <v>0</v>
      </c>
      <c r="U406" s="19">
        <f>Berekening!F90</f>
        <v>0</v>
      </c>
      <c r="V406" s="19"/>
      <c r="W406" s="11"/>
      <c r="X406" s="11"/>
      <c r="Z406" s="19">
        <f t="shared" si="250"/>
        <v>5</v>
      </c>
      <c r="AA406" s="11">
        <f t="shared" si="245"/>
        <v>4</v>
      </c>
      <c r="AB406" s="11">
        <f t="shared" si="246"/>
        <v>0</v>
      </c>
      <c r="AC406" s="19">
        <f t="shared" si="247"/>
        <v>0</v>
      </c>
      <c r="AD406" s="19">
        <f t="shared" si="248"/>
        <v>0</v>
      </c>
      <c r="AE406" s="11" t="b">
        <f t="shared" si="249"/>
        <v>0</v>
      </c>
      <c r="AF406" s="11">
        <f>IF(AND(Z406&gt;=Berekening!E$84,Z406&lt;=Berekening!F$84),AB406,)</f>
        <v>0</v>
      </c>
      <c r="AG406" s="11">
        <f>IF(AND(Z406&gt;=Berekening!E$85,Z406&lt;=Berekening!F$85),AB406,)</f>
        <v>0</v>
      </c>
      <c r="AH406" s="11">
        <f>IF(AND(Z406&gt;=Berekening!E$86,Z406&lt;=Berekening!F$86),AB406,)</f>
        <v>0</v>
      </c>
      <c r="AI406" s="11">
        <f>IF(AND(Z406&gt;=Berekening!E$87,Z406&lt;=Berekening!F$87),AB406,)</f>
        <v>0</v>
      </c>
      <c r="AJ406" s="11">
        <f>IF(AND(Z406&gt;=Berekening!E$88,Z406&lt;=Berekening!F$88),AB406,)</f>
        <v>0</v>
      </c>
      <c r="AK406" s="11">
        <f>IF(AND(Z406&gt;=Berekening!E$89,Z406&lt;=Berekening!F$89),AB406,)</f>
        <v>0</v>
      </c>
      <c r="AL406" s="11">
        <f>IF(AND(Z406&gt;=Berekening!E$90,Z406&lt;=Berekening!F$90),AB406,)</f>
        <v>0</v>
      </c>
      <c r="AM406" s="11">
        <f>IF(AND(Z406&gt;=Berekening!E$91,Z406&lt;=Berekening!F$91),AB406,)</f>
        <v>0</v>
      </c>
      <c r="AN406" s="11">
        <f>IF(AND(Z406&gt;=Berekening!E$92,Z406&lt;=Berekening!F$92),AB406,)</f>
        <v>0</v>
      </c>
      <c r="AO406" s="11">
        <f>IF(AND(Z406&gt;=Berekening!E$93,Z406&lt;=Berekening!F$93),AB406,)</f>
        <v>0</v>
      </c>
      <c r="AP406" s="11"/>
      <c r="AQ406" s="11"/>
      <c r="AR406" s="11"/>
      <c r="AS406" s="11"/>
      <c r="AT406" s="11"/>
      <c r="AU406" s="11"/>
      <c r="AV406" s="11"/>
      <c r="AW406" s="11"/>
      <c r="AX406" s="11"/>
      <c r="AY406" s="11"/>
      <c r="AZ406" s="11"/>
      <c r="BA406" s="30"/>
    </row>
    <row r="407" spans="20:53" hidden="1" x14ac:dyDescent="0.2">
      <c r="T407" s="19">
        <f>Berekening!E91</f>
        <v>0</v>
      </c>
      <c r="U407" s="19">
        <f>Berekening!F91</f>
        <v>0</v>
      </c>
      <c r="V407" s="19"/>
      <c r="W407" s="11"/>
      <c r="X407" s="11"/>
      <c r="Z407" s="19">
        <f t="shared" si="250"/>
        <v>6</v>
      </c>
      <c r="AA407" s="11">
        <f t="shared" si="245"/>
        <v>5</v>
      </c>
      <c r="AB407" s="11">
        <f t="shared" si="246"/>
        <v>0</v>
      </c>
      <c r="AC407" s="19">
        <f t="shared" si="247"/>
        <v>0</v>
      </c>
      <c r="AD407" s="19">
        <f t="shared" si="248"/>
        <v>0</v>
      </c>
      <c r="AE407" s="11" t="b">
        <f t="shared" si="249"/>
        <v>0</v>
      </c>
      <c r="AF407" s="11">
        <f>IF(AND(Z407&gt;=Berekening!E$84,Z407&lt;=Berekening!F$84),AB407,)</f>
        <v>0</v>
      </c>
      <c r="AG407" s="11">
        <f>IF(AND(Z407&gt;=Berekening!E$85,Z407&lt;=Berekening!F$85),AB407,)</f>
        <v>0</v>
      </c>
      <c r="AH407" s="11">
        <f>IF(AND(Z407&gt;=Berekening!E$86,Z407&lt;=Berekening!F$86),AB407,)</f>
        <v>0</v>
      </c>
      <c r="AI407" s="11">
        <f>IF(AND(Z407&gt;=Berekening!E$87,Z407&lt;=Berekening!F$87),AB407,)</f>
        <v>0</v>
      </c>
      <c r="AJ407" s="11">
        <f>IF(AND(Z407&gt;=Berekening!E$88,Z407&lt;=Berekening!F$88),AB407,)</f>
        <v>0</v>
      </c>
      <c r="AK407" s="11">
        <f>IF(AND(Z407&gt;=Berekening!E$89,Z407&lt;=Berekening!F$89),AB407,)</f>
        <v>0</v>
      </c>
      <c r="AL407" s="11">
        <f>IF(AND(Z407&gt;=Berekening!E$90,Z407&lt;=Berekening!F$90),AB407,)</f>
        <v>0</v>
      </c>
      <c r="AM407" s="11">
        <f>IF(AND(Z407&gt;=Berekening!E$91,Z407&lt;=Berekening!F$91),AB407,)</f>
        <v>0</v>
      </c>
      <c r="AN407" s="11">
        <f>IF(AND(Z407&gt;=Berekening!E$92,Z407&lt;=Berekening!F$92),AB407,)</f>
        <v>0</v>
      </c>
      <c r="AO407" s="11">
        <f>IF(AND(Z407&gt;=Berekening!E$93,Z407&lt;=Berekening!F$93),AB407,)</f>
        <v>0</v>
      </c>
      <c r="AP407" s="11"/>
      <c r="AQ407" s="11"/>
      <c r="AR407" s="11"/>
      <c r="AS407" s="11"/>
      <c r="AT407" s="11"/>
      <c r="AU407" s="11"/>
      <c r="AV407" s="11"/>
      <c r="AW407" s="11"/>
      <c r="AX407" s="11"/>
      <c r="AY407" s="11"/>
      <c r="AZ407" s="11"/>
      <c r="BA407" s="30"/>
    </row>
    <row r="408" spans="20:53" hidden="1" x14ac:dyDescent="0.2">
      <c r="T408" s="19">
        <f>Berekening!E92</f>
        <v>0</v>
      </c>
      <c r="U408" s="19">
        <f>Berekening!F92</f>
        <v>0</v>
      </c>
      <c r="V408" s="19"/>
      <c r="W408" s="11"/>
      <c r="X408" s="11"/>
      <c r="Z408" s="19">
        <f t="shared" si="250"/>
        <v>7</v>
      </c>
      <c r="AA408" s="11">
        <f t="shared" si="245"/>
        <v>6</v>
      </c>
      <c r="AB408" s="11">
        <f t="shared" si="246"/>
        <v>0</v>
      </c>
      <c r="AC408" s="19">
        <f t="shared" si="247"/>
        <v>0</v>
      </c>
      <c r="AD408" s="19">
        <f t="shared" si="248"/>
        <v>0</v>
      </c>
      <c r="AE408" s="11" t="b">
        <f t="shared" si="249"/>
        <v>0</v>
      </c>
      <c r="AF408" s="11">
        <f>IF(AND(Z408&gt;=Berekening!E$84,Z408&lt;=Berekening!F$84),AB408,)</f>
        <v>0</v>
      </c>
      <c r="AG408" s="11">
        <f>IF(AND(Z408&gt;=Berekening!E$85,Z408&lt;=Berekening!F$85),AB408,)</f>
        <v>0</v>
      </c>
      <c r="AH408" s="11">
        <f>IF(AND(Z408&gt;=Berekening!E$86,Z408&lt;=Berekening!F$86),AB408,)</f>
        <v>0</v>
      </c>
      <c r="AI408" s="11">
        <f>IF(AND(Z408&gt;=Berekening!E$87,Z408&lt;=Berekening!F$87),AB408,)</f>
        <v>0</v>
      </c>
      <c r="AJ408" s="11">
        <f>IF(AND(Z408&gt;=Berekening!E$88,Z408&lt;=Berekening!F$88),AB408,)</f>
        <v>0</v>
      </c>
      <c r="AK408" s="11">
        <f>IF(AND(Z408&gt;=Berekening!E$89,Z408&lt;=Berekening!F$89),AB408,)</f>
        <v>0</v>
      </c>
      <c r="AL408" s="11">
        <f>IF(AND(Z408&gt;=Berekening!E$90,Z408&lt;=Berekening!F$90),AB408,)</f>
        <v>0</v>
      </c>
      <c r="AM408" s="11">
        <f>IF(AND(Z408&gt;=Berekening!E$91,Z408&lt;=Berekening!F$91),AB408,)</f>
        <v>0</v>
      </c>
      <c r="AN408" s="11">
        <f>IF(AND(Z408&gt;=Berekening!E$92,Z408&lt;=Berekening!F$92),AB408,)</f>
        <v>0</v>
      </c>
      <c r="AO408" s="11">
        <f>IF(AND(Z408&gt;=Berekening!E$93,Z408&lt;=Berekening!F$93),AB408,)</f>
        <v>0</v>
      </c>
      <c r="AP408" s="11"/>
      <c r="AQ408" s="11"/>
      <c r="AR408" s="11"/>
      <c r="AS408" s="11"/>
      <c r="AT408" s="11"/>
      <c r="AU408" s="11"/>
      <c r="AV408" s="11"/>
      <c r="AW408" s="11"/>
      <c r="AX408" s="11"/>
      <c r="AY408" s="11"/>
      <c r="AZ408" s="11"/>
      <c r="BA408" s="30"/>
    </row>
    <row r="409" spans="20:53" hidden="1" x14ac:dyDescent="0.2">
      <c r="T409" s="19">
        <f>Berekening!E93</f>
        <v>0</v>
      </c>
      <c r="U409" s="19">
        <f>Berekening!F93</f>
        <v>0</v>
      </c>
      <c r="V409" s="19"/>
      <c r="W409" s="11"/>
      <c r="X409" s="11"/>
      <c r="Z409" s="19">
        <f t="shared" si="250"/>
        <v>8</v>
      </c>
      <c r="AA409" s="11">
        <f t="shared" si="245"/>
        <v>7</v>
      </c>
      <c r="AB409" s="11">
        <f t="shared" si="246"/>
        <v>0</v>
      </c>
      <c r="AC409" s="19">
        <f t="shared" si="247"/>
        <v>0</v>
      </c>
      <c r="AD409" s="19">
        <f t="shared" si="248"/>
        <v>0</v>
      </c>
      <c r="AE409" s="11" t="b">
        <f t="shared" si="249"/>
        <v>0</v>
      </c>
      <c r="AF409" s="11">
        <f>IF(AND(Z409&gt;=Berekening!E$84,Z409&lt;=Berekening!F$84),AB409,)</f>
        <v>0</v>
      </c>
      <c r="AG409" s="11">
        <f>IF(AND(Z409&gt;=Berekening!E$85,Z409&lt;=Berekening!F$85),AB409,)</f>
        <v>0</v>
      </c>
      <c r="AH409" s="11">
        <f>IF(AND(Z409&gt;=Berekening!E$86,Z409&lt;=Berekening!F$86),AB409,)</f>
        <v>0</v>
      </c>
      <c r="AI409" s="11">
        <f>IF(AND(Z409&gt;=Berekening!E$87,Z409&lt;=Berekening!F$87),AB409,)</f>
        <v>0</v>
      </c>
      <c r="AJ409" s="11">
        <f>IF(AND(Z409&gt;=Berekening!E$88,Z409&lt;=Berekening!F$88),AB409,)</f>
        <v>0</v>
      </c>
      <c r="AK409" s="11">
        <f>IF(AND(Z409&gt;=Berekening!E$89,Z409&lt;=Berekening!F$89),AB409,)</f>
        <v>0</v>
      </c>
      <c r="AL409" s="11">
        <f>IF(AND(Z409&gt;=Berekening!E$90,Z409&lt;=Berekening!F$90),AB409,)</f>
        <v>0</v>
      </c>
      <c r="AM409" s="11">
        <f>IF(AND(Z409&gt;=Berekening!E$91,Z409&lt;=Berekening!F$91),AB409,)</f>
        <v>0</v>
      </c>
      <c r="AN409" s="11">
        <f>IF(AND(Z409&gt;=Berekening!E$92,Z409&lt;=Berekening!F$92),AB409,)</f>
        <v>0</v>
      </c>
      <c r="AO409" s="11">
        <f>IF(AND(Z409&gt;=Berekening!E$93,Z409&lt;=Berekening!F$93),AB409,)</f>
        <v>0</v>
      </c>
      <c r="AP409" s="11"/>
      <c r="AQ409" s="11"/>
      <c r="AR409" s="11"/>
      <c r="AS409" s="11"/>
      <c r="AT409" s="11"/>
      <c r="AU409" s="11"/>
      <c r="AV409" s="11"/>
      <c r="AW409" s="11"/>
      <c r="AX409" s="11"/>
      <c r="AY409" s="11"/>
      <c r="AZ409" s="11"/>
      <c r="BA409" s="30"/>
    </row>
    <row r="410" spans="20:53" hidden="1" x14ac:dyDescent="0.2">
      <c r="T410" s="11"/>
      <c r="U410" s="11"/>
      <c r="V410" s="11"/>
      <c r="W410" s="11"/>
      <c r="X410" s="11"/>
      <c r="Z410" s="19">
        <f t="shared" si="250"/>
        <v>9</v>
      </c>
      <c r="AA410" s="11">
        <f t="shared" si="245"/>
        <v>1</v>
      </c>
      <c r="AB410" s="11">
        <f t="shared" si="246"/>
        <v>0</v>
      </c>
      <c r="AC410" s="19">
        <f t="shared" si="247"/>
        <v>0</v>
      </c>
      <c r="AD410" s="19">
        <f t="shared" si="248"/>
        <v>0</v>
      </c>
      <c r="AE410" s="11" t="b">
        <f t="shared" si="249"/>
        <v>0</v>
      </c>
      <c r="AF410" s="11">
        <f>IF(AND(Z410&gt;=Berekening!E$84,Z410&lt;=Berekening!F$84),AB410,)</f>
        <v>0</v>
      </c>
      <c r="AG410" s="11">
        <f>IF(AND(Z410&gt;=Berekening!E$85,Z410&lt;=Berekening!F$85),AB410,)</f>
        <v>0</v>
      </c>
      <c r="AH410" s="11">
        <f>IF(AND(Z410&gt;=Berekening!E$86,Z410&lt;=Berekening!F$86),AB410,)</f>
        <v>0</v>
      </c>
      <c r="AI410" s="11">
        <f>IF(AND(Z410&gt;=Berekening!E$87,Z410&lt;=Berekening!F$87),AB410,)</f>
        <v>0</v>
      </c>
      <c r="AJ410" s="11">
        <f>IF(AND(Z410&gt;=Berekening!E$88,Z410&lt;=Berekening!F$88),AB410,)</f>
        <v>0</v>
      </c>
      <c r="AK410" s="11">
        <f>IF(AND(Z410&gt;=Berekening!E$89,Z410&lt;=Berekening!F$89),AB410,)</f>
        <v>0</v>
      </c>
      <c r="AL410" s="11">
        <f>IF(AND(Z410&gt;=Berekening!E$90,Z410&lt;=Berekening!F$90),AB410,)</f>
        <v>0</v>
      </c>
      <c r="AM410" s="11">
        <f>IF(AND(Z410&gt;=Berekening!E$91,Z410&lt;=Berekening!F$91),AB410,)</f>
        <v>0</v>
      </c>
      <c r="AN410" s="11">
        <f>IF(AND(Z410&gt;=Berekening!E$92,Z410&lt;=Berekening!F$92),AB410,)</f>
        <v>0</v>
      </c>
      <c r="AO410" s="11">
        <f>IF(AND(Z410&gt;=Berekening!E$93,Z410&lt;=Berekening!F$93),AB410,)</f>
        <v>0</v>
      </c>
      <c r="AP410" s="11"/>
      <c r="AQ410" s="11"/>
      <c r="AR410" s="11"/>
      <c r="AS410" s="11"/>
      <c r="AT410" s="11"/>
      <c r="AU410" s="11"/>
      <c r="AV410" s="11"/>
      <c r="AW410" s="11"/>
      <c r="AX410" s="11"/>
      <c r="AY410" s="11"/>
      <c r="AZ410" s="11"/>
      <c r="BA410" s="30"/>
    </row>
    <row r="411" spans="20:53" hidden="1" x14ac:dyDescent="0.2">
      <c r="T411" s="19">
        <v>0</v>
      </c>
      <c r="U411" s="19">
        <v>0</v>
      </c>
      <c r="V411" s="11"/>
      <c r="W411" s="11"/>
      <c r="X411" s="11"/>
      <c r="Z411" s="19">
        <f t="shared" si="250"/>
        <v>10</v>
      </c>
      <c r="AA411" s="11">
        <f t="shared" si="245"/>
        <v>2</v>
      </c>
      <c r="AB411" s="11">
        <f t="shared" si="246"/>
        <v>0</v>
      </c>
      <c r="AC411" s="19">
        <f t="shared" si="247"/>
        <v>0</v>
      </c>
      <c r="AD411" s="19">
        <f t="shared" si="248"/>
        <v>0</v>
      </c>
      <c r="AE411" s="11" t="b">
        <f t="shared" si="249"/>
        <v>0</v>
      </c>
      <c r="AF411" s="11">
        <f>IF(AND(Z411&gt;=Berekening!E$84,Z411&lt;=Berekening!F$84),AB411,)</f>
        <v>0</v>
      </c>
      <c r="AG411" s="11">
        <f>IF(AND(Z411&gt;=Berekening!E$85,Z411&lt;=Berekening!F$85),AB411,)</f>
        <v>0</v>
      </c>
      <c r="AH411" s="11">
        <f>IF(AND(Z411&gt;=Berekening!E$86,Z411&lt;=Berekening!F$86),AB411,)</f>
        <v>0</v>
      </c>
      <c r="AI411" s="11">
        <f>IF(AND(Z411&gt;=Berekening!E$87,Z411&lt;=Berekening!F$87),AB411,)</f>
        <v>0</v>
      </c>
      <c r="AJ411" s="11">
        <f>IF(AND(Z411&gt;=Berekening!E$88,Z411&lt;=Berekening!F$88),AB411,)</f>
        <v>0</v>
      </c>
      <c r="AK411" s="11">
        <f>IF(AND(Z411&gt;=Berekening!E$89,Z411&lt;=Berekening!F$89),AB411,)</f>
        <v>0</v>
      </c>
      <c r="AL411" s="11">
        <f>IF(AND(Z411&gt;=Berekening!E$90,Z411&lt;=Berekening!F$90),AB411,)</f>
        <v>0</v>
      </c>
      <c r="AM411" s="11">
        <f>IF(AND(Z411&gt;=Berekening!E$91,Z411&lt;=Berekening!F$91),AB411,)</f>
        <v>0</v>
      </c>
      <c r="AN411" s="11">
        <f>IF(AND(Z411&gt;=Berekening!E$92,Z411&lt;=Berekening!F$92),AB411,)</f>
        <v>0</v>
      </c>
      <c r="AO411" s="11">
        <f>IF(AND(Z411&gt;=Berekening!E$93,Z411&lt;=Berekening!F$93),AB411,)</f>
        <v>0</v>
      </c>
      <c r="AP411" s="11"/>
      <c r="AQ411" s="11"/>
      <c r="AR411" s="11"/>
      <c r="AS411" s="11"/>
      <c r="AT411" s="11"/>
      <c r="AU411" s="11"/>
      <c r="AV411" s="11"/>
      <c r="AW411" s="11"/>
      <c r="AX411" s="11"/>
      <c r="AY411" s="11"/>
      <c r="AZ411" s="11"/>
      <c r="BA411" s="30"/>
    </row>
    <row r="412" spans="20:53" hidden="1" x14ac:dyDescent="0.2">
      <c r="T412" s="19">
        <f>SMALL($T$400:$T$409,1)</f>
        <v>0</v>
      </c>
      <c r="U412" s="19">
        <f t="shared" ref="U412:U421" si="251">IF(VLOOKUP(T412,$T$400:$U$409,2,FALSE)=0,T412,VLOOKUP(T412,$T$400:$U$409,2,FALSE))</f>
        <v>0</v>
      </c>
      <c r="V412" s="11"/>
      <c r="W412" s="11"/>
      <c r="X412" s="11"/>
      <c r="Z412" s="19">
        <f t="shared" si="250"/>
        <v>11</v>
      </c>
      <c r="AA412" s="11">
        <f t="shared" si="245"/>
        <v>3</v>
      </c>
      <c r="AB412" s="11">
        <f t="shared" si="246"/>
        <v>0</v>
      </c>
      <c r="AC412" s="19">
        <f t="shared" si="247"/>
        <v>0</v>
      </c>
      <c r="AD412" s="19">
        <f t="shared" si="248"/>
        <v>0</v>
      </c>
      <c r="AE412" s="11" t="b">
        <f t="shared" si="249"/>
        <v>0</v>
      </c>
      <c r="AF412" s="11">
        <f>IF(AND(Z412&gt;=Berekening!E$84,Z412&lt;=Berekening!F$84),AB412,)</f>
        <v>0</v>
      </c>
      <c r="AG412" s="11">
        <f>IF(AND(Z412&gt;=Berekening!E$85,Z412&lt;=Berekening!F$85),AB412,)</f>
        <v>0</v>
      </c>
      <c r="AH412" s="11">
        <f>IF(AND(Z412&gt;=Berekening!E$86,Z412&lt;=Berekening!F$86),AB412,)</f>
        <v>0</v>
      </c>
      <c r="AI412" s="11">
        <f>IF(AND(Z412&gt;=Berekening!E$87,Z412&lt;=Berekening!F$87),AB412,)</f>
        <v>0</v>
      </c>
      <c r="AJ412" s="11">
        <f>IF(AND(Z412&gt;=Berekening!E$88,Z412&lt;=Berekening!F$88),AB412,)</f>
        <v>0</v>
      </c>
      <c r="AK412" s="11">
        <f>IF(AND(Z412&gt;=Berekening!E$89,Z412&lt;=Berekening!F$89),AB412,)</f>
        <v>0</v>
      </c>
      <c r="AL412" s="11">
        <f>IF(AND(Z412&gt;=Berekening!E$90,Z412&lt;=Berekening!F$90),AB412,)</f>
        <v>0</v>
      </c>
      <c r="AM412" s="11">
        <f>IF(AND(Z412&gt;=Berekening!E$91,Z412&lt;=Berekening!F$91),AB412,)</f>
        <v>0</v>
      </c>
      <c r="AN412" s="11">
        <f>IF(AND(Z412&gt;=Berekening!E$92,Z412&lt;=Berekening!F$92),AB412,)</f>
        <v>0</v>
      </c>
      <c r="AO412" s="11">
        <f>IF(AND(Z412&gt;=Berekening!E$93,Z412&lt;=Berekening!F$93),AB412,)</f>
        <v>0</v>
      </c>
      <c r="AP412" s="11"/>
      <c r="AQ412" s="11"/>
      <c r="AR412" s="11"/>
      <c r="AS412" s="11"/>
      <c r="AT412" s="11"/>
      <c r="AU412" s="11"/>
      <c r="AV412" s="11"/>
      <c r="AW412" s="11"/>
      <c r="AX412" s="11"/>
      <c r="AY412" s="11"/>
      <c r="AZ412" s="11"/>
      <c r="BA412" s="30"/>
    </row>
    <row r="413" spans="20:53" hidden="1" x14ac:dyDescent="0.2">
      <c r="T413" s="19">
        <f>SMALL($T$400:$T$409,2)</f>
        <v>0</v>
      </c>
      <c r="U413" s="19">
        <f t="shared" si="251"/>
        <v>0</v>
      </c>
      <c r="V413" s="11"/>
      <c r="W413" s="11"/>
      <c r="X413" s="11"/>
      <c r="Z413" s="19">
        <f t="shared" si="250"/>
        <v>12</v>
      </c>
      <c r="AA413" s="11">
        <f t="shared" si="245"/>
        <v>4</v>
      </c>
      <c r="AB413" s="11">
        <f t="shared" si="246"/>
        <v>0</v>
      </c>
      <c r="AC413" s="19">
        <f t="shared" si="247"/>
        <v>0</v>
      </c>
      <c r="AD413" s="19">
        <f t="shared" si="248"/>
        <v>0</v>
      </c>
      <c r="AE413" s="11" t="b">
        <f t="shared" si="249"/>
        <v>0</v>
      </c>
      <c r="AF413" s="11">
        <f>IF(AND(Z413&gt;=Berekening!E$84,Z413&lt;=Berekening!F$84),AB413,)</f>
        <v>0</v>
      </c>
      <c r="AG413" s="11">
        <f>IF(AND(Z413&gt;=Berekening!E$85,Z413&lt;=Berekening!F$85),AB413,)</f>
        <v>0</v>
      </c>
      <c r="AH413" s="11">
        <f>IF(AND(Z413&gt;=Berekening!E$86,Z413&lt;=Berekening!F$86),AB413,)</f>
        <v>0</v>
      </c>
      <c r="AI413" s="11">
        <f>IF(AND(Z413&gt;=Berekening!E$87,Z413&lt;=Berekening!F$87),AB413,)</f>
        <v>0</v>
      </c>
      <c r="AJ413" s="11">
        <f>IF(AND(Z413&gt;=Berekening!E$88,Z413&lt;=Berekening!F$88),AB413,)</f>
        <v>0</v>
      </c>
      <c r="AK413" s="11">
        <f>IF(AND(Z413&gt;=Berekening!E$89,Z413&lt;=Berekening!F$89),AB413,)</f>
        <v>0</v>
      </c>
      <c r="AL413" s="11">
        <f>IF(AND(Z413&gt;=Berekening!E$90,Z413&lt;=Berekening!F$90),AB413,)</f>
        <v>0</v>
      </c>
      <c r="AM413" s="11">
        <f>IF(AND(Z413&gt;=Berekening!E$91,Z413&lt;=Berekening!F$91),AB413,)</f>
        <v>0</v>
      </c>
      <c r="AN413" s="11">
        <f>IF(AND(Z413&gt;=Berekening!E$92,Z413&lt;=Berekening!F$92),AB413,)</f>
        <v>0</v>
      </c>
      <c r="AO413" s="11">
        <f>IF(AND(Z413&gt;=Berekening!E$93,Z413&lt;=Berekening!F$93),AB413,)</f>
        <v>0</v>
      </c>
      <c r="AP413" s="11"/>
      <c r="AQ413" s="11"/>
      <c r="AR413" s="11"/>
      <c r="AS413" s="11"/>
      <c r="AT413" s="11"/>
      <c r="AU413" s="11"/>
      <c r="AV413" s="11"/>
      <c r="AW413" s="11"/>
      <c r="AX413" s="11"/>
      <c r="AY413" s="11"/>
      <c r="AZ413" s="11"/>
      <c r="BA413" s="30"/>
    </row>
    <row r="414" spans="20:53" hidden="1" x14ac:dyDescent="0.2">
      <c r="T414" s="19">
        <f>SMALL($T$400:$T$409,3)</f>
        <v>0</v>
      </c>
      <c r="U414" s="19">
        <f t="shared" si="251"/>
        <v>0</v>
      </c>
      <c r="V414" s="11"/>
      <c r="W414" s="11"/>
      <c r="X414" s="11"/>
      <c r="Z414" s="19">
        <f t="shared" si="250"/>
        <v>13</v>
      </c>
      <c r="AA414" s="11">
        <f t="shared" si="245"/>
        <v>5</v>
      </c>
      <c r="AB414" s="11">
        <f t="shared" si="246"/>
        <v>0</v>
      </c>
      <c r="AC414" s="19">
        <f t="shared" si="247"/>
        <v>0</v>
      </c>
      <c r="AD414" s="19">
        <f t="shared" si="248"/>
        <v>0</v>
      </c>
      <c r="AE414" s="11" t="b">
        <f t="shared" si="249"/>
        <v>0</v>
      </c>
      <c r="AF414" s="11">
        <f>IF(AND(Z414&gt;=Berekening!E$84,Z414&lt;=Berekening!F$84),AB414,)</f>
        <v>0</v>
      </c>
      <c r="AG414" s="11">
        <f>IF(AND(Z414&gt;=Berekening!E$85,Z414&lt;=Berekening!F$85),AB414,)</f>
        <v>0</v>
      </c>
      <c r="AH414" s="11">
        <f>IF(AND(Z414&gt;=Berekening!E$86,Z414&lt;=Berekening!F$86),AB414,)</f>
        <v>0</v>
      </c>
      <c r="AI414" s="11">
        <f>IF(AND(Z414&gt;=Berekening!E$87,Z414&lt;=Berekening!F$87),AB414,)</f>
        <v>0</v>
      </c>
      <c r="AJ414" s="11">
        <f>IF(AND(Z414&gt;=Berekening!E$88,Z414&lt;=Berekening!F$88),AB414,)</f>
        <v>0</v>
      </c>
      <c r="AK414" s="11">
        <f>IF(AND(Z414&gt;=Berekening!E$89,Z414&lt;=Berekening!F$89),AB414,)</f>
        <v>0</v>
      </c>
      <c r="AL414" s="11">
        <f>IF(AND(Z414&gt;=Berekening!E$90,Z414&lt;=Berekening!F$90),AB414,)</f>
        <v>0</v>
      </c>
      <c r="AM414" s="11">
        <f>IF(AND(Z414&gt;=Berekening!E$91,Z414&lt;=Berekening!F$91),AB414,)</f>
        <v>0</v>
      </c>
      <c r="AN414" s="11">
        <f>IF(AND(Z414&gt;=Berekening!E$92,Z414&lt;=Berekening!F$92),AB414,)</f>
        <v>0</v>
      </c>
      <c r="AO414" s="11">
        <f>IF(AND(Z414&gt;=Berekening!E$93,Z414&lt;=Berekening!F$93),AB414,)</f>
        <v>0</v>
      </c>
      <c r="AP414" s="11"/>
      <c r="AQ414" s="11"/>
      <c r="AR414" s="11"/>
      <c r="AS414" s="11"/>
      <c r="AT414" s="11"/>
      <c r="AU414" s="11"/>
      <c r="AV414" s="11"/>
      <c r="AW414" s="11"/>
      <c r="AX414" s="11"/>
      <c r="AY414" s="11"/>
      <c r="AZ414" s="11"/>
      <c r="BA414" s="30"/>
    </row>
    <row r="415" spans="20:53" hidden="1" x14ac:dyDescent="0.2">
      <c r="T415" s="19">
        <f>SMALL($T$400:$T$409,4)</f>
        <v>0</v>
      </c>
      <c r="U415" s="19">
        <f t="shared" si="251"/>
        <v>0</v>
      </c>
      <c r="V415" s="11"/>
      <c r="W415" s="11"/>
      <c r="X415" s="11"/>
      <c r="Z415" s="19">
        <f t="shared" si="250"/>
        <v>14</v>
      </c>
      <c r="AA415" s="11">
        <f t="shared" si="245"/>
        <v>6</v>
      </c>
      <c r="AB415" s="11">
        <f t="shared" si="246"/>
        <v>0</v>
      </c>
      <c r="AC415" s="19">
        <f t="shared" si="247"/>
        <v>0</v>
      </c>
      <c r="AD415" s="19">
        <f t="shared" si="248"/>
        <v>0</v>
      </c>
      <c r="AE415" s="11" t="b">
        <f t="shared" si="249"/>
        <v>0</v>
      </c>
      <c r="AF415" s="11">
        <f>IF(AND(Z415&gt;=Berekening!E$84,Z415&lt;=Berekening!F$84),AB415,)</f>
        <v>0</v>
      </c>
      <c r="AG415" s="11">
        <f>IF(AND(Z415&gt;=Berekening!E$85,Z415&lt;=Berekening!F$85),AB415,)</f>
        <v>0</v>
      </c>
      <c r="AH415" s="11">
        <f>IF(AND(Z415&gt;=Berekening!E$86,Z415&lt;=Berekening!F$86),AB415,)</f>
        <v>0</v>
      </c>
      <c r="AI415" s="11">
        <f>IF(AND(Z415&gt;=Berekening!E$87,Z415&lt;=Berekening!F$87),AB415,)</f>
        <v>0</v>
      </c>
      <c r="AJ415" s="11">
        <f>IF(AND(Z415&gt;=Berekening!E$88,Z415&lt;=Berekening!F$88),AB415,)</f>
        <v>0</v>
      </c>
      <c r="AK415" s="11">
        <f>IF(AND(Z415&gt;=Berekening!E$89,Z415&lt;=Berekening!F$89),AB415,)</f>
        <v>0</v>
      </c>
      <c r="AL415" s="11">
        <f>IF(AND(Z415&gt;=Berekening!E$90,Z415&lt;=Berekening!F$90),AB415,)</f>
        <v>0</v>
      </c>
      <c r="AM415" s="11">
        <f>IF(AND(Z415&gt;=Berekening!E$91,Z415&lt;=Berekening!F$91),AB415,)</f>
        <v>0</v>
      </c>
      <c r="AN415" s="11">
        <f>IF(AND(Z415&gt;=Berekening!E$92,Z415&lt;=Berekening!F$92),AB415,)</f>
        <v>0</v>
      </c>
      <c r="AO415" s="11">
        <f>IF(AND(Z415&gt;=Berekening!E$93,Z415&lt;=Berekening!F$93),AB415,)</f>
        <v>0</v>
      </c>
      <c r="AP415" s="11"/>
      <c r="AQ415" s="11"/>
      <c r="AR415" s="11"/>
      <c r="AS415" s="11"/>
      <c r="AT415" s="11"/>
      <c r="AU415" s="11"/>
      <c r="AV415" s="11"/>
      <c r="AW415" s="11"/>
      <c r="AX415" s="11"/>
      <c r="AY415" s="11"/>
      <c r="AZ415" s="11"/>
      <c r="BA415" s="30"/>
    </row>
    <row r="416" spans="20:53" hidden="1" x14ac:dyDescent="0.2">
      <c r="T416" s="19">
        <f>SMALL($T$400:$T$409,5)</f>
        <v>0</v>
      </c>
      <c r="U416" s="19">
        <f t="shared" si="251"/>
        <v>0</v>
      </c>
      <c r="V416" s="11"/>
      <c r="W416" s="11"/>
      <c r="X416" s="11"/>
      <c r="Z416" s="19">
        <f t="shared" si="250"/>
        <v>15</v>
      </c>
      <c r="AA416" s="11">
        <f t="shared" si="245"/>
        <v>7</v>
      </c>
      <c r="AB416" s="11">
        <f t="shared" si="246"/>
        <v>0</v>
      </c>
      <c r="AC416" s="19">
        <f t="shared" si="247"/>
        <v>0</v>
      </c>
      <c r="AD416" s="19">
        <f t="shared" si="248"/>
        <v>0</v>
      </c>
      <c r="AE416" s="11" t="b">
        <f t="shared" si="249"/>
        <v>0</v>
      </c>
      <c r="AF416" s="11">
        <f>IF(AND(Z416&gt;=Berekening!E$84,Z416&lt;=Berekening!F$84),AB416,)</f>
        <v>0</v>
      </c>
      <c r="AG416" s="11">
        <f>IF(AND(Z416&gt;=Berekening!E$85,Z416&lt;=Berekening!F$85),AB416,)</f>
        <v>0</v>
      </c>
      <c r="AH416" s="11">
        <f>IF(AND(Z416&gt;=Berekening!E$86,Z416&lt;=Berekening!F$86),AB416,)</f>
        <v>0</v>
      </c>
      <c r="AI416" s="11">
        <f>IF(AND(Z416&gt;=Berekening!E$87,Z416&lt;=Berekening!F$87),AB416,)</f>
        <v>0</v>
      </c>
      <c r="AJ416" s="11">
        <f>IF(AND(Z416&gt;=Berekening!E$88,Z416&lt;=Berekening!F$88),AB416,)</f>
        <v>0</v>
      </c>
      <c r="AK416" s="11">
        <f>IF(AND(Z416&gt;=Berekening!E$89,Z416&lt;=Berekening!F$89),AB416,)</f>
        <v>0</v>
      </c>
      <c r="AL416" s="11">
        <f>IF(AND(Z416&gt;=Berekening!E$90,Z416&lt;=Berekening!F$90),AB416,)</f>
        <v>0</v>
      </c>
      <c r="AM416" s="11">
        <f>IF(AND(Z416&gt;=Berekening!E$91,Z416&lt;=Berekening!F$91),AB416,)</f>
        <v>0</v>
      </c>
      <c r="AN416" s="11">
        <f>IF(AND(Z416&gt;=Berekening!E$92,Z416&lt;=Berekening!F$92),AB416,)</f>
        <v>0</v>
      </c>
      <c r="AO416" s="11">
        <f>IF(AND(Z416&gt;=Berekening!E$93,Z416&lt;=Berekening!F$93),AB416,)</f>
        <v>0</v>
      </c>
      <c r="AP416" s="11"/>
      <c r="AQ416" s="11"/>
      <c r="AR416" s="11"/>
      <c r="AS416" s="11"/>
      <c r="AT416" s="11"/>
      <c r="AU416" s="11"/>
      <c r="AV416" s="11"/>
      <c r="AW416" s="11"/>
      <c r="AX416" s="11"/>
      <c r="AY416" s="11"/>
      <c r="AZ416" s="11"/>
      <c r="BA416" s="30"/>
    </row>
    <row r="417" spans="20:53" hidden="1" x14ac:dyDescent="0.2">
      <c r="T417" s="19">
        <f>SMALL($T$400:$T$409,6)</f>
        <v>0</v>
      </c>
      <c r="U417" s="19">
        <f t="shared" si="251"/>
        <v>0</v>
      </c>
      <c r="V417" s="11"/>
      <c r="W417" s="11"/>
      <c r="X417" s="11"/>
      <c r="Z417" s="19">
        <f t="shared" si="250"/>
        <v>16</v>
      </c>
      <c r="AA417" s="11">
        <f t="shared" si="245"/>
        <v>1</v>
      </c>
      <c r="AB417" s="11">
        <f t="shared" si="246"/>
        <v>0</v>
      </c>
      <c r="AC417" s="19">
        <f t="shared" si="247"/>
        <v>0</v>
      </c>
      <c r="AD417" s="19">
        <f t="shared" si="248"/>
        <v>0</v>
      </c>
      <c r="AE417" s="11" t="b">
        <f t="shared" si="249"/>
        <v>0</v>
      </c>
      <c r="AF417" s="11">
        <f>IF(AND(Z417&gt;=Berekening!E$84,Z417&lt;=Berekening!F$84),AB417,)</f>
        <v>0</v>
      </c>
      <c r="AG417" s="11">
        <f>IF(AND(Z417&gt;=Berekening!E$85,Z417&lt;=Berekening!F$85),AB417,)</f>
        <v>0</v>
      </c>
      <c r="AH417" s="11">
        <f>IF(AND(Z417&gt;=Berekening!E$86,Z417&lt;=Berekening!F$86),AB417,)</f>
        <v>0</v>
      </c>
      <c r="AI417" s="11">
        <f>IF(AND(Z417&gt;=Berekening!E$87,Z417&lt;=Berekening!F$87),AB417,)</f>
        <v>0</v>
      </c>
      <c r="AJ417" s="11">
        <f>IF(AND(Z417&gt;=Berekening!E$88,Z417&lt;=Berekening!F$88),AB417,)</f>
        <v>0</v>
      </c>
      <c r="AK417" s="11">
        <f>IF(AND(Z417&gt;=Berekening!E$89,Z417&lt;=Berekening!F$89),AB417,)</f>
        <v>0</v>
      </c>
      <c r="AL417" s="11">
        <f>IF(AND(Z417&gt;=Berekening!E$90,Z417&lt;=Berekening!F$90),AB417,)</f>
        <v>0</v>
      </c>
      <c r="AM417" s="11">
        <f>IF(AND(Z417&gt;=Berekening!E$91,Z417&lt;=Berekening!F$91),AB417,)</f>
        <v>0</v>
      </c>
      <c r="AN417" s="11">
        <f>IF(AND(Z417&gt;=Berekening!E$92,Z417&lt;=Berekening!F$92),AB417,)</f>
        <v>0</v>
      </c>
      <c r="AO417" s="11">
        <f>IF(AND(Z417&gt;=Berekening!E$93,Z417&lt;=Berekening!F$93),AB417,)</f>
        <v>0</v>
      </c>
      <c r="AP417" s="11"/>
      <c r="AQ417" s="11"/>
      <c r="AR417" s="11"/>
      <c r="AS417" s="11"/>
      <c r="AT417" s="11"/>
      <c r="AU417" s="11"/>
      <c r="AV417" s="11"/>
      <c r="AW417" s="11"/>
      <c r="AX417" s="11"/>
      <c r="AY417" s="11"/>
      <c r="AZ417" s="11"/>
      <c r="BA417" s="30"/>
    </row>
    <row r="418" spans="20:53" hidden="1" x14ac:dyDescent="0.2">
      <c r="T418" s="19">
        <f>SMALL($T$400:$T$409,7)</f>
        <v>0</v>
      </c>
      <c r="U418" s="19">
        <f t="shared" si="251"/>
        <v>0</v>
      </c>
      <c r="V418" s="11"/>
      <c r="W418" s="11"/>
      <c r="X418" s="11"/>
      <c r="Z418" s="19">
        <f t="shared" si="250"/>
        <v>17</v>
      </c>
      <c r="AA418" s="11">
        <f t="shared" si="245"/>
        <v>2</v>
      </c>
      <c r="AB418" s="11">
        <f t="shared" si="246"/>
        <v>0</v>
      </c>
      <c r="AC418" s="19">
        <f t="shared" si="247"/>
        <v>0</v>
      </c>
      <c r="AD418" s="19">
        <f t="shared" si="248"/>
        <v>0</v>
      </c>
      <c r="AE418" s="11" t="b">
        <f t="shared" si="249"/>
        <v>0</v>
      </c>
      <c r="AF418" s="11">
        <f>IF(AND(Z418&gt;=Berekening!E$84,Z418&lt;=Berekening!F$84),AB418,)</f>
        <v>0</v>
      </c>
      <c r="AG418" s="11">
        <f>IF(AND(Z418&gt;=Berekening!E$85,Z418&lt;=Berekening!F$85),AB418,)</f>
        <v>0</v>
      </c>
      <c r="AH418" s="11">
        <f>IF(AND(Z418&gt;=Berekening!E$86,Z418&lt;=Berekening!F$86),AB418,)</f>
        <v>0</v>
      </c>
      <c r="AI418" s="11">
        <f>IF(AND(Z418&gt;=Berekening!E$87,Z418&lt;=Berekening!F$87),AB418,)</f>
        <v>0</v>
      </c>
      <c r="AJ418" s="11">
        <f>IF(AND(Z418&gt;=Berekening!E$88,Z418&lt;=Berekening!F$88),AB418,)</f>
        <v>0</v>
      </c>
      <c r="AK418" s="11">
        <f>IF(AND(Z418&gt;=Berekening!E$89,Z418&lt;=Berekening!F$89),AB418,)</f>
        <v>0</v>
      </c>
      <c r="AL418" s="11">
        <f>IF(AND(Z418&gt;=Berekening!E$90,Z418&lt;=Berekening!F$90),AB418,)</f>
        <v>0</v>
      </c>
      <c r="AM418" s="11">
        <f>IF(AND(Z418&gt;=Berekening!E$91,Z418&lt;=Berekening!F$91),AB418,)</f>
        <v>0</v>
      </c>
      <c r="AN418" s="11">
        <f>IF(AND(Z418&gt;=Berekening!E$92,Z418&lt;=Berekening!F$92),AB418,)</f>
        <v>0</v>
      </c>
      <c r="AO418" s="11">
        <f>IF(AND(Z418&gt;=Berekening!E$93,Z418&lt;=Berekening!F$93),AB418,)</f>
        <v>0</v>
      </c>
      <c r="AP418" s="11"/>
      <c r="AQ418" s="11"/>
      <c r="AR418" s="11"/>
      <c r="AS418" s="11"/>
      <c r="AT418" s="11"/>
      <c r="AU418" s="11"/>
      <c r="AV418" s="11"/>
      <c r="AW418" s="11"/>
      <c r="AX418" s="11"/>
      <c r="AY418" s="11"/>
      <c r="AZ418" s="11"/>
      <c r="BA418" s="30"/>
    </row>
    <row r="419" spans="20:53" hidden="1" x14ac:dyDescent="0.2">
      <c r="T419" s="19">
        <f>SMALL($T$400:$T$409,8)</f>
        <v>0</v>
      </c>
      <c r="U419" s="19">
        <f t="shared" si="251"/>
        <v>0</v>
      </c>
      <c r="V419" s="11"/>
      <c r="W419" s="11"/>
      <c r="X419" s="11"/>
      <c r="Z419" s="19">
        <f t="shared" si="250"/>
        <v>18</v>
      </c>
      <c r="AA419" s="11">
        <f t="shared" si="245"/>
        <v>3</v>
      </c>
      <c r="AB419" s="11">
        <f t="shared" si="246"/>
        <v>0</v>
      </c>
      <c r="AC419" s="19">
        <f t="shared" si="247"/>
        <v>0</v>
      </c>
      <c r="AD419" s="19">
        <f t="shared" si="248"/>
        <v>0</v>
      </c>
      <c r="AE419" s="11" t="b">
        <f t="shared" si="249"/>
        <v>0</v>
      </c>
      <c r="AF419" s="11">
        <f>IF(AND(Z419&gt;=Berekening!E$84,Z419&lt;=Berekening!F$84),AB419,)</f>
        <v>0</v>
      </c>
      <c r="AG419" s="11">
        <f>IF(AND(Z419&gt;=Berekening!E$85,Z419&lt;=Berekening!F$85),AB419,)</f>
        <v>0</v>
      </c>
      <c r="AH419" s="11">
        <f>IF(AND(Z419&gt;=Berekening!E$86,Z419&lt;=Berekening!F$86),AB419,)</f>
        <v>0</v>
      </c>
      <c r="AI419" s="11">
        <f>IF(AND(Z419&gt;=Berekening!E$87,Z419&lt;=Berekening!F$87),AB419,)</f>
        <v>0</v>
      </c>
      <c r="AJ419" s="11">
        <f>IF(AND(Z419&gt;=Berekening!E$88,Z419&lt;=Berekening!F$88),AB419,)</f>
        <v>0</v>
      </c>
      <c r="AK419" s="11">
        <f>IF(AND(Z419&gt;=Berekening!E$89,Z419&lt;=Berekening!F$89),AB419,)</f>
        <v>0</v>
      </c>
      <c r="AL419" s="11">
        <f>IF(AND(Z419&gt;=Berekening!E$90,Z419&lt;=Berekening!F$90),AB419,)</f>
        <v>0</v>
      </c>
      <c r="AM419" s="11">
        <f>IF(AND(Z419&gt;=Berekening!E$91,Z419&lt;=Berekening!F$91),AB419,)</f>
        <v>0</v>
      </c>
      <c r="AN419" s="11">
        <f>IF(AND(Z419&gt;=Berekening!E$92,Z419&lt;=Berekening!F$92),AB419,)</f>
        <v>0</v>
      </c>
      <c r="AO419" s="11">
        <f>IF(AND(Z419&gt;=Berekening!E$93,Z419&lt;=Berekening!F$93),AB419,)</f>
        <v>0</v>
      </c>
      <c r="AP419" s="11"/>
      <c r="AQ419" s="11"/>
      <c r="AR419" s="11"/>
      <c r="AS419" s="11"/>
      <c r="AT419" s="11"/>
      <c r="AU419" s="11"/>
      <c r="AV419" s="11"/>
      <c r="AW419" s="11"/>
      <c r="AX419" s="11"/>
      <c r="AY419" s="11"/>
      <c r="AZ419" s="11"/>
      <c r="BA419" s="30"/>
    </row>
    <row r="420" spans="20:53" hidden="1" x14ac:dyDescent="0.2">
      <c r="T420" s="19">
        <f>SMALL($T$400:$T$409,9)</f>
        <v>0</v>
      </c>
      <c r="U420" s="19">
        <f t="shared" si="251"/>
        <v>0</v>
      </c>
      <c r="V420" s="11"/>
      <c r="W420" s="11"/>
      <c r="X420" s="11"/>
      <c r="Z420" s="19">
        <f t="shared" si="250"/>
        <v>19</v>
      </c>
      <c r="AA420" s="11">
        <f t="shared" si="245"/>
        <v>4</v>
      </c>
      <c r="AB420" s="11">
        <f t="shared" si="246"/>
        <v>0</v>
      </c>
      <c r="AC420" s="19">
        <f t="shared" si="247"/>
        <v>0</v>
      </c>
      <c r="AD420" s="19">
        <f t="shared" si="248"/>
        <v>0</v>
      </c>
      <c r="AE420" s="11" t="b">
        <f t="shared" si="249"/>
        <v>0</v>
      </c>
      <c r="AF420" s="11">
        <f>IF(AND(Z420&gt;=Berekening!E$84,Z420&lt;=Berekening!F$84),AB420,)</f>
        <v>0</v>
      </c>
      <c r="AG420" s="11">
        <f>IF(AND(Z420&gt;=Berekening!E$85,Z420&lt;=Berekening!F$85),AB420,)</f>
        <v>0</v>
      </c>
      <c r="AH420" s="11">
        <f>IF(AND(Z420&gt;=Berekening!E$86,Z420&lt;=Berekening!F$86),AB420,)</f>
        <v>0</v>
      </c>
      <c r="AI420" s="11">
        <f>IF(AND(Z420&gt;=Berekening!E$87,Z420&lt;=Berekening!F$87),AB420,)</f>
        <v>0</v>
      </c>
      <c r="AJ420" s="11">
        <f>IF(AND(Z420&gt;=Berekening!E$88,Z420&lt;=Berekening!F$88),AB420,)</f>
        <v>0</v>
      </c>
      <c r="AK420" s="11">
        <f>IF(AND(Z420&gt;=Berekening!E$89,Z420&lt;=Berekening!F$89),AB420,)</f>
        <v>0</v>
      </c>
      <c r="AL420" s="11">
        <f>IF(AND(Z420&gt;=Berekening!E$90,Z420&lt;=Berekening!F$90),AB420,)</f>
        <v>0</v>
      </c>
      <c r="AM420" s="11">
        <f>IF(AND(Z420&gt;=Berekening!E$91,Z420&lt;=Berekening!F$91),AB420,)</f>
        <v>0</v>
      </c>
      <c r="AN420" s="11">
        <f>IF(AND(Z420&gt;=Berekening!E$92,Z420&lt;=Berekening!F$92),AB420,)</f>
        <v>0</v>
      </c>
      <c r="AO420" s="11">
        <f>IF(AND(Z420&gt;=Berekening!E$93,Z420&lt;=Berekening!F$93),AB420,)</f>
        <v>0</v>
      </c>
      <c r="AP420" s="11"/>
      <c r="AQ420" s="11"/>
      <c r="AR420" s="11"/>
      <c r="AS420" s="11"/>
      <c r="AT420" s="11"/>
      <c r="AU420" s="11"/>
      <c r="AV420" s="11"/>
      <c r="AW420" s="11"/>
      <c r="AX420" s="11"/>
      <c r="AY420" s="11"/>
      <c r="AZ420" s="11"/>
      <c r="BA420" s="30"/>
    </row>
    <row r="421" spans="20:53" hidden="1" x14ac:dyDescent="0.2">
      <c r="T421" s="19">
        <f>SMALL($T$400:$T$409,10)</f>
        <v>0</v>
      </c>
      <c r="U421" s="19">
        <f t="shared" si="251"/>
        <v>0</v>
      </c>
      <c r="V421" s="11"/>
      <c r="W421" s="11"/>
      <c r="X421" s="11"/>
      <c r="Z421" s="19">
        <f t="shared" si="250"/>
        <v>20</v>
      </c>
      <c r="AA421" s="11">
        <f t="shared" si="245"/>
        <v>5</v>
      </c>
      <c r="AB421" s="11">
        <f t="shared" si="246"/>
        <v>0</v>
      </c>
      <c r="AC421" s="19">
        <f t="shared" si="247"/>
        <v>0</v>
      </c>
      <c r="AD421" s="19">
        <f t="shared" si="248"/>
        <v>0</v>
      </c>
      <c r="AE421" s="11" t="b">
        <f t="shared" si="249"/>
        <v>0</v>
      </c>
      <c r="AF421" s="11">
        <f>IF(AND(Z421&gt;=Berekening!E$84,Z421&lt;=Berekening!F$84),AB421,)</f>
        <v>0</v>
      </c>
      <c r="AG421" s="11">
        <f>IF(AND(Z421&gt;=Berekening!E$85,Z421&lt;=Berekening!F$85),AB421,)</f>
        <v>0</v>
      </c>
      <c r="AH421" s="11">
        <f>IF(AND(Z421&gt;=Berekening!E$86,Z421&lt;=Berekening!F$86),AB421,)</f>
        <v>0</v>
      </c>
      <c r="AI421" s="11">
        <f>IF(AND(Z421&gt;=Berekening!E$87,Z421&lt;=Berekening!F$87),AB421,)</f>
        <v>0</v>
      </c>
      <c r="AJ421" s="11">
        <f>IF(AND(Z421&gt;=Berekening!E$88,Z421&lt;=Berekening!F$88),AB421,)</f>
        <v>0</v>
      </c>
      <c r="AK421" s="11">
        <f>IF(AND(Z421&gt;=Berekening!E$89,Z421&lt;=Berekening!F$89),AB421,)</f>
        <v>0</v>
      </c>
      <c r="AL421" s="11">
        <f>IF(AND(Z421&gt;=Berekening!E$90,Z421&lt;=Berekening!F$90),AB421,)</f>
        <v>0</v>
      </c>
      <c r="AM421" s="11">
        <f>IF(AND(Z421&gt;=Berekening!E$91,Z421&lt;=Berekening!F$91),AB421,)</f>
        <v>0</v>
      </c>
      <c r="AN421" s="11">
        <f>IF(AND(Z421&gt;=Berekening!E$92,Z421&lt;=Berekening!F$92),AB421,)</f>
        <v>0</v>
      </c>
      <c r="AO421" s="11">
        <f>IF(AND(Z421&gt;=Berekening!E$93,Z421&lt;=Berekening!F$93),AB421,)</f>
        <v>0</v>
      </c>
    </row>
    <row r="422" spans="20:53" hidden="1" x14ac:dyDescent="0.2">
      <c r="T422" s="18"/>
      <c r="Z422" s="19">
        <f t="shared" si="250"/>
        <v>21</v>
      </c>
      <c r="AA422" s="11">
        <f t="shared" si="245"/>
        <v>6</v>
      </c>
      <c r="AB422" s="11">
        <f t="shared" si="246"/>
        <v>0</v>
      </c>
      <c r="AC422" s="19">
        <f t="shared" si="247"/>
        <v>0</v>
      </c>
      <c r="AD422" s="19">
        <f t="shared" si="248"/>
        <v>0</v>
      </c>
      <c r="AE422" s="11" t="b">
        <f t="shared" si="249"/>
        <v>0</v>
      </c>
      <c r="AF422" s="11">
        <f>IF(AND(Z422&gt;=Berekening!E$84,Z422&lt;=Berekening!F$84),AB422,)</f>
        <v>0</v>
      </c>
      <c r="AG422" s="11">
        <f>IF(AND(Z422&gt;=Berekening!E$85,Z422&lt;=Berekening!F$85),AB422,)</f>
        <v>0</v>
      </c>
      <c r="AH422" s="11">
        <f>IF(AND(Z422&gt;=Berekening!E$86,Z422&lt;=Berekening!F$86),AB422,)</f>
        <v>0</v>
      </c>
      <c r="AI422" s="11">
        <f>IF(AND(Z422&gt;=Berekening!E$87,Z422&lt;=Berekening!F$87),AB422,)</f>
        <v>0</v>
      </c>
      <c r="AJ422" s="11">
        <f>IF(AND(Z422&gt;=Berekening!E$88,Z422&lt;=Berekening!F$88),AB422,)</f>
        <v>0</v>
      </c>
      <c r="AK422" s="11">
        <f>IF(AND(Z422&gt;=Berekening!E$89,Z422&lt;=Berekening!F$89),AB422,)</f>
        <v>0</v>
      </c>
      <c r="AL422" s="11">
        <f>IF(AND(Z422&gt;=Berekening!E$90,Z422&lt;=Berekening!F$90),AB422,)</f>
        <v>0</v>
      </c>
      <c r="AM422" s="11">
        <f>IF(AND(Z422&gt;=Berekening!E$91,Z422&lt;=Berekening!F$91),AB422,)</f>
        <v>0</v>
      </c>
      <c r="AN422" s="11">
        <f>IF(AND(Z422&gt;=Berekening!E$92,Z422&lt;=Berekening!F$92),AB422,)</f>
        <v>0</v>
      </c>
      <c r="AO422" s="11">
        <f>IF(AND(Z422&gt;=Berekening!E$93,Z422&lt;=Berekening!F$93),AB422,)</f>
        <v>0</v>
      </c>
    </row>
    <row r="423" spans="20:53" hidden="1" x14ac:dyDescent="0.2">
      <c r="T423" s="18"/>
      <c r="Z423" s="19">
        <f t="shared" si="250"/>
        <v>22</v>
      </c>
      <c r="AA423" s="11">
        <f t="shared" si="245"/>
        <v>7</v>
      </c>
      <c r="AB423" s="11">
        <f t="shared" si="246"/>
        <v>0</v>
      </c>
      <c r="AC423" s="19">
        <f t="shared" si="247"/>
        <v>0</v>
      </c>
      <c r="AD423" s="19">
        <f t="shared" si="248"/>
        <v>0</v>
      </c>
      <c r="AE423" s="11" t="b">
        <f t="shared" si="249"/>
        <v>0</v>
      </c>
      <c r="AF423" s="11">
        <f>IF(AND(Z423&gt;=Berekening!E$84,Z423&lt;=Berekening!F$84),AB423,)</f>
        <v>0</v>
      </c>
      <c r="AG423" s="11">
        <f>IF(AND(Z423&gt;=Berekening!E$85,Z423&lt;=Berekening!F$85),AB423,)</f>
        <v>0</v>
      </c>
      <c r="AH423" s="11">
        <f>IF(AND(Z423&gt;=Berekening!E$86,Z423&lt;=Berekening!F$86),AB423,)</f>
        <v>0</v>
      </c>
      <c r="AI423" s="11">
        <f>IF(AND(Z423&gt;=Berekening!E$87,Z423&lt;=Berekening!F$87),AB423,)</f>
        <v>0</v>
      </c>
      <c r="AJ423" s="11">
        <f>IF(AND(Z423&gt;=Berekening!E$88,Z423&lt;=Berekening!F$88),AB423,)</f>
        <v>0</v>
      </c>
      <c r="AK423" s="11">
        <f>IF(AND(Z423&gt;=Berekening!E$89,Z423&lt;=Berekening!F$89),AB423,)</f>
        <v>0</v>
      </c>
      <c r="AL423" s="11">
        <f>IF(AND(Z423&gt;=Berekening!E$90,Z423&lt;=Berekening!F$90),AB423,)</f>
        <v>0</v>
      </c>
      <c r="AM423" s="11">
        <f>IF(AND(Z423&gt;=Berekening!E$91,Z423&lt;=Berekening!F$91),AB423,)</f>
        <v>0</v>
      </c>
      <c r="AN423" s="11">
        <f>IF(AND(Z423&gt;=Berekening!E$92,Z423&lt;=Berekening!F$92),AB423,)</f>
        <v>0</v>
      </c>
      <c r="AO423" s="11">
        <f>IF(AND(Z423&gt;=Berekening!E$93,Z423&lt;=Berekening!F$93),AB423,)</f>
        <v>0</v>
      </c>
    </row>
    <row r="424" spans="20:53" hidden="1" x14ac:dyDescent="0.2">
      <c r="T424" s="18"/>
      <c r="Z424" s="19">
        <f t="shared" si="250"/>
        <v>23</v>
      </c>
      <c r="AA424" s="11">
        <f t="shared" si="245"/>
        <v>1</v>
      </c>
      <c r="AB424" s="11">
        <f t="shared" si="246"/>
        <v>0</v>
      </c>
      <c r="AC424" s="19">
        <f t="shared" si="247"/>
        <v>0</v>
      </c>
      <c r="AD424" s="19">
        <f t="shared" si="248"/>
        <v>0</v>
      </c>
      <c r="AE424" s="11" t="b">
        <f t="shared" si="249"/>
        <v>0</v>
      </c>
      <c r="AF424" s="11">
        <f>IF(AND(Z424&gt;=Berekening!E$84,Z424&lt;=Berekening!F$84),AB424,)</f>
        <v>0</v>
      </c>
      <c r="AG424" s="11">
        <f>IF(AND(Z424&gt;=Berekening!E$85,Z424&lt;=Berekening!F$85),AB424,)</f>
        <v>0</v>
      </c>
      <c r="AH424" s="11">
        <f>IF(AND(Z424&gt;=Berekening!E$86,Z424&lt;=Berekening!F$86),AB424,)</f>
        <v>0</v>
      </c>
      <c r="AI424" s="11">
        <f>IF(AND(Z424&gt;=Berekening!E$87,Z424&lt;=Berekening!F$87),AB424,)</f>
        <v>0</v>
      </c>
      <c r="AJ424" s="11">
        <f>IF(AND(Z424&gt;=Berekening!E$88,Z424&lt;=Berekening!F$88),AB424,)</f>
        <v>0</v>
      </c>
      <c r="AK424" s="11">
        <f>IF(AND(Z424&gt;=Berekening!E$89,Z424&lt;=Berekening!F$89),AB424,)</f>
        <v>0</v>
      </c>
      <c r="AL424" s="11">
        <f>IF(AND(Z424&gt;=Berekening!E$90,Z424&lt;=Berekening!F$90),AB424,)</f>
        <v>0</v>
      </c>
      <c r="AM424" s="11">
        <f>IF(AND(Z424&gt;=Berekening!E$91,Z424&lt;=Berekening!F$91),AB424,)</f>
        <v>0</v>
      </c>
      <c r="AN424" s="11">
        <f>IF(AND(Z424&gt;=Berekening!E$92,Z424&lt;=Berekening!F$92),AB424,)</f>
        <v>0</v>
      </c>
      <c r="AO424" s="11">
        <f>IF(AND(Z424&gt;=Berekening!E$93,Z424&lt;=Berekening!F$93),AB424,)</f>
        <v>0</v>
      </c>
    </row>
    <row r="425" spans="20:53" hidden="1" x14ac:dyDescent="0.2">
      <c r="T425" s="34"/>
      <c r="Z425" s="19">
        <f t="shared" si="250"/>
        <v>24</v>
      </c>
      <c r="AA425" s="11">
        <f t="shared" si="245"/>
        <v>2</v>
      </c>
      <c r="AB425" s="11">
        <f t="shared" si="246"/>
        <v>0</v>
      </c>
      <c r="AC425" s="19">
        <f t="shared" si="247"/>
        <v>0</v>
      </c>
      <c r="AD425" s="19">
        <f t="shared" si="248"/>
        <v>0</v>
      </c>
      <c r="AE425" s="11" t="b">
        <f t="shared" si="249"/>
        <v>0</v>
      </c>
      <c r="AF425" s="11">
        <f>IF(AND(Z425&gt;=Berekening!E$84,Z425&lt;=Berekening!F$84),AB425,)</f>
        <v>0</v>
      </c>
      <c r="AG425" s="11">
        <f>IF(AND(Z425&gt;=Berekening!E$85,Z425&lt;=Berekening!F$85),AB425,)</f>
        <v>0</v>
      </c>
      <c r="AH425" s="11">
        <f>IF(AND(Z425&gt;=Berekening!E$86,Z425&lt;=Berekening!F$86),AB425,)</f>
        <v>0</v>
      </c>
      <c r="AI425" s="11">
        <f>IF(AND(Z425&gt;=Berekening!E$87,Z425&lt;=Berekening!F$87),AB425,)</f>
        <v>0</v>
      </c>
      <c r="AJ425" s="11">
        <f>IF(AND(Z425&gt;=Berekening!E$88,Z425&lt;=Berekening!F$88),AB425,)</f>
        <v>0</v>
      </c>
      <c r="AK425" s="11">
        <f>IF(AND(Z425&gt;=Berekening!E$89,Z425&lt;=Berekening!F$89),AB425,)</f>
        <v>0</v>
      </c>
      <c r="AL425" s="11">
        <f>IF(AND(Z425&gt;=Berekening!E$90,Z425&lt;=Berekening!F$90),AB425,)</f>
        <v>0</v>
      </c>
      <c r="AM425" s="11">
        <f>IF(AND(Z425&gt;=Berekening!E$91,Z425&lt;=Berekening!F$91),AB425,)</f>
        <v>0</v>
      </c>
      <c r="AN425" s="11">
        <f>IF(AND(Z425&gt;=Berekening!E$92,Z425&lt;=Berekening!F$92),AB425,)</f>
        <v>0</v>
      </c>
      <c r="AO425" s="11">
        <f>IF(AND(Z425&gt;=Berekening!E$93,Z425&lt;=Berekening!F$93),AB425,)</f>
        <v>0</v>
      </c>
    </row>
    <row r="426" spans="20:53" hidden="1" x14ac:dyDescent="0.2">
      <c r="T426" s="34"/>
      <c r="Z426" s="19">
        <f t="shared" si="250"/>
        <v>25</v>
      </c>
      <c r="AA426" s="11">
        <f t="shared" si="245"/>
        <v>3</v>
      </c>
      <c r="AB426" s="11">
        <f t="shared" si="246"/>
        <v>0</v>
      </c>
      <c r="AC426" s="19">
        <f t="shared" si="247"/>
        <v>0</v>
      </c>
      <c r="AD426" s="19">
        <f t="shared" si="248"/>
        <v>0</v>
      </c>
      <c r="AE426" s="11" t="b">
        <f t="shared" si="249"/>
        <v>0</v>
      </c>
      <c r="AF426" s="11">
        <f>IF(AND(Z426&gt;=Berekening!E$84,Z426&lt;=Berekening!F$84),AB426,)</f>
        <v>0</v>
      </c>
      <c r="AG426" s="11">
        <f>IF(AND(Z426&gt;=Berekening!E$85,Z426&lt;=Berekening!F$85),AB426,)</f>
        <v>0</v>
      </c>
      <c r="AH426" s="11">
        <f>IF(AND(Z426&gt;=Berekening!E$86,Z426&lt;=Berekening!F$86),AB426,)</f>
        <v>0</v>
      </c>
      <c r="AI426" s="11">
        <f>IF(AND(Z426&gt;=Berekening!E$87,Z426&lt;=Berekening!F$87),AB426,)</f>
        <v>0</v>
      </c>
      <c r="AJ426" s="11">
        <f>IF(AND(Z426&gt;=Berekening!E$88,Z426&lt;=Berekening!F$88),AB426,)</f>
        <v>0</v>
      </c>
      <c r="AK426" s="11">
        <f>IF(AND(Z426&gt;=Berekening!E$89,Z426&lt;=Berekening!F$89),AB426,)</f>
        <v>0</v>
      </c>
      <c r="AL426" s="11">
        <f>IF(AND(Z426&gt;=Berekening!E$90,Z426&lt;=Berekening!F$90),AB426,)</f>
        <v>0</v>
      </c>
      <c r="AM426" s="11">
        <f>IF(AND(Z426&gt;=Berekening!E$91,Z426&lt;=Berekening!F$91),AB426,)</f>
        <v>0</v>
      </c>
      <c r="AN426" s="11">
        <f>IF(AND(Z426&gt;=Berekening!E$92,Z426&lt;=Berekening!F$92),AB426,)</f>
        <v>0</v>
      </c>
      <c r="AO426" s="11">
        <f>IF(AND(Z426&gt;=Berekening!E$93,Z426&lt;=Berekening!F$93),AB426,)</f>
        <v>0</v>
      </c>
    </row>
    <row r="427" spans="20:53" hidden="1" x14ac:dyDescent="0.2">
      <c r="T427" s="18"/>
      <c r="Z427" s="19">
        <f t="shared" si="250"/>
        <v>26</v>
      </c>
      <c r="AA427" s="11">
        <f t="shared" si="245"/>
        <v>4</v>
      </c>
      <c r="AB427" s="11">
        <f t="shared" si="246"/>
        <v>0</v>
      </c>
      <c r="AC427" s="19">
        <f t="shared" si="247"/>
        <v>0</v>
      </c>
      <c r="AD427" s="19">
        <f t="shared" si="248"/>
        <v>0</v>
      </c>
      <c r="AE427" s="11" t="b">
        <f t="shared" si="249"/>
        <v>0</v>
      </c>
      <c r="AF427" s="11">
        <f>IF(AND(Z427&gt;=Berekening!E$84,Z427&lt;=Berekening!F$84),AB427,)</f>
        <v>0</v>
      </c>
      <c r="AG427" s="11">
        <f>IF(AND(Z427&gt;=Berekening!E$85,Z427&lt;=Berekening!F$85),AB427,)</f>
        <v>0</v>
      </c>
      <c r="AH427" s="11">
        <f>IF(AND(Z427&gt;=Berekening!E$86,Z427&lt;=Berekening!F$86),AB427,)</f>
        <v>0</v>
      </c>
      <c r="AI427" s="11">
        <f>IF(AND(Z427&gt;=Berekening!E$87,Z427&lt;=Berekening!F$87),AB427,)</f>
        <v>0</v>
      </c>
      <c r="AJ427" s="11">
        <f>IF(AND(Z427&gt;=Berekening!E$88,Z427&lt;=Berekening!F$88),AB427,)</f>
        <v>0</v>
      </c>
      <c r="AK427" s="11">
        <f>IF(AND(Z427&gt;=Berekening!E$89,Z427&lt;=Berekening!F$89),AB427,)</f>
        <v>0</v>
      </c>
      <c r="AL427" s="11">
        <f>IF(AND(Z427&gt;=Berekening!E$90,Z427&lt;=Berekening!F$90),AB427,)</f>
        <v>0</v>
      </c>
      <c r="AM427" s="11">
        <f>IF(AND(Z427&gt;=Berekening!E$91,Z427&lt;=Berekening!F$91),AB427,)</f>
        <v>0</v>
      </c>
      <c r="AN427" s="11">
        <f>IF(AND(Z427&gt;=Berekening!E$92,Z427&lt;=Berekening!F$92),AB427,)</f>
        <v>0</v>
      </c>
      <c r="AO427" s="11">
        <f>IF(AND(Z427&gt;=Berekening!E$93,Z427&lt;=Berekening!F$93),AB427,)</f>
        <v>0</v>
      </c>
    </row>
    <row r="428" spans="20:53" hidden="1" x14ac:dyDescent="0.2">
      <c r="T428" s="47"/>
      <c r="Z428" s="19">
        <f t="shared" si="250"/>
        <v>27</v>
      </c>
      <c r="AA428" s="11">
        <f t="shared" si="245"/>
        <v>5</v>
      </c>
      <c r="AB428" s="11">
        <f t="shared" si="246"/>
        <v>0</v>
      </c>
      <c r="AC428" s="19">
        <f t="shared" si="247"/>
        <v>0</v>
      </c>
      <c r="AD428" s="19">
        <f t="shared" si="248"/>
        <v>0</v>
      </c>
      <c r="AE428" s="11" t="b">
        <f t="shared" si="249"/>
        <v>0</v>
      </c>
      <c r="AF428" s="11">
        <f>IF(AND(Z428&gt;=Berekening!E$84,Z428&lt;=Berekening!F$84),AB428,)</f>
        <v>0</v>
      </c>
      <c r="AG428" s="11">
        <f>IF(AND(Z428&gt;=Berekening!E$85,Z428&lt;=Berekening!F$85),AB428,)</f>
        <v>0</v>
      </c>
      <c r="AH428" s="11">
        <f>IF(AND(Z428&gt;=Berekening!E$86,Z428&lt;=Berekening!F$86),AB428,)</f>
        <v>0</v>
      </c>
      <c r="AI428" s="11">
        <f>IF(AND(Z428&gt;=Berekening!E$87,Z428&lt;=Berekening!F$87),AB428,)</f>
        <v>0</v>
      </c>
      <c r="AJ428" s="11">
        <f>IF(AND(Z428&gt;=Berekening!E$88,Z428&lt;=Berekening!F$88),AB428,)</f>
        <v>0</v>
      </c>
      <c r="AK428" s="11">
        <f>IF(AND(Z428&gt;=Berekening!E$89,Z428&lt;=Berekening!F$89),AB428,)</f>
        <v>0</v>
      </c>
      <c r="AL428" s="11">
        <f>IF(AND(Z428&gt;=Berekening!E$90,Z428&lt;=Berekening!F$90),AB428,)</f>
        <v>0</v>
      </c>
      <c r="AM428" s="11">
        <f>IF(AND(Z428&gt;=Berekening!E$91,Z428&lt;=Berekening!F$91),AB428,)</f>
        <v>0</v>
      </c>
      <c r="AN428" s="11">
        <f>IF(AND(Z428&gt;=Berekening!E$92,Z428&lt;=Berekening!F$92),AB428,)</f>
        <v>0</v>
      </c>
      <c r="AO428" s="11">
        <f>IF(AND(Z428&gt;=Berekening!E$93,Z428&lt;=Berekening!F$93),AB428,)</f>
        <v>0</v>
      </c>
    </row>
    <row r="429" spans="20:53" hidden="1" x14ac:dyDescent="0.2">
      <c r="T429" s="18"/>
      <c r="Z429" s="19">
        <f t="shared" si="250"/>
        <v>28</v>
      </c>
      <c r="AA429" s="11">
        <f t="shared" si="245"/>
        <v>6</v>
      </c>
      <c r="AB429" s="11">
        <f t="shared" si="246"/>
        <v>0</v>
      </c>
      <c r="AC429" s="19">
        <f t="shared" si="247"/>
        <v>0</v>
      </c>
      <c r="AD429" s="19">
        <f t="shared" si="248"/>
        <v>0</v>
      </c>
      <c r="AE429" s="11" t="b">
        <f t="shared" si="249"/>
        <v>0</v>
      </c>
      <c r="AF429" s="11">
        <f>IF(AND(Z429&gt;=Berekening!E$84,Z429&lt;=Berekening!F$84),AB429,)</f>
        <v>0</v>
      </c>
      <c r="AG429" s="11">
        <f>IF(AND(Z429&gt;=Berekening!E$85,Z429&lt;=Berekening!F$85),AB429,)</f>
        <v>0</v>
      </c>
      <c r="AH429" s="11">
        <f>IF(AND(Z429&gt;=Berekening!E$86,Z429&lt;=Berekening!F$86),AB429,)</f>
        <v>0</v>
      </c>
      <c r="AI429" s="11">
        <f>IF(AND(Z429&gt;=Berekening!E$87,Z429&lt;=Berekening!F$87),AB429,)</f>
        <v>0</v>
      </c>
      <c r="AJ429" s="11">
        <f>IF(AND(Z429&gt;=Berekening!E$88,Z429&lt;=Berekening!F$88),AB429,)</f>
        <v>0</v>
      </c>
      <c r="AK429" s="11">
        <f>IF(AND(Z429&gt;=Berekening!E$89,Z429&lt;=Berekening!F$89),AB429,)</f>
        <v>0</v>
      </c>
      <c r="AL429" s="11">
        <f>IF(AND(Z429&gt;=Berekening!E$90,Z429&lt;=Berekening!F$90),AB429,)</f>
        <v>0</v>
      </c>
      <c r="AM429" s="11">
        <f>IF(AND(Z429&gt;=Berekening!E$91,Z429&lt;=Berekening!F$91),AB429,)</f>
        <v>0</v>
      </c>
      <c r="AN429" s="11">
        <f>IF(AND(Z429&gt;=Berekening!E$92,Z429&lt;=Berekening!F$92),AB429,)</f>
        <v>0</v>
      </c>
      <c r="AO429" s="11">
        <f>IF(AND(Z429&gt;=Berekening!E$93,Z429&lt;=Berekening!F$93),AB429,)</f>
        <v>0</v>
      </c>
    </row>
    <row r="430" spans="20:53" hidden="1" x14ac:dyDescent="0.2">
      <c r="T430" s="18"/>
      <c r="Z430" s="19">
        <f t="shared" si="250"/>
        <v>29</v>
      </c>
      <c r="AA430" s="11">
        <f t="shared" si="245"/>
        <v>7</v>
      </c>
      <c r="AB430" s="11">
        <f t="shared" si="246"/>
        <v>0</v>
      </c>
      <c r="AC430" s="19">
        <f t="shared" si="247"/>
        <v>0</v>
      </c>
      <c r="AD430" s="19">
        <f t="shared" si="248"/>
        <v>0</v>
      </c>
      <c r="AE430" s="11" t="b">
        <f t="shared" si="249"/>
        <v>0</v>
      </c>
      <c r="AF430" s="11">
        <f>IF(AND(Z430&gt;=Berekening!E$84,Z430&lt;=Berekening!F$84),AB430,)</f>
        <v>0</v>
      </c>
      <c r="AG430" s="11">
        <f>IF(AND(Z430&gt;=Berekening!E$85,Z430&lt;=Berekening!F$85),AB430,)</f>
        <v>0</v>
      </c>
      <c r="AH430" s="11">
        <f>IF(AND(Z430&gt;=Berekening!E$86,Z430&lt;=Berekening!F$86),AB430,)</f>
        <v>0</v>
      </c>
      <c r="AI430" s="11">
        <f>IF(AND(Z430&gt;=Berekening!E$87,Z430&lt;=Berekening!F$87),AB430,)</f>
        <v>0</v>
      </c>
      <c r="AJ430" s="11">
        <f>IF(AND(Z430&gt;=Berekening!E$88,Z430&lt;=Berekening!F$88),AB430,)</f>
        <v>0</v>
      </c>
      <c r="AK430" s="11">
        <f>IF(AND(Z430&gt;=Berekening!E$89,Z430&lt;=Berekening!F$89),AB430,)</f>
        <v>0</v>
      </c>
      <c r="AL430" s="11">
        <f>IF(AND(Z430&gt;=Berekening!E$90,Z430&lt;=Berekening!F$90),AB430,)</f>
        <v>0</v>
      </c>
      <c r="AM430" s="11">
        <f>IF(AND(Z430&gt;=Berekening!E$91,Z430&lt;=Berekening!F$91),AB430,)</f>
        <v>0</v>
      </c>
      <c r="AN430" s="11">
        <f>IF(AND(Z430&gt;=Berekening!E$92,Z430&lt;=Berekening!F$92),AB430,)</f>
        <v>0</v>
      </c>
      <c r="AO430" s="11">
        <f>IF(AND(Z430&gt;=Berekening!E$93,Z430&lt;=Berekening!F$93),AB430,)</f>
        <v>0</v>
      </c>
    </row>
    <row r="431" spans="20:53" hidden="1" x14ac:dyDescent="0.2">
      <c r="T431" s="11"/>
      <c r="Z431" s="19">
        <f t="shared" si="250"/>
        <v>30</v>
      </c>
      <c r="AA431" s="11">
        <f t="shared" si="245"/>
        <v>1</v>
      </c>
      <c r="AB431" s="11">
        <f t="shared" si="246"/>
        <v>0</v>
      </c>
      <c r="AC431" s="19">
        <f t="shared" si="247"/>
        <v>0</v>
      </c>
      <c r="AD431" s="19">
        <f t="shared" si="248"/>
        <v>0</v>
      </c>
      <c r="AE431" s="11" t="b">
        <f t="shared" si="249"/>
        <v>0</v>
      </c>
      <c r="AF431" s="11">
        <f>IF(AND(Z431&gt;=Berekening!E$84,Z431&lt;=Berekening!F$84),AB431,)</f>
        <v>0</v>
      </c>
      <c r="AG431" s="11">
        <f>IF(AND(Z431&gt;=Berekening!E$85,Z431&lt;=Berekening!F$85),AB431,)</f>
        <v>0</v>
      </c>
      <c r="AH431" s="11">
        <f>IF(AND(Z431&gt;=Berekening!E$86,Z431&lt;=Berekening!F$86),AB431,)</f>
        <v>0</v>
      </c>
      <c r="AI431" s="11">
        <f>IF(AND(Z431&gt;=Berekening!E$87,Z431&lt;=Berekening!F$87),AB431,)</f>
        <v>0</v>
      </c>
      <c r="AJ431" s="11">
        <f>IF(AND(Z431&gt;=Berekening!E$88,Z431&lt;=Berekening!F$88),AB431,)</f>
        <v>0</v>
      </c>
      <c r="AK431" s="11">
        <f>IF(AND(Z431&gt;=Berekening!E$89,Z431&lt;=Berekening!F$89),AB431,)</f>
        <v>0</v>
      </c>
      <c r="AL431" s="11">
        <f>IF(AND(Z431&gt;=Berekening!E$90,Z431&lt;=Berekening!F$90),AB431,)</f>
        <v>0</v>
      </c>
      <c r="AM431" s="11">
        <f>IF(AND(Z431&gt;=Berekening!E$91,Z431&lt;=Berekening!F$91),AB431,)</f>
        <v>0</v>
      </c>
      <c r="AN431" s="11">
        <f>IF(AND(Z431&gt;=Berekening!E$92,Z431&lt;=Berekening!F$92),AB431,)</f>
        <v>0</v>
      </c>
      <c r="AO431" s="11">
        <f>IF(AND(Z431&gt;=Berekening!E$93,Z431&lt;=Berekening!F$93),AB431,)</f>
        <v>0</v>
      </c>
    </row>
    <row r="432" spans="20:53" hidden="1" x14ac:dyDescent="0.2">
      <c r="T432" s="11"/>
      <c r="Z432" s="19">
        <f t="shared" si="250"/>
        <v>31</v>
      </c>
      <c r="AA432" s="11">
        <f t="shared" si="245"/>
        <v>2</v>
      </c>
      <c r="AB432" s="11">
        <f t="shared" si="246"/>
        <v>0</v>
      </c>
      <c r="AC432" s="19">
        <f t="shared" si="247"/>
        <v>0</v>
      </c>
      <c r="AD432" s="19">
        <f t="shared" si="248"/>
        <v>0</v>
      </c>
      <c r="AE432" s="11" t="b">
        <f t="shared" si="249"/>
        <v>0</v>
      </c>
      <c r="AF432" s="11">
        <f>IF(AND(Z432&gt;=Berekening!E$84,Z432&lt;=Berekening!F$84),AB432,)</f>
        <v>0</v>
      </c>
      <c r="AG432" s="11">
        <f>IF(AND(Z432&gt;=Berekening!E$85,Z432&lt;=Berekening!F$85),AB432,)</f>
        <v>0</v>
      </c>
      <c r="AH432" s="11">
        <f>IF(AND(Z432&gt;=Berekening!E$86,Z432&lt;=Berekening!F$86),AB432,)</f>
        <v>0</v>
      </c>
      <c r="AI432" s="11">
        <f>IF(AND(Z432&gt;=Berekening!E$87,Z432&lt;=Berekening!F$87),AB432,)</f>
        <v>0</v>
      </c>
      <c r="AJ432" s="11">
        <f>IF(AND(Z432&gt;=Berekening!E$88,Z432&lt;=Berekening!F$88),AB432,)</f>
        <v>0</v>
      </c>
      <c r="AK432" s="11">
        <f>IF(AND(Z432&gt;=Berekening!E$89,Z432&lt;=Berekening!F$89),AB432,)</f>
        <v>0</v>
      </c>
      <c r="AL432" s="11">
        <f>IF(AND(Z432&gt;=Berekening!E$90,Z432&lt;=Berekening!F$90),AB432,)</f>
        <v>0</v>
      </c>
      <c r="AM432" s="11">
        <f>IF(AND(Z432&gt;=Berekening!E$91,Z432&lt;=Berekening!F$91),AB432,)</f>
        <v>0</v>
      </c>
      <c r="AN432" s="11">
        <f>IF(AND(Z432&gt;=Berekening!E$92,Z432&lt;=Berekening!F$92),AB432,)</f>
        <v>0</v>
      </c>
      <c r="AO432" s="11">
        <f>IF(AND(Z432&gt;=Berekening!E$93,Z432&lt;=Berekening!F$93),AB432,)</f>
        <v>0</v>
      </c>
    </row>
    <row r="433" spans="20:41" hidden="1" x14ac:dyDescent="0.2">
      <c r="T433" s="11"/>
      <c r="Z433" s="19">
        <f t="shared" si="250"/>
        <v>32</v>
      </c>
      <c r="AA433" s="11">
        <f t="shared" si="245"/>
        <v>3</v>
      </c>
      <c r="AB433" s="11">
        <f t="shared" si="246"/>
        <v>0</v>
      </c>
      <c r="AC433" s="19">
        <f t="shared" si="247"/>
        <v>0</v>
      </c>
      <c r="AD433" s="19">
        <f t="shared" si="248"/>
        <v>0</v>
      </c>
      <c r="AE433" s="11" t="b">
        <f t="shared" si="249"/>
        <v>0</v>
      </c>
      <c r="AF433" s="11">
        <f>IF(AND(Z433&gt;=Berekening!E$84,Z433&lt;=Berekening!F$84),AB433,)</f>
        <v>0</v>
      </c>
      <c r="AG433" s="11">
        <f>IF(AND(Z433&gt;=Berekening!E$85,Z433&lt;=Berekening!F$85),AB433,)</f>
        <v>0</v>
      </c>
      <c r="AH433" s="11">
        <f>IF(AND(Z433&gt;=Berekening!E$86,Z433&lt;=Berekening!F$86),AB433,)</f>
        <v>0</v>
      </c>
      <c r="AI433" s="11">
        <f>IF(AND(Z433&gt;=Berekening!E$87,Z433&lt;=Berekening!F$87),AB433,)</f>
        <v>0</v>
      </c>
      <c r="AJ433" s="11">
        <f>IF(AND(Z433&gt;=Berekening!E$88,Z433&lt;=Berekening!F$88),AB433,)</f>
        <v>0</v>
      </c>
      <c r="AK433" s="11">
        <f>IF(AND(Z433&gt;=Berekening!E$89,Z433&lt;=Berekening!F$89),AB433,)</f>
        <v>0</v>
      </c>
      <c r="AL433" s="11">
        <f>IF(AND(Z433&gt;=Berekening!E$90,Z433&lt;=Berekening!F$90),AB433,)</f>
        <v>0</v>
      </c>
      <c r="AM433" s="11">
        <f>IF(AND(Z433&gt;=Berekening!E$91,Z433&lt;=Berekening!F$91),AB433,)</f>
        <v>0</v>
      </c>
      <c r="AN433" s="11">
        <f>IF(AND(Z433&gt;=Berekening!E$92,Z433&lt;=Berekening!F$92),AB433,)</f>
        <v>0</v>
      </c>
      <c r="AO433" s="11">
        <f>IF(AND(Z433&gt;=Berekening!E$93,Z433&lt;=Berekening!F$93),AB433,)</f>
        <v>0</v>
      </c>
    </row>
    <row r="434" spans="20:41" hidden="1" x14ac:dyDescent="0.2">
      <c r="T434" s="11"/>
      <c r="Z434" s="19">
        <f t="shared" si="250"/>
        <v>33</v>
      </c>
      <c r="AA434" s="11">
        <f t="shared" si="245"/>
        <v>4</v>
      </c>
      <c r="AB434" s="11">
        <f t="shared" si="246"/>
        <v>0</v>
      </c>
      <c r="AC434" s="19">
        <f t="shared" si="247"/>
        <v>0</v>
      </c>
      <c r="AD434" s="19">
        <f t="shared" si="248"/>
        <v>0</v>
      </c>
      <c r="AE434" s="11" t="b">
        <f t="shared" si="249"/>
        <v>0</v>
      </c>
      <c r="AF434" s="11">
        <f>IF(AND(Z434&gt;=Berekening!E$84,Z434&lt;=Berekening!F$84),AB434,)</f>
        <v>0</v>
      </c>
      <c r="AG434" s="11">
        <f>IF(AND(Z434&gt;=Berekening!E$85,Z434&lt;=Berekening!F$85),AB434,)</f>
        <v>0</v>
      </c>
      <c r="AH434" s="11">
        <f>IF(AND(Z434&gt;=Berekening!E$86,Z434&lt;=Berekening!F$86),AB434,)</f>
        <v>0</v>
      </c>
      <c r="AI434" s="11">
        <f>IF(AND(Z434&gt;=Berekening!E$87,Z434&lt;=Berekening!F$87),AB434,)</f>
        <v>0</v>
      </c>
      <c r="AJ434" s="11">
        <f>IF(AND(Z434&gt;=Berekening!E$88,Z434&lt;=Berekening!F$88),AB434,)</f>
        <v>0</v>
      </c>
      <c r="AK434" s="11">
        <f>IF(AND(Z434&gt;=Berekening!E$89,Z434&lt;=Berekening!F$89),AB434,)</f>
        <v>0</v>
      </c>
      <c r="AL434" s="11">
        <f>IF(AND(Z434&gt;=Berekening!E$90,Z434&lt;=Berekening!F$90),AB434,)</f>
        <v>0</v>
      </c>
      <c r="AM434" s="11">
        <f>IF(AND(Z434&gt;=Berekening!E$91,Z434&lt;=Berekening!F$91),AB434,)</f>
        <v>0</v>
      </c>
      <c r="AN434" s="11">
        <f>IF(AND(Z434&gt;=Berekening!E$92,Z434&lt;=Berekening!F$92),AB434,)</f>
        <v>0</v>
      </c>
      <c r="AO434" s="11">
        <f>IF(AND(Z434&gt;=Berekening!E$93,Z434&lt;=Berekening!F$93),AB434,)</f>
        <v>0</v>
      </c>
    </row>
    <row r="435" spans="20:41" hidden="1" x14ac:dyDescent="0.2">
      <c r="T435" s="11"/>
      <c r="Z435" s="19">
        <f t="shared" si="250"/>
        <v>34</v>
      </c>
      <c r="AA435" s="11">
        <f t="shared" si="245"/>
        <v>5</v>
      </c>
      <c r="AB435" s="11">
        <f t="shared" si="246"/>
        <v>0</v>
      </c>
      <c r="AC435" s="19">
        <f t="shared" si="247"/>
        <v>0</v>
      </c>
      <c r="AD435" s="19">
        <f t="shared" si="248"/>
        <v>0</v>
      </c>
      <c r="AE435" s="11" t="b">
        <f t="shared" si="249"/>
        <v>0</v>
      </c>
      <c r="AF435" s="11">
        <f>IF(AND(Z435&gt;=Berekening!E$84,Z435&lt;=Berekening!F$84),AB435,)</f>
        <v>0</v>
      </c>
      <c r="AG435" s="11">
        <f>IF(AND(Z435&gt;=Berekening!E$85,Z435&lt;=Berekening!F$85),AB435,)</f>
        <v>0</v>
      </c>
      <c r="AH435" s="11">
        <f>IF(AND(Z435&gt;=Berekening!E$86,Z435&lt;=Berekening!F$86),AB435,)</f>
        <v>0</v>
      </c>
      <c r="AI435" s="11">
        <f>IF(AND(Z435&gt;=Berekening!E$87,Z435&lt;=Berekening!F$87),AB435,)</f>
        <v>0</v>
      </c>
      <c r="AJ435" s="11">
        <f>IF(AND(Z435&gt;=Berekening!E$88,Z435&lt;=Berekening!F$88),AB435,)</f>
        <v>0</v>
      </c>
      <c r="AK435" s="11">
        <f>IF(AND(Z435&gt;=Berekening!E$89,Z435&lt;=Berekening!F$89),AB435,)</f>
        <v>0</v>
      </c>
      <c r="AL435" s="11">
        <f>IF(AND(Z435&gt;=Berekening!E$90,Z435&lt;=Berekening!F$90),AB435,)</f>
        <v>0</v>
      </c>
      <c r="AM435" s="11">
        <f>IF(AND(Z435&gt;=Berekening!E$91,Z435&lt;=Berekening!F$91),AB435,)</f>
        <v>0</v>
      </c>
      <c r="AN435" s="11">
        <f>IF(AND(Z435&gt;=Berekening!E$92,Z435&lt;=Berekening!F$92),AB435,)</f>
        <v>0</v>
      </c>
      <c r="AO435" s="11">
        <f>IF(AND(Z435&gt;=Berekening!E$93,Z435&lt;=Berekening!F$93),AB435,)</f>
        <v>0</v>
      </c>
    </row>
    <row r="436" spans="20:41" hidden="1" x14ac:dyDescent="0.2">
      <c r="T436" s="11"/>
      <c r="Z436" s="19">
        <f t="shared" si="250"/>
        <v>35</v>
      </c>
      <c r="AA436" s="11">
        <f t="shared" si="245"/>
        <v>6</v>
      </c>
      <c r="AB436" s="11">
        <f t="shared" si="246"/>
        <v>0</v>
      </c>
      <c r="AC436" s="19">
        <f t="shared" si="247"/>
        <v>0</v>
      </c>
      <c r="AD436" s="19">
        <f t="shared" si="248"/>
        <v>0</v>
      </c>
      <c r="AE436" s="11" t="b">
        <f t="shared" si="249"/>
        <v>0</v>
      </c>
      <c r="AF436" s="11">
        <f>IF(AND(Z436&gt;=Berekening!E$84,Z436&lt;=Berekening!F$84),AB436,)</f>
        <v>0</v>
      </c>
      <c r="AG436" s="11">
        <f>IF(AND(Z436&gt;=Berekening!E$85,Z436&lt;=Berekening!F$85),AB436,)</f>
        <v>0</v>
      </c>
      <c r="AH436" s="11">
        <f>IF(AND(Z436&gt;=Berekening!E$86,Z436&lt;=Berekening!F$86),AB436,)</f>
        <v>0</v>
      </c>
      <c r="AI436" s="11">
        <f>IF(AND(Z436&gt;=Berekening!E$87,Z436&lt;=Berekening!F$87),AB436,)</f>
        <v>0</v>
      </c>
      <c r="AJ436" s="11">
        <f>IF(AND(Z436&gt;=Berekening!E$88,Z436&lt;=Berekening!F$88),AB436,)</f>
        <v>0</v>
      </c>
      <c r="AK436" s="11">
        <f>IF(AND(Z436&gt;=Berekening!E$89,Z436&lt;=Berekening!F$89),AB436,)</f>
        <v>0</v>
      </c>
      <c r="AL436" s="11">
        <f>IF(AND(Z436&gt;=Berekening!E$90,Z436&lt;=Berekening!F$90),AB436,)</f>
        <v>0</v>
      </c>
      <c r="AM436" s="11">
        <f>IF(AND(Z436&gt;=Berekening!E$91,Z436&lt;=Berekening!F$91),AB436,)</f>
        <v>0</v>
      </c>
      <c r="AN436" s="11">
        <f>IF(AND(Z436&gt;=Berekening!E$92,Z436&lt;=Berekening!F$92),AB436,)</f>
        <v>0</v>
      </c>
      <c r="AO436" s="11">
        <f>IF(AND(Z436&gt;=Berekening!E$93,Z436&lt;=Berekening!F$93),AB436,)</f>
        <v>0</v>
      </c>
    </row>
    <row r="437" spans="20:41" hidden="1" x14ac:dyDescent="0.2">
      <c r="T437" s="11"/>
      <c r="Z437" s="19">
        <f t="shared" si="250"/>
        <v>36</v>
      </c>
      <c r="AA437" s="11">
        <f t="shared" si="245"/>
        <v>7</v>
      </c>
      <c r="AB437" s="11">
        <f t="shared" si="246"/>
        <v>0</v>
      </c>
      <c r="AC437" s="19">
        <f t="shared" si="247"/>
        <v>0</v>
      </c>
      <c r="AD437" s="19">
        <f t="shared" si="248"/>
        <v>0</v>
      </c>
      <c r="AE437" s="11" t="b">
        <f t="shared" si="249"/>
        <v>0</v>
      </c>
      <c r="AF437" s="11">
        <f>IF(AND(Z437&gt;=Berekening!E$84,Z437&lt;=Berekening!F$84),AB437,)</f>
        <v>0</v>
      </c>
      <c r="AG437" s="11">
        <f>IF(AND(Z437&gt;=Berekening!E$85,Z437&lt;=Berekening!F$85),AB437,)</f>
        <v>0</v>
      </c>
      <c r="AH437" s="11">
        <f>IF(AND(Z437&gt;=Berekening!E$86,Z437&lt;=Berekening!F$86),AB437,)</f>
        <v>0</v>
      </c>
      <c r="AI437" s="11">
        <f>IF(AND(Z437&gt;=Berekening!E$87,Z437&lt;=Berekening!F$87),AB437,)</f>
        <v>0</v>
      </c>
      <c r="AJ437" s="11">
        <f>IF(AND(Z437&gt;=Berekening!E$88,Z437&lt;=Berekening!F$88),AB437,)</f>
        <v>0</v>
      </c>
      <c r="AK437" s="11">
        <f>IF(AND(Z437&gt;=Berekening!E$89,Z437&lt;=Berekening!F$89),AB437,)</f>
        <v>0</v>
      </c>
      <c r="AL437" s="11">
        <f>IF(AND(Z437&gt;=Berekening!E$90,Z437&lt;=Berekening!F$90),AB437,)</f>
        <v>0</v>
      </c>
      <c r="AM437" s="11">
        <f>IF(AND(Z437&gt;=Berekening!E$91,Z437&lt;=Berekening!F$91),AB437,)</f>
        <v>0</v>
      </c>
      <c r="AN437" s="11">
        <f>IF(AND(Z437&gt;=Berekening!E$92,Z437&lt;=Berekening!F$92),AB437,)</f>
        <v>0</v>
      </c>
      <c r="AO437" s="11">
        <f>IF(AND(Z437&gt;=Berekening!E$93,Z437&lt;=Berekening!F$93),AB437,)</f>
        <v>0</v>
      </c>
    </row>
    <row r="438" spans="20:41" hidden="1" x14ac:dyDescent="0.2">
      <c r="T438" s="11"/>
      <c r="Z438" s="19">
        <f t="shared" si="250"/>
        <v>37</v>
      </c>
      <c r="AA438" s="11">
        <f t="shared" si="245"/>
        <v>1</v>
      </c>
      <c r="AB438" s="11">
        <f t="shared" si="246"/>
        <v>0</v>
      </c>
      <c r="AC438" s="19">
        <f t="shared" si="247"/>
        <v>0</v>
      </c>
      <c r="AD438" s="19">
        <f t="shared" si="248"/>
        <v>0</v>
      </c>
      <c r="AE438" s="11" t="b">
        <f t="shared" si="249"/>
        <v>0</v>
      </c>
      <c r="AF438" s="11">
        <f>IF(AND(Z438&gt;=Berekening!E$84,Z438&lt;=Berekening!F$84),AB438,)</f>
        <v>0</v>
      </c>
      <c r="AG438" s="11">
        <f>IF(AND(Z438&gt;=Berekening!E$85,Z438&lt;=Berekening!F$85),AB438,)</f>
        <v>0</v>
      </c>
      <c r="AH438" s="11">
        <f>IF(AND(Z438&gt;=Berekening!E$86,Z438&lt;=Berekening!F$86),AB438,)</f>
        <v>0</v>
      </c>
      <c r="AI438" s="11">
        <f>IF(AND(Z438&gt;=Berekening!E$87,Z438&lt;=Berekening!F$87),AB438,)</f>
        <v>0</v>
      </c>
      <c r="AJ438" s="11">
        <f>IF(AND(Z438&gt;=Berekening!E$88,Z438&lt;=Berekening!F$88),AB438,)</f>
        <v>0</v>
      </c>
      <c r="AK438" s="11">
        <f>IF(AND(Z438&gt;=Berekening!E$89,Z438&lt;=Berekening!F$89),AB438,)</f>
        <v>0</v>
      </c>
      <c r="AL438" s="11">
        <f>IF(AND(Z438&gt;=Berekening!E$90,Z438&lt;=Berekening!F$90),AB438,)</f>
        <v>0</v>
      </c>
      <c r="AM438" s="11">
        <f>IF(AND(Z438&gt;=Berekening!E$91,Z438&lt;=Berekening!F$91),AB438,)</f>
        <v>0</v>
      </c>
      <c r="AN438" s="11">
        <f>IF(AND(Z438&gt;=Berekening!E$92,Z438&lt;=Berekening!F$92),AB438,)</f>
        <v>0</v>
      </c>
      <c r="AO438" s="11">
        <f>IF(AND(Z438&gt;=Berekening!E$93,Z438&lt;=Berekening!F$93),AB438,)</f>
        <v>0</v>
      </c>
    </row>
    <row r="439" spans="20:41" hidden="1" x14ac:dyDescent="0.2">
      <c r="T439" s="11"/>
      <c r="Z439" s="19">
        <f t="shared" si="250"/>
        <v>38</v>
      </c>
      <c r="AA439" s="11">
        <f t="shared" si="245"/>
        <v>2</v>
      </c>
      <c r="AB439" s="11">
        <f t="shared" si="246"/>
        <v>0</v>
      </c>
      <c r="AC439" s="19">
        <f t="shared" si="247"/>
        <v>0</v>
      </c>
      <c r="AD439" s="19">
        <f t="shared" si="248"/>
        <v>0</v>
      </c>
      <c r="AE439" s="11" t="b">
        <f t="shared" si="249"/>
        <v>0</v>
      </c>
      <c r="AF439" s="11">
        <f>IF(AND(Z439&gt;=Berekening!E$84,Z439&lt;=Berekening!F$84),AB439,)</f>
        <v>0</v>
      </c>
      <c r="AG439" s="11">
        <f>IF(AND(Z439&gt;=Berekening!E$85,Z439&lt;=Berekening!F$85),AB439,)</f>
        <v>0</v>
      </c>
      <c r="AH439" s="11">
        <f>IF(AND(Z439&gt;=Berekening!E$86,Z439&lt;=Berekening!F$86),AB439,)</f>
        <v>0</v>
      </c>
      <c r="AI439" s="11">
        <f>IF(AND(Z439&gt;=Berekening!E$87,Z439&lt;=Berekening!F$87),AB439,)</f>
        <v>0</v>
      </c>
      <c r="AJ439" s="11">
        <f>IF(AND(Z439&gt;=Berekening!E$88,Z439&lt;=Berekening!F$88),AB439,)</f>
        <v>0</v>
      </c>
      <c r="AK439" s="11">
        <f>IF(AND(Z439&gt;=Berekening!E$89,Z439&lt;=Berekening!F$89),AB439,)</f>
        <v>0</v>
      </c>
      <c r="AL439" s="11">
        <f>IF(AND(Z439&gt;=Berekening!E$90,Z439&lt;=Berekening!F$90),AB439,)</f>
        <v>0</v>
      </c>
      <c r="AM439" s="11">
        <f>IF(AND(Z439&gt;=Berekening!E$91,Z439&lt;=Berekening!F$91),AB439,)</f>
        <v>0</v>
      </c>
      <c r="AN439" s="11">
        <f>IF(AND(Z439&gt;=Berekening!E$92,Z439&lt;=Berekening!F$92),AB439,)</f>
        <v>0</v>
      </c>
      <c r="AO439" s="11">
        <f>IF(AND(Z439&gt;=Berekening!E$93,Z439&lt;=Berekening!F$93),AB439,)</f>
        <v>0</v>
      </c>
    </row>
    <row r="440" spans="20:41" hidden="1" x14ac:dyDescent="0.2">
      <c r="T440" s="11"/>
      <c r="Z440" s="19">
        <f t="shared" si="250"/>
        <v>39</v>
      </c>
      <c r="AA440" s="11">
        <f t="shared" si="245"/>
        <v>3</v>
      </c>
      <c r="AB440" s="11">
        <f t="shared" si="246"/>
        <v>0</v>
      </c>
      <c r="AC440" s="19">
        <f t="shared" si="247"/>
        <v>0</v>
      </c>
      <c r="AD440" s="19">
        <f t="shared" si="248"/>
        <v>0</v>
      </c>
      <c r="AE440" s="11" t="b">
        <f t="shared" si="249"/>
        <v>0</v>
      </c>
      <c r="AF440" s="11">
        <f>IF(AND(Z440&gt;=Berekening!E$84,Z440&lt;=Berekening!F$84),AB440,)</f>
        <v>0</v>
      </c>
      <c r="AG440" s="11">
        <f>IF(AND(Z440&gt;=Berekening!E$85,Z440&lt;=Berekening!F$85),AB440,)</f>
        <v>0</v>
      </c>
      <c r="AH440" s="11">
        <f>IF(AND(Z440&gt;=Berekening!E$86,Z440&lt;=Berekening!F$86),AB440,)</f>
        <v>0</v>
      </c>
      <c r="AI440" s="11">
        <f>IF(AND(Z440&gt;=Berekening!E$87,Z440&lt;=Berekening!F$87),AB440,)</f>
        <v>0</v>
      </c>
      <c r="AJ440" s="11">
        <f>IF(AND(Z440&gt;=Berekening!E$88,Z440&lt;=Berekening!F$88),AB440,)</f>
        <v>0</v>
      </c>
      <c r="AK440" s="11">
        <f>IF(AND(Z440&gt;=Berekening!E$89,Z440&lt;=Berekening!F$89),AB440,)</f>
        <v>0</v>
      </c>
      <c r="AL440" s="11">
        <f>IF(AND(Z440&gt;=Berekening!E$90,Z440&lt;=Berekening!F$90),AB440,)</f>
        <v>0</v>
      </c>
      <c r="AM440" s="11">
        <f>IF(AND(Z440&gt;=Berekening!E$91,Z440&lt;=Berekening!F$91),AB440,)</f>
        <v>0</v>
      </c>
      <c r="AN440" s="11">
        <f>IF(AND(Z440&gt;=Berekening!E$92,Z440&lt;=Berekening!F$92),AB440,)</f>
        <v>0</v>
      </c>
      <c r="AO440" s="11">
        <f>IF(AND(Z440&gt;=Berekening!E$93,Z440&lt;=Berekening!F$93),AB440,)</f>
        <v>0</v>
      </c>
    </row>
    <row r="441" spans="20:41" hidden="1" x14ac:dyDescent="0.2">
      <c r="T441" s="57"/>
      <c r="Z441" s="19">
        <f t="shared" si="250"/>
        <v>40</v>
      </c>
      <c r="AA441" s="11">
        <f t="shared" si="245"/>
        <v>4</v>
      </c>
      <c r="AB441" s="11">
        <f t="shared" si="246"/>
        <v>0</v>
      </c>
      <c r="AC441" s="19">
        <f t="shared" si="247"/>
        <v>0</v>
      </c>
      <c r="AD441" s="19">
        <f t="shared" si="248"/>
        <v>0</v>
      </c>
      <c r="AE441" s="11" t="b">
        <f t="shared" si="249"/>
        <v>0</v>
      </c>
      <c r="AF441" s="11">
        <f>IF(AND(Z441&gt;=Berekening!E$84,Z441&lt;=Berekening!F$84),AB441,)</f>
        <v>0</v>
      </c>
      <c r="AG441" s="11">
        <f>IF(AND(Z441&gt;=Berekening!E$85,Z441&lt;=Berekening!F$85),AB441,)</f>
        <v>0</v>
      </c>
      <c r="AH441" s="11">
        <f>IF(AND(Z441&gt;=Berekening!E$86,Z441&lt;=Berekening!F$86),AB441,)</f>
        <v>0</v>
      </c>
      <c r="AI441" s="11">
        <f>IF(AND(Z441&gt;=Berekening!E$87,Z441&lt;=Berekening!F$87),AB441,)</f>
        <v>0</v>
      </c>
      <c r="AJ441" s="11">
        <f>IF(AND(Z441&gt;=Berekening!E$88,Z441&lt;=Berekening!F$88),AB441,)</f>
        <v>0</v>
      </c>
      <c r="AK441" s="11">
        <f>IF(AND(Z441&gt;=Berekening!E$89,Z441&lt;=Berekening!F$89),AB441,)</f>
        <v>0</v>
      </c>
      <c r="AL441" s="11">
        <f>IF(AND(Z441&gt;=Berekening!E$90,Z441&lt;=Berekening!F$90),AB441,)</f>
        <v>0</v>
      </c>
      <c r="AM441" s="11">
        <f>IF(AND(Z441&gt;=Berekening!E$91,Z441&lt;=Berekening!F$91),AB441,)</f>
        <v>0</v>
      </c>
      <c r="AN441" s="11">
        <f>IF(AND(Z441&gt;=Berekening!E$92,Z441&lt;=Berekening!F$92),AB441,)</f>
        <v>0</v>
      </c>
      <c r="AO441" s="11">
        <f>IF(AND(Z441&gt;=Berekening!E$93,Z441&lt;=Berekening!F$93),AB441,)</f>
        <v>0</v>
      </c>
    </row>
    <row r="442" spans="20:41" hidden="1" x14ac:dyDescent="0.2">
      <c r="T442" s="57"/>
      <c r="Z442" s="19">
        <f t="shared" si="250"/>
        <v>41</v>
      </c>
      <c r="AA442" s="11">
        <f t="shared" si="245"/>
        <v>5</v>
      </c>
      <c r="AB442" s="11">
        <f t="shared" si="246"/>
        <v>0</v>
      </c>
      <c r="AC442" s="19">
        <f t="shared" si="247"/>
        <v>0</v>
      </c>
      <c r="AD442" s="19">
        <f t="shared" si="248"/>
        <v>0</v>
      </c>
      <c r="AE442" s="11" t="b">
        <f t="shared" si="249"/>
        <v>0</v>
      </c>
      <c r="AF442" s="11">
        <f>IF(AND(Z442&gt;=Berekening!E$84,Z442&lt;=Berekening!F$84),AB442,)</f>
        <v>0</v>
      </c>
      <c r="AG442" s="11">
        <f>IF(AND(Z442&gt;=Berekening!E$85,Z442&lt;=Berekening!F$85),AB442,)</f>
        <v>0</v>
      </c>
      <c r="AH442" s="11">
        <f>IF(AND(Z442&gt;=Berekening!E$86,Z442&lt;=Berekening!F$86),AB442,)</f>
        <v>0</v>
      </c>
      <c r="AI442" s="11">
        <f>IF(AND(Z442&gt;=Berekening!E$87,Z442&lt;=Berekening!F$87),AB442,)</f>
        <v>0</v>
      </c>
      <c r="AJ442" s="11">
        <f>IF(AND(Z442&gt;=Berekening!E$88,Z442&lt;=Berekening!F$88),AB442,)</f>
        <v>0</v>
      </c>
      <c r="AK442" s="11">
        <f>IF(AND(Z442&gt;=Berekening!E$89,Z442&lt;=Berekening!F$89),AB442,)</f>
        <v>0</v>
      </c>
      <c r="AL442" s="11">
        <f>IF(AND(Z442&gt;=Berekening!E$90,Z442&lt;=Berekening!F$90),AB442,)</f>
        <v>0</v>
      </c>
      <c r="AM442" s="11">
        <f>IF(AND(Z442&gt;=Berekening!E$91,Z442&lt;=Berekening!F$91),AB442,)</f>
        <v>0</v>
      </c>
      <c r="AN442" s="11">
        <f>IF(AND(Z442&gt;=Berekening!E$92,Z442&lt;=Berekening!F$92),AB442,)</f>
        <v>0</v>
      </c>
      <c r="AO442" s="11">
        <f>IF(AND(Z442&gt;=Berekening!E$93,Z442&lt;=Berekening!F$93),AB442,)</f>
        <v>0</v>
      </c>
    </row>
    <row r="443" spans="20:41" hidden="1" x14ac:dyDescent="0.2">
      <c r="T443" s="57"/>
      <c r="Z443" s="19">
        <f t="shared" si="250"/>
        <v>42</v>
      </c>
      <c r="AA443" s="11">
        <f t="shared" si="245"/>
        <v>6</v>
      </c>
      <c r="AB443" s="11">
        <f t="shared" si="246"/>
        <v>0</v>
      </c>
      <c r="AC443" s="19">
        <f t="shared" si="247"/>
        <v>0</v>
      </c>
      <c r="AD443" s="19">
        <f t="shared" si="248"/>
        <v>0</v>
      </c>
      <c r="AE443" s="11" t="b">
        <f t="shared" si="249"/>
        <v>0</v>
      </c>
      <c r="AF443" s="11">
        <f>IF(AND(Z443&gt;=Berekening!E$84,Z443&lt;=Berekening!F$84),AB443,)</f>
        <v>0</v>
      </c>
      <c r="AG443" s="11">
        <f>IF(AND(Z443&gt;=Berekening!E$85,Z443&lt;=Berekening!F$85),AB443,)</f>
        <v>0</v>
      </c>
      <c r="AH443" s="11">
        <f>IF(AND(Z443&gt;=Berekening!E$86,Z443&lt;=Berekening!F$86),AB443,)</f>
        <v>0</v>
      </c>
      <c r="AI443" s="11">
        <f>IF(AND(Z443&gt;=Berekening!E$87,Z443&lt;=Berekening!F$87),AB443,)</f>
        <v>0</v>
      </c>
      <c r="AJ443" s="11">
        <f>IF(AND(Z443&gt;=Berekening!E$88,Z443&lt;=Berekening!F$88),AB443,)</f>
        <v>0</v>
      </c>
      <c r="AK443" s="11">
        <f>IF(AND(Z443&gt;=Berekening!E$89,Z443&lt;=Berekening!F$89),AB443,)</f>
        <v>0</v>
      </c>
      <c r="AL443" s="11">
        <f>IF(AND(Z443&gt;=Berekening!E$90,Z443&lt;=Berekening!F$90),AB443,)</f>
        <v>0</v>
      </c>
      <c r="AM443" s="11">
        <f>IF(AND(Z443&gt;=Berekening!E$91,Z443&lt;=Berekening!F$91),AB443,)</f>
        <v>0</v>
      </c>
      <c r="AN443" s="11">
        <f>IF(AND(Z443&gt;=Berekening!E$92,Z443&lt;=Berekening!F$92),AB443,)</f>
        <v>0</v>
      </c>
      <c r="AO443" s="11">
        <f>IF(AND(Z443&gt;=Berekening!E$93,Z443&lt;=Berekening!F$93),AB443,)</f>
        <v>0</v>
      </c>
    </row>
    <row r="444" spans="20:41" hidden="1" x14ac:dyDescent="0.2">
      <c r="T444" s="57"/>
      <c r="Z444" s="19">
        <f t="shared" si="250"/>
        <v>43</v>
      </c>
      <c r="AA444" s="11">
        <f t="shared" si="245"/>
        <v>7</v>
      </c>
      <c r="AB444" s="11">
        <f t="shared" si="246"/>
        <v>0</v>
      </c>
      <c r="AC444" s="19">
        <f t="shared" si="247"/>
        <v>0</v>
      </c>
      <c r="AD444" s="19">
        <f t="shared" si="248"/>
        <v>0</v>
      </c>
      <c r="AE444" s="11" t="b">
        <f t="shared" si="249"/>
        <v>0</v>
      </c>
      <c r="AF444" s="11">
        <f>IF(AND(Z444&gt;=Berekening!E$84,Z444&lt;=Berekening!F$84),AB444,)</f>
        <v>0</v>
      </c>
      <c r="AG444" s="11">
        <f>IF(AND(Z444&gt;=Berekening!E$85,Z444&lt;=Berekening!F$85),AB444,)</f>
        <v>0</v>
      </c>
      <c r="AH444" s="11">
        <f>IF(AND(Z444&gt;=Berekening!E$86,Z444&lt;=Berekening!F$86),AB444,)</f>
        <v>0</v>
      </c>
      <c r="AI444" s="11">
        <f>IF(AND(Z444&gt;=Berekening!E$87,Z444&lt;=Berekening!F$87),AB444,)</f>
        <v>0</v>
      </c>
      <c r="AJ444" s="11">
        <f>IF(AND(Z444&gt;=Berekening!E$88,Z444&lt;=Berekening!F$88),AB444,)</f>
        <v>0</v>
      </c>
      <c r="AK444" s="11">
        <f>IF(AND(Z444&gt;=Berekening!E$89,Z444&lt;=Berekening!F$89),AB444,)</f>
        <v>0</v>
      </c>
      <c r="AL444" s="11">
        <f>IF(AND(Z444&gt;=Berekening!E$90,Z444&lt;=Berekening!F$90),AB444,)</f>
        <v>0</v>
      </c>
      <c r="AM444" s="11">
        <f>IF(AND(Z444&gt;=Berekening!E$91,Z444&lt;=Berekening!F$91),AB444,)</f>
        <v>0</v>
      </c>
      <c r="AN444" s="11">
        <f>IF(AND(Z444&gt;=Berekening!E$92,Z444&lt;=Berekening!F$92),AB444,)</f>
        <v>0</v>
      </c>
      <c r="AO444" s="11">
        <f>IF(AND(Z444&gt;=Berekening!E$93,Z444&lt;=Berekening!F$93),AB444,)</f>
        <v>0</v>
      </c>
    </row>
    <row r="445" spans="20:41" hidden="1" x14ac:dyDescent="0.2">
      <c r="T445" s="57"/>
      <c r="Z445" s="19">
        <f t="shared" si="250"/>
        <v>44</v>
      </c>
      <c r="AA445" s="11">
        <f t="shared" si="245"/>
        <v>1</v>
      </c>
      <c r="AB445" s="11">
        <f t="shared" si="246"/>
        <v>0</v>
      </c>
      <c r="AC445" s="19">
        <f t="shared" si="247"/>
        <v>0</v>
      </c>
      <c r="AD445" s="19">
        <f t="shared" si="248"/>
        <v>0</v>
      </c>
      <c r="AE445" s="11" t="b">
        <f t="shared" si="249"/>
        <v>0</v>
      </c>
      <c r="AF445" s="11">
        <f>IF(AND(Z445&gt;=Berekening!E$84,Z445&lt;=Berekening!F$84),AB445,)</f>
        <v>0</v>
      </c>
      <c r="AG445" s="11">
        <f>IF(AND(Z445&gt;=Berekening!E$85,Z445&lt;=Berekening!F$85),AB445,)</f>
        <v>0</v>
      </c>
      <c r="AH445" s="11">
        <f>IF(AND(Z445&gt;=Berekening!E$86,Z445&lt;=Berekening!F$86),AB445,)</f>
        <v>0</v>
      </c>
      <c r="AI445" s="11">
        <f>IF(AND(Z445&gt;=Berekening!E$87,Z445&lt;=Berekening!F$87),AB445,)</f>
        <v>0</v>
      </c>
      <c r="AJ445" s="11">
        <f>IF(AND(Z445&gt;=Berekening!E$88,Z445&lt;=Berekening!F$88),AB445,)</f>
        <v>0</v>
      </c>
      <c r="AK445" s="11">
        <f>IF(AND(Z445&gt;=Berekening!E$89,Z445&lt;=Berekening!F$89),AB445,)</f>
        <v>0</v>
      </c>
      <c r="AL445" s="11">
        <f>IF(AND(Z445&gt;=Berekening!E$90,Z445&lt;=Berekening!F$90),AB445,)</f>
        <v>0</v>
      </c>
      <c r="AM445" s="11">
        <f>IF(AND(Z445&gt;=Berekening!E$91,Z445&lt;=Berekening!F$91),AB445,)</f>
        <v>0</v>
      </c>
      <c r="AN445" s="11">
        <f>IF(AND(Z445&gt;=Berekening!E$92,Z445&lt;=Berekening!F$92),AB445,)</f>
        <v>0</v>
      </c>
      <c r="AO445" s="11">
        <f>IF(AND(Z445&gt;=Berekening!E$93,Z445&lt;=Berekening!F$93),AB445,)</f>
        <v>0</v>
      </c>
    </row>
    <row r="446" spans="20:41" hidden="1" x14ac:dyDescent="0.2">
      <c r="T446" s="57"/>
      <c r="Z446" s="19">
        <f t="shared" si="250"/>
        <v>45</v>
      </c>
      <c r="AA446" s="11">
        <f t="shared" si="245"/>
        <v>2</v>
      </c>
      <c r="AB446" s="11">
        <f t="shared" si="246"/>
        <v>0</v>
      </c>
      <c r="AC446" s="19">
        <f t="shared" si="247"/>
        <v>0</v>
      </c>
      <c r="AD446" s="19">
        <f t="shared" si="248"/>
        <v>0</v>
      </c>
      <c r="AE446" s="11" t="b">
        <f t="shared" si="249"/>
        <v>0</v>
      </c>
      <c r="AF446" s="11">
        <f>IF(AND(Z446&gt;=Berekening!E$84,Z446&lt;=Berekening!F$84),AB446,)</f>
        <v>0</v>
      </c>
      <c r="AG446" s="11">
        <f>IF(AND(Z446&gt;=Berekening!E$85,Z446&lt;=Berekening!F$85),AB446,)</f>
        <v>0</v>
      </c>
      <c r="AH446" s="11">
        <f>IF(AND(Z446&gt;=Berekening!E$86,Z446&lt;=Berekening!F$86),AB446,)</f>
        <v>0</v>
      </c>
      <c r="AI446" s="11">
        <f>IF(AND(Z446&gt;=Berekening!E$87,Z446&lt;=Berekening!F$87),AB446,)</f>
        <v>0</v>
      </c>
      <c r="AJ446" s="11">
        <f>IF(AND(Z446&gt;=Berekening!E$88,Z446&lt;=Berekening!F$88),AB446,)</f>
        <v>0</v>
      </c>
      <c r="AK446" s="11">
        <f>IF(AND(Z446&gt;=Berekening!E$89,Z446&lt;=Berekening!F$89),AB446,)</f>
        <v>0</v>
      </c>
      <c r="AL446" s="11">
        <f>IF(AND(Z446&gt;=Berekening!E$90,Z446&lt;=Berekening!F$90),AB446,)</f>
        <v>0</v>
      </c>
      <c r="AM446" s="11">
        <f>IF(AND(Z446&gt;=Berekening!E$91,Z446&lt;=Berekening!F$91),AB446,)</f>
        <v>0</v>
      </c>
      <c r="AN446" s="11">
        <f>IF(AND(Z446&gt;=Berekening!E$92,Z446&lt;=Berekening!F$92),AB446,)</f>
        <v>0</v>
      </c>
      <c r="AO446" s="11">
        <f>IF(AND(Z446&gt;=Berekening!E$93,Z446&lt;=Berekening!F$93),AB446,)</f>
        <v>0</v>
      </c>
    </row>
    <row r="447" spans="20:41" hidden="1" x14ac:dyDescent="0.2">
      <c r="T447" s="57"/>
      <c r="Z447" s="19">
        <f t="shared" si="250"/>
        <v>46</v>
      </c>
      <c r="AA447" s="11">
        <f t="shared" si="245"/>
        <v>3</v>
      </c>
      <c r="AB447" s="11">
        <f t="shared" si="246"/>
        <v>0</v>
      </c>
      <c r="AC447" s="19">
        <f t="shared" si="247"/>
        <v>0</v>
      </c>
      <c r="AD447" s="19">
        <f t="shared" si="248"/>
        <v>0</v>
      </c>
      <c r="AE447" s="11" t="b">
        <f t="shared" si="249"/>
        <v>0</v>
      </c>
      <c r="AF447" s="11">
        <f>IF(AND(Z447&gt;=Berekening!E$84,Z447&lt;=Berekening!F$84),AB447,)</f>
        <v>0</v>
      </c>
      <c r="AG447" s="11">
        <f>IF(AND(Z447&gt;=Berekening!E$85,Z447&lt;=Berekening!F$85),AB447,)</f>
        <v>0</v>
      </c>
      <c r="AH447" s="11">
        <f>IF(AND(Z447&gt;=Berekening!E$86,Z447&lt;=Berekening!F$86),AB447,)</f>
        <v>0</v>
      </c>
      <c r="AI447" s="11">
        <f>IF(AND(Z447&gt;=Berekening!E$87,Z447&lt;=Berekening!F$87),AB447,)</f>
        <v>0</v>
      </c>
      <c r="AJ447" s="11">
        <f>IF(AND(Z447&gt;=Berekening!E$88,Z447&lt;=Berekening!F$88),AB447,)</f>
        <v>0</v>
      </c>
      <c r="AK447" s="11">
        <f>IF(AND(Z447&gt;=Berekening!E$89,Z447&lt;=Berekening!F$89),AB447,)</f>
        <v>0</v>
      </c>
      <c r="AL447" s="11">
        <f>IF(AND(Z447&gt;=Berekening!E$90,Z447&lt;=Berekening!F$90),AB447,)</f>
        <v>0</v>
      </c>
      <c r="AM447" s="11">
        <f>IF(AND(Z447&gt;=Berekening!E$91,Z447&lt;=Berekening!F$91),AB447,)</f>
        <v>0</v>
      </c>
      <c r="AN447" s="11">
        <f>IF(AND(Z447&gt;=Berekening!E$92,Z447&lt;=Berekening!F$92),AB447,)</f>
        <v>0</v>
      </c>
      <c r="AO447" s="11">
        <f>IF(AND(Z447&gt;=Berekening!E$93,Z447&lt;=Berekening!F$93),AB447,)</f>
        <v>0</v>
      </c>
    </row>
    <row r="448" spans="20:41" hidden="1" x14ac:dyDescent="0.2">
      <c r="T448" s="57"/>
      <c r="Z448" s="19">
        <f t="shared" si="250"/>
        <v>47</v>
      </c>
      <c r="AA448" s="11">
        <f t="shared" si="245"/>
        <v>4</v>
      </c>
      <c r="AB448" s="11">
        <f t="shared" si="246"/>
        <v>0</v>
      </c>
      <c r="AC448" s="19">
        <f t="shared" si="247"/>
        <v>0</v>
      </c>
      <c r="AD448" s="19">
        <f t="shared" si="248"/>
        <v>0</v>
      </c>
      <c r="AE448" s="11" t="b">
        <f t="shared" si="249"/>
        <v>0</v>
      </c>
      <c r="AF448" s="11">
        <f>IF(AND(Z448&gt;=Berekening!E$84,Z448&lt;=Berekening!F$84),AB448,)</f>
        <v>0</v>
      </c>
      <c r="AG448" s="11">
        <f>IF(AND(Z448&gt;=Berekening!E$85,Z448&lt;=Berekening!F$85),AB448,)</f>
        <v>0</v>
      </c>
      <c r="AH448" s="11">
        <f>IF(AND(Z448&gt;=Berekening!E$86,Z448&lt;=Berekening!F$86),AB448,)</f>
        <v>0</v>
      </c>
      <c r="AI448" s="11">
        <f>IF(AND(Z448&gt;=Berekening!E$87,Z448&lt;=Berekening!F$87),AB448,)</f>
        <v>0</v>
      </c>
      <c r="AJ448" s="11">
        <f>IF(AND(Z448&gt;=Berekening!E$88,Z448&lt;=Berekening!F$88),AB448,)</f>
        <v>0</v>
      </c>
      <c r="AK448" s="11">
        <f>IF(AND(Z448&gt;=Berekening!E$89,Z448&lt;=Berekening!F$89),AB448,)</f>
        <v>0</v>
      </c>
      <c r="AL448" s="11">
        <f>IF(AND(Z448&gt;=Berekening!E$90,Z448&lt;=Berekening!F$90),AB448,)</f>
        <v>0</v>
      </c>
      <c r="AM448" s="11">
        <f>IF(AND(Z448&gt;=Berekening!E$91,Z448&lt;=Berekening!F$91),AB448,)</f>
        <v>0</v>
      </c>
      <c r="AN448" s="11">
        <f>IF(AND(Z448&gt;=Berekening!E$92,Z448&lt;=Berekening!F$92),AB448,)</f>
        <v>0</v>
      </c>
      <c r="AO448" s="11">
        <f>IF(AND(Z448&gt;=Berekening!E$93,Z448&lt;=Berekening!F$93),AB448,)</f>
        <v>0</v>
      </c>
    </row>
    <row r="449" spans="20:41" hidden="1" x14ac:dyDescent="0.2">
      <c r="T449" s="57"/>
      <c r="Z449" s="19">
        <f t="shared" si="250"/>
        <v>48</v>
      </c>
      <c r="AA449" s="11">
        <f t="shared" si="245"/>
        <v>5</v>
      </c>
      <c r="AB449" s="11">
        <f t="shared" si="246"/>
        <v>0</v>
      </c>
      <c r="AC449" s="19">
        <f t="shared" si="247"/>
        <v>0</v>
      </c>
      <c r="AD449" s="19">
        <f t="shared" si="248"/>
        <v>0</v>
      </c>
      <c r="AE449" s="11" t="b">
        <f t="shared" si="249"/>
        <v>0</v>
      </c>
      <c r="AF449" s="11">
        <f>IF(AND(Z449&gt;=Berekening!E$84,Z449&lt;=Berekening!F$84),AB449,)</f>
        <v>0</v>
      </c>
      <c r="AG449" s="11">
        <f>IF(AND(Z449&gt;=Berekening!E$85,Z449&lt;=Berekening!F$85),AB449,)</f>
        <v>0</v>
      </c>
      <c r="AH449" s="11">
        <f>IF(AND(Z449&gt;=Berekening!E$86,Z449&lt;=Berekening!F$86),AB449,)</f>
        <v>0</v>
      </c>
      <c r="AI449" s="11">
        <f>IF(AND(Z449&gt;=Berekening!E$87,Z449&lt;=Berekening!F$87),AB449,)</f>
        <v>0</v>
      </c>
      <c r="AJ449" s="11">
        <f>IF(AND(Z449&gt;=Berekening!E$88,Z449&lt;=Berekening!F$88),AB449,)</f>
        <v>0</v>
      </c>
      <c r="AK449" s="11">
        <f>IF(AND(Z449&gt;=Berekening!E$89,Z449&lt;=Berekening!F$89),AB449,)</f>
        <v>0</v>
      </c>
      <c r="AL449" s="11">
        <f>IF(AND(Z449&gt;=Berekening!E$90,Z449&lt;=Berekening!F$90),AB449,)</f>
        <v>0</v>
      </c>
      <c r="AM449" s="11">
        <f>IF(AND(Z449&gt;=Berekening!E$91,Z449&lt;=Berekening!F$91),AB449,)</f>
        <v>0</v>
      </c>
      <c r="AN449" s="11">
        <f>IF(AND(Z449&gt;=Berekening!E$92,Z449&lt;=Berekening!F$92),AB449,)</f>
        <v>0</v>
      </c>
      <c r="AO449" s="11">
        <f>IF(AND(Z449&gt;=Berekening!E$93,Z449&lt;=Berekening!F$93),AB449,)</f>
        <v>0</v>
      </c>
    </row>
    <row r="450" spans="20:41" hidden="1" x14ac:dyDescent="0.2">
      <c r="T450" s="57"/>
      <c r="Z450" s="19">
        <f t="shared" si="250"/>
        <v>49</v>
      </c>
      <c r="AA450" s="11">
        <f t="shared" si="245"/>
        <v>6</v>
      </c>
      <c r="AB450" s="11">
        <f t="shared" si="246"/>
        <v>0</v>
      </c>
      <c r="AC450" s="19">
        <f t="shared" si="247"/>
        <v>0</v>
      </c>
      <c r="AD450" s="19">
        <f t="shared" si="248"/>
        <v>0</v>
      </c>
      <c r="AE450" s="11" t="b">
        <f t="shared" si="249"/>
        <v>0</v>
      </c>
      <c r="AF450" s="11">
        <f>IF(AND(Z450&gt;=Berekening!E$84,Z450&lt;=Berekening!F$84),AB450,)</f>
        <v>0</v>
      </c>
      <c r="AG450" s="11">
        <f>IF(AND(Z450&gt;=Berekening!E$85,Z450&lt;=Berekening!F$85),AB450,)</f>
        <v>0</v>
      </c>
      <c r="AH450" s="11">
        <f>IF(AND(Z450&gt;=Berekening!E$86,Z450&lt;=Berekening!F$86),AB450,)</f>
        <v>0</v>
      </c>
      <c r="AI450" s="11">
        <f>IF(AND(Z450&gt;=Berekening!E$87,Z450&lt;=Berekening!F$87),AB450,)</f>
        <v>0</v>
      </c>
      <c r="AJ450" s="11">
        <f>IF(AND(Z450&gt;=Berekening!E$88,Z450&lt;=Berekening!F$88),AB450,)</f>
        <v>0</v>
      </c>
      <c r="AK450" s="11">
        <f>IF(AND(Z450&gt;=Berekening!E$89,Z450&lt;=Berekening!F$89),AB450,)</f>
        <v>0</v>
      </c>
      <c r="AL450" s="11">
        <f>IF(AND(Z450&gt;=Berekening!E$90,Z450&lt;=Berekening!F$90),AB450,)</f>
        <v>0</v>
      </c>
      <c r="AM450" s="11">
        <f>IF(AND(Z450&gt;=Berekening!E$91,Z450&lt;=Berekening!F$91),AB450,)</f>
        <v>0</v>
      </c>
      <c r="AN450" s="11">
        <f>IF(AND(Z450&gt;=Berekening!E$92,Z450&lt;=Berekening!F$92),AB450,)</f>
        <v>0</v>
      </c>
      <c r="AO450" s="11">
        <f>IF(AND(Z450&gt;=Berekening!E$93,Z450&lt;=Berekening!F$93),AB450,)</f>
        <v>0</v>
      </c>
    </row>
    <row r="451" spans="20:41" hidden="1" x14ac:dyDescent="0.2">
      <c r="T451" s="57"/>
      <c r="Z451" s="19">
        <f t="shared" si="250"/>
        <v>50</v>
      </c>
      <c r="AA451" s="11">
        <f t="shared" si="245"/>
        <v>7</v>
      </c>
      <c r="AB451" s="11">
        <f t="shared" si="246"/>
        <v>0</v>
      </c>
      <c r="AC451" s="19">
        <f t="shared" si="247"/>
        <v>0</v>
      </c>
      <c r="AD451" s="19">
        <f t="shared" si="248"/>
        <v>0</v>
      </c>
      <c r="AE451" s="11" t="b">
        <f t="shared" si="249"/>
        <v>0</v>
      </c>
      <c r="AF451" s="11">
        <f>IF(AND(Z451&gt;=Berekening!E$84,Z451&lt;=Berekening!F$84),AB451,)</f>
        <v>0</v>
      </c>
      <c r="AG451" s="11">
        <f>IF(AND(Z451&gt;=Berekening!E$85,Z451&lt;=Berekening!F$85),AB451,)</f>
        <v>0</v>
      </c>
      <c r="AH451" s="11">
        <f>IF(AND(Z451&gt;=Berekening!E$86,Z451&lt;=Berekening!F$86),AB451,)</f>
        <v>0</v>
      </c>
      <c r="AI451" s="11">
        <f>IF(AND(Z451&gt;=Berekening!E$87,Z451&lt;=Berekening!F$87),AB451,)</f>
        <v>0</v>
      </c>
      <c r="AJ451" s="11">
        <f>IF(AND(Z451&gt;=Berekening!E$88,Z451&lt;=Berekening!F$88),AB451,)</f>
        <v>0</v>
      </c>
      <c r="AK451" s="11">
        <f>IF(AND(Z451&gt;=Berekening!E$89,Z451&lt;=Berekening!F$89),AB451,)</f>
        <v>0</v>
      </c>
      <c r="AL451" s="11">
        <f>IF(AND(Z451&gt;=Berekening!E$90,Z451&lt;=Berekening!F$90),AB451,)</f>
        <v>0</v>
      </c>
      <c r="AM451" s="11">
        <f>IF(AND(Z451&gt;=Berekening!E$91,Z451&lt;=Berekening!F$91),AB451,)</f>
        <v>0</v>
      </c>
      <c r="AN451" s="11">
        <f>IF(AND(Z451&gt;=Berekening!E$92,Z451&lt;=Berekening!F$92),AB451,)</f>
        <v>0</v>
      </c>
      <c r="AO451" s="11">
        <f>IF(AND(Z451&gt;=Berekening!E$93,Z451&lt;=Berekening!F$93),AB451,)</f>
        <v>0</v>
      </c>
    </row>
    <row r="452" spans="20:41" hidden="1" x14ac:dyDescent="0.2">
      <c r="T452" s="57"/>
      <c r="Z452" s="19">
        <f t="shared" si="250"/>
        <v>51</v>
      </c>
      <c r="AA452" s="11">
        <f t="shared" si="245"/>
        <v>1</v>
      </c>
      <c r="AB452" s="11">
        <f t="shared" si="246"/>
        <v>0</v>
      </c>
      <c r="AC452" s="19">
        <f t="shared" si="247"/>
        <v>0</v>
      </c>
      <c r="AD452" s="19">
        <f t="shared" si="248"/>
        <v>0</v>
      </c>
      <c r="AE452" s="11" t="b">
        <f t="shared" si="249"/>
        <v>0</v>
      </c>
      <c r="AF452" s="11">
        <f>IF(AND(Z452&gt;=Berekening!E$84,Z452&lt;=Berekening!F$84),AB452,)</f>
        <v>0</v>
      </c>
      <c r="AG452" s="11">
        <f>IF(AND(Z452&gt;=Berekening!E$85,Z452&lt;=Berekening!F$85),AB452,)</f>
        <v>0</v>
      </c>
      <c r="AH452" s="11">
        <f>IF(AND(Z452&gt;=Berekening!E$86,Z452&lt;=Berekening!F$86),AB452,)</f>
        <v>0</v>
      </c>
      <c r="AI452" s="11">
        <f>IF(AND(Z452&gt;=Berekening!E$87,Z452&lt;=Berekening!F$87),AB452,)</f>
        <v>0</v>
      </c>
      <c r="AJ452" s="11">
        <f>IF(AND(Z452&gt;=Berekening!E$88,Z452&lt;=Berekening!F$88),AB452,)</f>
        <v>0</v>
      </c>
      <c r="AK452" s="11">
        <f>IF(AND(Z452&gt;=Berekening!E$89,Z452&lt;=Berekening!F$89),AB452,)</f>
        <v>0</v>
      </c>
      <c r="AL452" s="11">
        <f>IF(AND(Z452&gt;=Berekening!E$90,Z452&lt;=Berekening!F$90),AB452,)</f>
        <v>0</v>
      </c>
      <c r="AM452" s="11">
        <f>IF(AND(Z452&gt;=Berekening!E$91,Z452&lt;=Berekening!F$91),AB452,)</f>
        <v>0</v>
      </c>
      <c r="AN452" s="11">
        <f>IF(AND(Z452&gt;=Berekening!E$92,Z452&lt;=Berekening!F$92),AB452,)</f>
        <v>0</v>
      </c>
      <c r="AO452" s="11">
        <f>IF(AND(Z452&gt;=Berekening!E$93,Z452&lt;=Berekening!F$93),AB452,)</f>
        <v>0</v>
      </c>
    </row>
    <row r="453" spans="20:41" hidden="1" x14ac:dyDescent="0.2">
      <c r="T453" s="57"/>
      <c r="Z453" s="19">
        <f t="shared" si="250"/>
        <v>52</v>
      </c>
      <c r="AA453" s="11">
        <f t="shared" si="245"/>
        <v>2</v>
      </c>
      <c r="AB453" s="11">
        <f t="shared" si="246"/>
        <v>0</v>
      </c>
      <c r="AC453" s="19">
        <f t="shared" si="247"/>
        <v>0</v>
      </c>
      <c r="AD453" s="19">
        <f t="shared" si="248"/>
        <v>0</v>
      </c>
      <c r="AE453" s="11" t="b">
        <f t="shared" si="249"/>
        <v>0</v>
      </c>
      <c r="AF453" s="11">
        <f>IF(AND(Z453&gt;=Berekening!E$84,Z453&lt;=Berekening!F$84),AB453,)</f>
        <v>0</v>
      </c>
      <c r="AG453" s="11">
        <f>IF(AND(Z453&gt;=Berekening!E$85,Z453&lt;=Berekening!F$85),AB453,)</f>
        <v>0</v>
      </c>
      <c r="AH453" s="11">
        <f>IF(AND(Z453&gt;=Berekening!E$86,Z453&lt;=Berekening!F$86),AB453,)</f>
        <v>0</v>
      </c>
      <c r="AI453" s="11">
        <f>IF(AND(Z453&gt;=Berekening!E$87,Z453&lt;=Berekening!F$87),AB453,)</f>
        <v>0</v>
      </c>
      <c r="AJ453" s="11">
        <f>IF(AND(Z453&gt;=Berekening!E$88,Z453&lt;=Berekening!F$88),AB453,)</f>
        <v>0</v>
      </c>
      <c r="AK453" s="11">
        <f>IF(AND(Z453&gt;=Berekening!E$89,Z453&lt;=Berekening!F$89),AB453,)</f>
        <v>0</v>
      </c>
      <c r="AL453" s="11">
        <f>IF(AND(Z453&gt;=Berekening!E$90,Z453&lt;=Berekening!F$90),AB453,)</f>
        <v>0</v>
      </c>
      <c r="AM453" s="11">
        <f>IF(AND(Z453&gt;=Berekening!E$91,Z453&lt;=Berekening!F$91),AB453,)</f>
        <v>0</v>
      </c>
      <c r="AN453" s="11">
        <f>IF(AND(Z453&gt;=Berekening!E$92,Z453&lt;=Berekening!F$92),AB453,)</f>
        <v>0</v>
      </c>
      <c r="AO453" s="11">
        <f>IF(AND(Z453&gt;=Berekening!E$93,Z453&lt;=Berekening!F$93),AB453,)</f>
        <v>0</v>
      </c>
    </row>
    <row r="454" spans="20:41" hidden="1" x14ac:dyDescent="0.2">
      <c r="T454" s="57"/>
      <c r="Z454" s="19">
        <f t="shared" si="250"/>
        <v>53</v>
      </c>
      <c r="AA454" s="11">
        <f t="shared" si="245"/>
        <v>3</v>
      </c>
      <c r="AB454" s="11">
        <f t="shared" si="246"/>
        <v>0</v>
      </c>
      <c r="AC454" s="19">
        <f t="shared" si="247"/>
        <v>0</v>
      </c>
      <c r="AD454" s="19">
        <f t="shared" si="248"/>
        <v>0</v>
      </c>
      <c r="AE454" s="11" t="b">
        <f t="shared" si="249"/>
        <v>0</v>
      </c>
      <c r="AF454" s="11">
        <f>IF(AND(Z454&gt;=Berekening!E$84,Z454&lt;=Berekening!F$84),AB454,)</f>
        <v>0</v>
      </c>
      <c r="AG454" s="11">
        <f>IF(AND(Z454&gt;=Berekening!E$85,Z454&lt;=Berekening!F$85),AB454,)</f>
        <v>0</v>
      </c>
      <c r="AH454" s="11">
        <f>IF(AND(Z454&gt;=Berekening!E$86,Z454&lt;=Berekening!F$86),AB454,)</f>
        <v>0</v>
      </c>
      <c r="AI454" s="11">
        <f>IF(AND(Z454&gt;=Berekening!E$87,Z454&lt;=Berekening!F$87),AB454,)</f>
        <v>0</v>
      </c>
      <c r="AJ454" s="11">
        <f>IF(AND(Z454&gt;=Berekening!E$88,Z454&lt;=Berekening!F$88),AB454,)</f>
        <v>0</v>
      </c>
      <c r="AK454" s="11">
        <f>IF(AND(Z454&gt;=Berekening!E$89,Z454&lt;=Berekening!F$89),AB454,)</f>
        <v>0</v>
      </c>
      <c r="AL454" s="11">
        <f>IF(AND(Z454&gt;=Berekening!E$90,Z454&lt;=Berekening!F$90),AB454,)</f>
        <v>0</v>
      </c>
      <c r="AM454" s="11">
        <f>IF(AND(Z454&gt;=Berekening!E$91,Z454&lt;=Berekening!F$91),AB454,)</f>
        <v>0</v>
      </c>
      <c r="AN454" s="11">
        <f>IF(AND(Z454&gt;=Berekening!E$92,Z454&lt;=Berekening!F$92),AB454,)</f>
        <v>0</v>
      </c>
      <c r="AO454" s="11">
        <f>IF(AND(Z454&gt;=Berekening!E$93,Z454&lt;=Berekening!F$93),AB454,)</f>
        <v>0</v>
      </c>
    </row>
    <row r="455" spans="20:41" hidden="1" x14ac:dyDescent="0.2">
      <c r="T455" s="57"/>
      <c r="Z455" s="19">
        <f t="shared" si="250"/>
        <v>54</v>
      </c>
      <c r="AA455" s="11">
        <f t="shared" si="245"/>
        <v>4</v>
      </c>
      <c r="AB455" s="11">
        <f t="shared" si="246"/>
        <v>0</v>
      </c>
      <c r="AC455" s="19">
        <f t="shared" si="247"/>
        <v>0</v>
      </c>
      <c r="AD455" s="19">
        <f t="shared" si="248"/>
        <v>0</v>
      </c>
      <c r="AE455" s="11" t="b">
        <f t="shared" si="249"/>
        <v>0</v>
      </c>
      <c r="AF455" s="11">
        <f>IF(AND(Z455&gt;=Berekening!E$84,Z455&lt;=Berekening!F$84),AB455,)</f>
        <v>0</v>
      </c>
      <c r="AG455" s="11">
        <f>IF(AND(Z455&gt;=Berekening!E$85,Z455&lt;=Berekening!F$85),AB455,)</f>
        <v>0</v>
      </c>
      <c r="AH455" s="11">
        <f>IF(AND(Z455&gt;=Berekening!E$86,Z455&lt;=Berekening!F$86),AB455,)</f>
        <v>0</v>
      </c>
      <c r="AI455" s="11">
        <f>IF(AND(Z455&gt;=Berekening!E$87,Z455&lt;=Berekening!F$87),AB455,)</f>
        <v>0</v>
      </c>
      <c r="AJ455" s="11">
        <f>IF(AND(Z455&gt;=Berekening!E$88,Z455&lt;=Berekening!F$88),AB455,)</f>
        <v>0</v>
      </c>
      <c r="AK455" s="11">
        <f>IF(AND(Z455&gt;=Berekening!E$89,Z455&lt;=Berekening!F$89),AB455,)</f>
        <v>0</v>
      </c>
      <c r="AL455" s="11">
        <f>IF(AND(Z455&gt;=Berekening!E$90,Z455&lt;=Berekening!F$90),AB455,)</f>
        <v>0</v>
      </c>
      <c r="AM455" s="11">
        <f>IF(AND(Z455&gt;=Berekening!E$91,Z455&lt;=Berekening!F$91),AB455,)</f>
        <v>0</v>
      </c>
      <c r="AN455" s="11">
        <f>IF(AND(Z455&gt;=Berekening!E$92,Z455&lt;=Berekening!F$92),AB455,)</f>
        <v>0</v>
      </c>
      <c r="AO455" s="11">
        <f>IF(AND(Z455&gt;=Berekening!E$93,Z455&lt;=Berekening!F$93),AB455,)</f>
        <v>0</v>
      </c>
    </row>
    <row r="456" spans="20:41" hidden="1" x14ac:dyDescent="0.2">
      <c r="T456" s="57"/>
      <c r="Z456" s="19">
        <f t="shared" si="250"/>
        <v>55</v>
      </c>
      <c r="AA456" s="11">
        <f t="shared" si="245"/>
        <v>5</v>
      </c>
      <c r="AB456" s="11">
        <f t="shared" si="246"/>
        <v>0</v>
      </c>
      <c r="AC456" s="19">
        <f t="shared" si="247"/>
        <v>0</v>
      </c>
      <c r="AD456" s="19">
        <f t="shared" si="248"/>
        <v>0</v>
      </c>
      <c r="AE456" s="11" t="b">
        <f t="shared" si="249"/>
        <v>0</v>
      </c>
      <c r="AF456" s="11">
        <f>IF(AND(Z456&gt;=Berekening!E$84,Z456&lt;=Berekening!F$84),AB456,)</f>
        <v>0</v>
      </c>
      <c r="AG456" s="11">
        <f>IF(AND(Z456&gt;=Berekening!E$85,Z456&lt;=Berekening!F$85),AB456,)</f>
        <v>0</v>
      </c>
      <c r="AH456" s="11">
        <f>IF(AND(Z456&gt;=Berekening!E$86,Z456&lt;=Berekening!F$86),AB456,)</f>
        <v>0</v>
      </c>
      <c r="AI456" s="11">
        <f>IF(AND(Z456&gt;=Berekening!E$87,Z456&lt;=Berekening!F$87),AB456,)</f>
        <v>0</v>
      </c>
      <c r="AJ456" s="11">
        <f>IF(AND(Z456&gt;=Berekening!E$88,Z456&lt;=Berekening!F$88),AB456,)</f>
        <v>0</v>
      </c>
      <c r="AK456" s="11">
        <f>IF(AND(Z456&gt;=Berekening!E$89,Z456&lt;=Berekening!F$89),AB456,)</f>
        <v>0</v>
      </c>
      <c r="AL456" s="11">
        <f>IF(AND(Z456&gt;=Berekening!E$90,Z456&lt;=Berekening!F$90),AB456,)</f>
        <v>0</v>
      </c>
      <c r="AM456" s="11">
        <f>IF(AND(Z456&gt;=Berekening!E$91,Z456&lt;=Berekening!F$91),AB456,)</f>
        <v>0</v>
      </c>
      <c r="AN456" s="11">
        <f>IF(AND(Z456&gt;=Berekening!E$92,Z456&lt;=Berekening!F$92),AB456,)</f>
        <v>0</v>
      </c>
      <c r="AO456" s="11">
        <f>IF(AND(Z456&gt;=Berekening!E$93,Z456&lt;=Berekening!F$93),AB456,)</f>
        <v>0</v>
      </c>
    </row>
    <row r="457" spans="20:41" hidden="1" x14ac:dyDescent="0.2">
      <c r="T457" s="57"/>
      <c r="Z457" s="19">
        <f t="shared" si="250"/>
        <v>56</v>
      </c>
      <c r="AA457" s="11">
        <f t="shared" si="245"/>
        <v>6</v>
      </c>
      <c r="AB457" s="11">
        <f t="shared" si="246"/>
        <v>0</v>
      </c>
      <c r="AC457" s="19">
        <f t="shared" si="247"/>
        <v>0</v>
      </c>
      <c r="AD457" s="19">
        <f t="shared" si="248"/>
        <v>0</v>
      </c>
      <c r="AE457" s="11" t="b">
        <f t="shared" si="249"/>
        <v>0</v>
      </c>
      <c r="AF457" s="11">
        <f>IF(AND(Z457&gt;=Berekening!E$84,Z457&lt;=Berekening!F$84),AB457,)</f>
        <v>0</v>
      </c>
      <c r="AG457" s="11">
        <f>IF(AND(Z457&gt;=Berekening!E$85,Z457&lt;=Berekening!F$85),AB457,)</f>
        <v>0</v>
      </c>
      <c r="AH457" s="11">
        <f>IF(AND(Z457&gt;=Berekening!E$86,Z457&lt;=Berekening!F$86),AB457,)</f>
        <v>0</v>
      </c>
      <c r="AI457" s="11">
        <f>IF(AND(Z457&gt;=Berekening!E$87,Z457&lt;=Berekening!F$87),AB457,)</f>
        <v>0</v>
      </c>
      <c r="AJ457" s="11">
        <f>IF(AND(Z457&gt;=Berekening!E$88,Z457&lt;=Berekening!F$88),AB457,)</f>
        <v>0</v>
      </c>
      <c r="AK457" s="11">
        <f>IF(AND(Z457&gt;=Berekening!E$89,Z457&lt;=Berekening!F$89),AB457,)</f>
        <v>0</v>
      </c>
      <c r="AL457" s="11">
        <f>IF(AND(Z457&gt;=Berekening!E$90,Z457&lt;=Berekening!F$90),AB457,)</f>
        <v>0</v>
      </c>
      <c r="AM457" s="11">
        <f>IF(AND(Z457&gt;=Berekening!E$91,Z457&lt;=Berekening!F$91),AB457,)</f>
        <v>0</v>
      </c>
      <c r="AN457" s="11">
        <f>IF(AND(Z457&gt;=Berekening!E$92,Z457&lt;=Berekening!F$92),AB457,)</f>
        <v>0</v>
      </c>
      <c r="AO457" s="11">
        <f>IF(AND(Z457&gt;=Berekening!E$93,Z457&lt;=Berekening!F$93),AB457,)</f>
        <v>0</v>
      </c>
    </row>
    <row r="458" spans="20:41" hidden="1" x14ac:dyDescent="0.2">
      <c r="T458" s="57"/>
      <c r="Z458" s="19">
        <f t="shared" si="250"/>
        <v>57</v>
      </c>
      <c r="AA458" s="11">
        <f t="shared" si="245"/>
        <v>7</v>
      </c>
      <c r="AB458" s="11">
        <f t="shared" si="246"/>
        <v>0</v>
      </c>
      <c r="AC458" s="19">
        <f t="shared" si="247"/>
        <v>0</v>
      </c>
      <c r="AD458" s="19">
        <f t="shared" si="248"/>
        <v>0</v>
      </c>
      <c r="AE458" s="11" t="b">
        <f t="shared" si="249"/>
        <v>0</v>
      </c>
      <c r="AF458" s="11">
        <f>IF(AND(Z458&gt;=Berekening!E$84,Z458&lt;=Berekening!F$84),AB458,)</f>
        <v>0</v>
      </c>
      <c r="AG458" s="11">
        <f>IF(AND(Z458&gt;=Berekening!E$85,Z458&lt;=Berekening!F$85),AB458,)</f>
        <v>0</v>
      </c>
      <c r="AH458" s="11">
        <f>IF(AND(Z458&gt;=Berekening!E$86,Z458&lt;=Berekening!F$86),AB458,)</f>
        <v>0</v>
      </c>
      <c r="AI458" s="11">
        <f>IF(AND(Z458&gt;=Berekening!E$87,Z458&lt;=Berekening!F$87),AB458,)</f>
        <v>0</v>
      </c>
      <c r="AJ458" s="11">
        <f>IF(AND(Z458&gt;=Berekening!E$88,Z458&lt;=Berekening!F$88),AB458,)</f>
        <v>0</v>
      </c>
      <c r="AK458" s="11">
        <f>IF(AND(Z458&gt;=Berekening!E$89,Z458&lt;=Berekening!F$89),AB458,)</f>
        <v>0</v>
      </c>
      <c r="AL458" s="11">
        <f>IF(AND(Z458&gt;=Berekening!E$90,Z458&lt;=Berekening!F$90),AB458,)</f>
        <v>0</v>
      </c>
      <c r="AM458" s="11">
        <f>IF(AND(Z458&gt;=Berekening!E$91,Z458&lt;=Berekening!F$91),AB458,)</f>
        <v>0</v>
      </c>
      <c r="AN458" s="11">
        <f>IF(AND(Z458&gt;=Berekening!E$92,Z458&lt;=Berekening!F$92),AB458,)</f>
        <v>0</v>
      </c>
      <c r="AO458" s="11">
        <f>IF(AND(Z458&gt;=Berekening!E$93,Z458&lt;=Berekening!F$93),AB458,)</f>
        <v>0</v>
      </c>
    </row>
    <row r="459" spans="20:41" hidden="1" x14ac:dyDescent="0.2">
      <c r="T459" s="57"/>
      <c r="Z459" s="19">
        <f t="shared" si="250"/>
        <v>58</v>
      </c>
      <c r="AA459" s="11">
        <f t="shared" si="245"/>
        <v>1</v>
      </c>
      <c r="AB459" s="11">
        <f t="shared" si="246"/>
        <v>0</v>
      </c>
      <c r="AC459" s="19">
        <f t="shared" si="247"/>
        <v>0</v>
      </c>
      <c r="AD459" s="19">
        <f t="shared" si="248"/>
        <v>0</v>
      </c>
      <c r="AE459" s="11" t="b">
        <f t="shared" si="249"/>
        <v>0</v>
      </c>
      <c r="AF459" s="11">
        <f>IF(AND(Z459&gt;=Berekening!E$84,Z459&lt;=Berekening!F$84),AB459,)</f>
        <v>0</v>
      </c>
      <c r="AG459" s="11">
        <f>IF(AND(Z459&gt;=Berekening!E$85,Z459&lt;=Berekening!F$85),AB459,)</f>
        <v>0</v>
      </c>
      <c r="AH459" s="11">
        <f>IF(AND(Z459&gt;=Berekening!E$86,Z459&lt;=Berekening!F$86),AB459,)</f>
        <v>0</v>
      </c>
      <c r="AI459" s="11">
        <f>IF(AND(Z459&gt;=Berekening!E$87,Z459&lt;=Berekening!F$87),AB459,)</f>
        <v>0</v>
      </c>
      <c r="AJ459" s="11">
        <f>IF(AND(Z459&gt;=Berekening!E$88,Z459&lt;=Berekening!F$88),AB459,)</f>
        <v>0</v>
      </c>
      <c r="AK459" s="11">
        <f>IF(AND(Z459&gt;=Berekening!E$89,Z459&lt;=Berekening!F$89),AB459,)</f>
        <v>0</v>
      </c>
      <c r="AL459" s="11">
        <f>IF(AND(Z459&gt;=Berekening!E$90,Z459&lt;=Berekening!F$90),AB459,)</f>
        <v>0</v>
      </c>
      <c r="AM459" s="11">
        <f>IF(AND(Z459&gt;=Berekening!E$91,Z459&lt;=Berekening!F$91),AB459,)</f>
        <v>0</v>
      </c>
      <c r="AN459" s="11">
        <f>IF(AND(Z459&gt;=Berekening!E$92,Z459&lt;=Berekening!F$92),AB459,)</f>
        <v>0</v>
      </c>
      <c r="AO459" s="11">
        <f>IF(AND(Z459&gt;=Berekening!E$93,Z459&lt;=Berekening!F$93),AB459,)</f>
        <v>0</v>
      </c>
    </row>
    <row r="460" spans="20:41" hidden="1" x14ac:dyDescent="0.2">
      <c r="T460" s="57"/>
      <c r="Z460" s="19">
        <f t="shared" si="250"/>
        <v>59</v>
      </c>
      <c r="AA460" s="11">
        <f t="shared" si="245"/>
        <v>2</v>
      </c>
      <c r="AB460" s="11">
        <f t="shared" si="246"/>
        <v>0</v>
      </c>
      <c r="AC460" s="19">
        <f t="shared" si="247"/>
        <v>0</v>
      </c>
      <c r="AD460" s="19">
        <f t="shared" si="248"/>
        <v>0</v>
      </c>
      <c r="AE460" s="11" t="b">
        <f t="shared" si="249"/>
        <v>0</v>
      </c>
      <c r="AF460" s="11">
        <f>IF(AND(Z460&gt;=Berekening!E$84,Z460&lt;=Berekening!F$84),AB460,)</f>
        <v>0</v>
      </c>
      <c r="AG460" s="11">
        <f>IF(AND(Z460&gt;=Berekening!E$85,Z460&lt;=Berekening!F$85),AB460,)</f>
        <v>0</v>
      </c>
      <c r="AH460" s="11">
        <f>IF(AND(Z460&gt;=Berekening!E$86,Z460&lt;=Berekening!F$86),AB460,)</f>
        <v>0</v>
      </c>
      <c r="AI460" s="11">
        <f>IF(AND(Z460&gt;=Berekening!E$87,Z460&lt;=Berekening!F$87),AB460,)</f>
        <v>0</v>
      </c>
      <c r="AJ460" s="11">
        <f>IF(AND(Z460&gt;=Berekening!E$88,Z460&lt;=Berekening!F$88),AB460,)</f>
        <v>0</v>
      </c>
      <c r="AK460" s="11">
        <f>IF(AND(Z460&gt;=Berekening!E$89,Z460&lt;=Berekening!F$89),AB460,)</f>
        <v>0</v>
      </c>
      <c r="AL460" s="11">
        <f>IF(AND(Z460&gt;=Berekening!E$90,Z460&lt;=Berekening!F$90),AB460,)</f>
        <v>0</v>
      </c>
      <c r="AM460" s="11">
        <f>IF(AND(Z460&gt;=Berekening!E$91,Z460&lt;=Berekening!F$91),AB460,)</f>
        <v>0</v>
      </c>
      <c r="AN460" s="11">
        <f>IF(AND(Z460&gt;=Berekening!E$92,Z460&lt;=Berekening!F$92),AB460,)</f>
        <v>0</v>
      </c>
      <c r="AO460" s="11">
        <f>IF(AND(Z460&gt;=Berekening!E$93,Z460&lt;=Berekening!F$93),AB460,)</f>
        <v>0</v>
      </c>
    </row>
    <row r="461" spans="20:41" hidden="1" x14ac:dyDescent="0.2">
      <c r="T461" s="57"/>
      <c r="Z461" s="19">
        <f t="shared" si="250"/>
        <v>60</v>
      </c>
      <c r="AA461" s="11">
        <f t="shared" si="245"/>
        <v>3</v>
      </c>
      <c r="AB461" s="11">
        <f t="shared" si="246"/>
        <v>0</v>
      </c>
      <c r="AC461" s="19">
        <f t="shared" si="247"/>
        <v>0</v>
      </c>
      <c r="AD461" s="19">
        <f t="shared" si="248"/>
        <v>0</v>
      </c>
      <c r="AE461" s="11" t="b">
        <f t="shared" si="249"/>
        <v>0</v>
      </c>
      <c r="AF461" s="11">
        <f>IF(AND(Z461&gt;=Berekening!E$84,Z461&lt;=Berekening!F$84),AB461,)</f>
        <v>0</v>
      </c>
      <c r="AG461" s="11">
        <f>IF(AND(Z461&gt;=Berekening!E$85,Z461&lt;=Berekening!F$85),AB461,)</f>
        <v>0</v>
      </c>
      <c r="AH461" s="11">
        <f>IF(AND(Z461&gt;=Berekening!E$86,Z461&lt;=Berekening!F$86),AB461,)</f>
        <v>0</v>
      </c>
      <c r="AI461" s="11">
        <f>IF(AND(Z461&gt;=Berekening!E$87,Z461&lt;=Berekening!F$87),AB461,)</f>
        <v>0</v>
      </c>
      <c r="AJ461" s="11">
        <f>IF(AND(Z461&gt;=Berekening!E$88,Z461&lt;=Berekening!F$88),AB461,)</f>
        <v>0</v>
      </c>
      <c r="AK461" s="11">
        <f>IF(AND(Z461&gt;=Berekening!E$89,Z461&lt;=Berekening!F$89),AB461,)</f>
        <v>0</v>
      </c>
      <c r="AL461" s="11">
        <f>IF(AND(Z461&gt;=Berekening!E$90,Z461&lt;=Berekening!F$90),AB461,)</f>
        <v>0</v>
      </c>
      <c r="AM461" s="11">
        <f>IF(AND(Z461&gt;=Berekening!E$91,Z461&lt;=Berekening!F$91),AB461,)</f>
        <v>0</v>
      </c>
      <c r="AN461" s="11">
        <f>IF(AND(Z461&gt;=Berekening!E$92,Z461&lt;=Berekening!F$92),AB461,)</f>
        <v>0</v>
      </c>
      <c r="AO461" s="11">
        <f>IF(AND(Z461&gt;=Berekening!E$93,Z461&lt;=Berekening!F$93),AB461,)</f>
        <v>0</v>
      </c>
    </row>
    <row r="462" spans="20:41" hidden="1" x14ac:dyDescent="0.2">
      <c r="T462" s="57"/>
      <c r="Z462" s="19">
        <f t="shared" si="250"/>
        <v>61</v>
      </c>
      <c r="AA462" s="11">
        <f t="shared" si="245"/>
        <v>4</v>
      </c>
      <c r="AB462" s="11">
        <f t="shared" si="246"/>
        <v>0</v>
      </c>
      <c r="AC462" s="19">
        <f t="shared" si="247"/>
        <v>0</v>
      </c>
      <c r="AD462" s="19">
        <f t="shared" si="248"/>
        <v>0</v>
      </c>
      <c r="AE462" s="11" t="b">
        <f t="shared" si="249"/>
        <v>0</v>
      </c>
      <c r="AF462" s="11">
        <f>IF(AND(Z462&gt;=Berekening!E$84,Z462&lt;=Berekening!F$84),AB462,)</f>
        <v>0</v>
      </c>
      <c r="AG462" s="11">
        <f>IF(AND(Z462&gt;=Berekening!E$85,Z462&lt;=Berekening!F$85),AB462,)</f>
        <v>0</v>
      </c>
      <c r="AH462" s="11">
        <f>IF(AND(Z462&gt;=Berekening!E$86,Z462&lt;=Berekening!F$86),AB462,)</f>
        <v>0</v>
      </c>
      <c r="AI462" s="11">
        <f>IF(AND(Z462&gt;=Berekening!E$87,Z462&lt;=Berekening!F$87),AB462,)</f>
        <v>0</v>
      </c>
      <c r="AJ462" s="11">
        <f>IF(AND(Z462&gt;=Berekening!E$88,Z462&lt;=Berekening!F$88),AB462,)</f>
        <v>0</v>
      </c>
      <c r="AK462" s="11">
        <f>IF(AND(Z462&gt;=Berekening!E$89,Z462&lt;=Berekening!F$89),AB462,)</f>
        <v>0</v>
      </c>
      <c r="AL462" s="11">
        <f>IF(AND(Z462&gt;=Berekening!E$90,Z462&lt;=Berekening!F$90),AB462,)</f>
        <v>0</v>
      </c>
      <c r="AM462" s="11">
        <f>IF(AND(Z462&gt;=Berekening!E$91,Z462&lt;=Berekening!F$91),AB462,)</f>
        <v>0</v>
      </c>
      <c r="AN462" s="11">
        <f>IF(AND(Z462&gt;=Berekening!E$92,Z462&lt;=Berekening!F$92),AB462,)</f>
        <v>0</v>
      </c>
      <c r="AO462" s="11">
        <f>IF(AND(Z462&gt;=Berekening!E$93,Z462&lt;=Berekening!F$93),AB462,)</f>
        <v>0</v>
      </c>
    </row>
    <row r="463" spans="20:41" hidden="1" x14ac:dyDescent="0.2">
      <c r="T463" s="57"/>
      <c r="Z463" s="19">
        <f t="shared" si="250"/>
        <v>62</v>
      </c>
      <c r="AA463" s="11">
        <f t="shared" si="245"/>
        <v>5</v>
      </c>
      <c r="AB463" s="11">
        <f t="shared" si="246"/>
        <v>0</v>
      </c>
      <c r="AC463" s="19">
        <f t="shared" si="247"/>
        <v>0</v>
      </c>
      <c r="AD463" s="19">
        <f t="shared" si="248"/>
        <v>0</v>
      </c>
      <c r="AE463" s="11" t="b">
        <f t="shared" si="249"/>
        <v>0</v>
      </c>
      <c r="AF463" s="11">
        <f>IF(AND(Z463&gt;=Berekening!E$84,Z463&lt;=Berekening!F$84),AB463,)</f>
        <v>0</v>
      </c>
      <c r="AG463" s="11">
        <f>IF(AND(Z463&gt;=Berekening!E$85,Z463&lt;=Berekening!F$85),AB463,)</f>
        <v>0</v>
      </c>
      <c r="AH463" s="11">
        <f>IF(AND(Z463&gt;=Berekening!E$86,Z463&lt;=Berekening!F$86),AB463,)</f>
        <v>0</v>
      </c>
      <c r="AI463" s="11">
        <f>IF(AND(Z463&gt;=Berekening!E$87,Z463&lt;=Berekening!F$87),AB463,)</f>
        <v>0</v>
      </c>
      <c r="AJ463" s="11">
        <f>IF(AND(Z463&gt;=Berekening!E$88,Z463&lt;=Berekening!F$88),AB463,)</f>
        <v>0</v>
      </c>
      <c r="AK463" s="11">
        <f>IF(AND(Z463&gt;=Berekening!E$89,Z463&lt;=Berekening!F$89),AB463,)</f>
        <v>0</v>
      </c>
      <c r="AL463" s="11">
        <f>IF(AND(Z463&gt;=Berekening!E$90,Z463&lt;=Berekening!F$90),AB463,)</f>
        <v>0</v>
      </c>
      <c r="AM463" s="11">
        <f>IF(AND(Z463&gt;=Berekening!E$91,Z463&lt;=Berekening!F$91),AB463,)</f>
        <v>0</v>
      </c>
      <c r="AN463" s="11">
        <f>IF(AND(Z463&gt;=Berekening!E$92,Z463&lt;=Berekening!F$92),AB463,)</f>
        <v>0</v>
      </c>
      <c r="AO463" s="11">
        <f>IF(AND(Z463&gt;=Berekening!E$93,Z463&lt;=Berekening!F$93),AB463,)</f>
        <v>0</v>
      </c>
    </row>
    <row r="464" spans="20:41" hidden="1" x14ac:dyDescent="0.2">
      <c r="T464" s="57"/>
      <c r="Z464" s="19">
        <f t="shared" si="250"/>
        <v>63</v>
      </c>
      <c r="AA464" s="11">
        <f t="shared" si="245"/>
        <v>6</v>
      </c>
      <c r="AB464" s="11">
        <f t="shared" si="246"/>
        <v>0</v>
      </c>
      <c r="AC464" s="19">
        <f t="shared" si="247"/>
        <v>0</v>
      </c>
      <c r="AD464" s="19">
        <f t="shared" si="248"/>
        <v>0</v>
      </c>
      <c r="AE464" s="11" t="b">
        <f t="shared" si="249"/>
        <v>0</v>
      </c>
      <c r="AF464" s="11">
        <f>IF(AND(Z464&gt;=Berekening!E$84,Z464&lt;=Berekening!F$84),AB464,)</f>
        <v>0</v>
      </c>
      <c r="AG464" s="11">
        <f>IF(AND(Z464&gt;=Berekening!E$85,Z464&lt;=Berekening!F$85),AB464,)</f>
        <v>0</v>
      </c>
      <c r="AH464" s="11">
        <f>IF(AND(Z464&gt;=Berekening!E$86,Z464&lt;=Berekening!F$86),AB464,)</f>
        <v>0</v>
      </c>
      <c r="AI464" s="11">
        <f>IF(AND(Z464&gt;=Berekening!E$87,Z464&lt;=Berekening!F$87),AB464,)</f>
        <v>0</v>
      </c>
      <c r="AJ464" s="11">
        <f>IF(AND(Z464&gt;=Berekening!E$88,Z464&lt;=Berekening!F$88),AB464,)</f>
        <v>0</v>
      </c>
      <c r="AK464" s="11">
        <f>IF(AND(Z464&gt;=Berekening!E$89,Z464&lt;=Berekening!F$89),AB464,)</f>
        <v>0</v>
      </c>
      <c r="AL464" s="11">
        <f>IF(AND(Z464&gt;=Berekening!E$90,Z464&lt;=Berekening!F$90),AB464,)</f>
        <v>0</v>
      </c>
      <c r="AM464" s="11">
        <f>IF(AND(Z464&gt;=Berekening!E$91,Z464&lt;=Berekening!F$91),AB464,)</f>
        <v>0</v>
      </c>
      <c r="AN464" s="11">
        <f>IF(AND(Z464&gt;=Berekening!E$92,Z464&lt;=Berekening!F$92),AB464,)</f>
        <v>0</v>
      </c>
      <c r="AO464" s="11">
        <f>IF(AND(Z464&gt;=Berekening!E$93,Z464&lt;=Berekening!F$93),AB464,)</f>
        <v>0</v>
      </c>
    </row>
    <row r="465" spans="20:41" hidden="1" x14ac:dyDescent="0.2">
      <c r="T465" s="57"/>
      <c r="Z465" s="19">
        <f t="shared" si="250"/>
        <v>64</v>
      </c>
      <c r="AA465" s="11">
        <f t="shared" ref="AA465:AA528" si="252">WEEKDAY(Z465,2)</f>
        <v>7</v>
      </c>
      <c r="AB465" s="11">
        <f t="shared" ref="AB465:AB528" si="253">IF(OR(AA465=6,AA465=7),0,IF((AE465),VLOOKUP(AA465,$W$400:$X$404,2,FALSE),0))</f>
        <v>0</v>
      </c>
      <c r="AC465" s="19">
        <f t="shared" ref="AC465:AC528" si="254">VLOOKUP(Z465,$T$411:$T$421,1)</f>
        <v>0</v>
      </c>
      <c r="AD465" s="19">
        <f t="shared" ref="AD465:AD528" si="255">VLOOKUP(Z465,$T$411:$U$421,2)</f>
        <v>0</v>
      </c>
      <c r="AE465" s="11" t="b">
        <f t="shared" ref="AE465:AE528" si="256">IF(AND(Z465&gt;=AC465,Z465&lt;=AD465),TRUE,FALSE)</f>
        <v>0</v>
      </c>
      <c r="AF465" s="11">
        <f>IF(AND(Z465&gt;=Berekening!E$84,Z465&lt;=Berekening!F$84),AB465,)</f>
        <v>0</v>
      </c>
      <c r="AG465" s="11">
        <f>IF(AND(Z465&gt;=Berekening!E$85,Z465&lt;=Berekening!F$85),AB465,)</f>
        <v>0</v>
      </c>
      <c r="AH465" s="11">
        <f>IF(AND(Z465&gt;=Berekening!E$86,Z465&lt;=Berekening!F$86),AB465,)</f>
        <v>0</v>
      </c>
      <c r="AI465" s="11">
        <f>IF(AND(Z465&gt;=Berekening!E$87,Z465&lt;=Berekening!F$87),AB465,)</f>
        <v>0</v>
      </c>
      <c r="AJ465" s="11">
        <f>IF(AND(Z465&gt;=Berekening!E$88,Z465&lt;=Berekening!F$88),AB465,)</f>
        <v>0</v>
      </c>
      <c r="AK465" s="11">
        <f>IF(AND(Z465&gt;=Berekening!E$89,Z465&lt;=Berekening!F$89),AB465,)</f>
        <v>0</v>
      </c>
      <c r="AL465" s="11">
        <f>IF(AND(Z465&gt;=Berekening!E$90,Z465&lt;=Berekening!F$90),AB465,)</f>
        <v>0</v>
      </c>
      <c r="AM465" s="11">
        <f>IF(AND(Z465&gt;=Berekening!E$91,Z465&lt;=Berekening!F$91),AB465,)</f>
        <v>0</v>
      </c>
      <c r="AN465" s="11">
        <f>IF(AND(Z465&gt;=Berekening!E$92,Z465&lt;=Berekening!F$92),AB465,)</f>
        <v>0</v>
      </c>
      <c r="AO465" s="11">
        <f>IF(AND(Z465&gt;=Berekening!E$93,Z465&lt;=Berekening!F$93),AB465,)</f>
        <v>0</v>
      </c>
    </row>
    <row r="466" spans="20:41" hidden="1" x14ac:dyDescent="0.2">
      <c r="T466" s="57"/>
      <c r="Z466" s="19">
        <f t="shared" ref="Z466:Z529" si="257">Z465+1</f>
        <v>65</v>
      </c>
      <c r="AA466" s="11">
        <f t="shared" si="252"/>
        <v>1</v>
      </c>
      <c r="AB466" s="11">
        <f t="shared" si="253"/>
        <v>0</v>
      </c>
      <c r="AC466" s="19">
        <f t="shared" si="254"/>
        <v>0</v>
      </c>
      <c r="AD466" s="19">
        <f t="shared" si="255"/>
        <v>0</v>
      </c>
      <c r="AE466" s="11" t="b">
        <f t="shared" si="256"/>
        <v>0</v>
      </c>
      <c r="AF466" s="11">
        <f>IF(AND(Z466&gt;=Berekening!E$84,Z466&lt;=Berekening!F$84),AB466,)</f>
        <v>0</v>
      </c>
      <c r="AG466" s="11">
        <f>IF(AND(Z466&gt;=Berekening!E$85,Z466&lt;=Berekening!F$85),AB466,)</f>
        <v>0</v>
      </c>
      <c r="AH466" s="11">
        <f>IF(AND(Z466&gt;=Berekening!E$86,Z466&lt;=Berekening!F$86),AB466,)</f>
        <v>0</v>
      </c>
      <c r="AI466" s="11">
        <f>IF(AND(Z466&gt;=Berekening!E$87,Z466&lt;=Berekening!F$87),AB466,)</f>
        <v>0</v>
      </c>
      <c r="AJ466" s="11">
        <f>IF(AND(Z466&gt;=Berekening!E$88,Z466&lt;=Berekening!F$88),AB466,)</f>
        <v>0</v>
      </c>
      <c r="AK466" s="11">
        <f>IF(AND(Z466&gt;=Berekening!E$89,Z466&lt;=Berekening!F$89),AB466,)</f>
        <v>0</v>
      </c>
      <c r="AL466" s="11">
        <f>IF(AND(Z466&gt;=Berekening!E$90,Z466&lt;=Berekening!F$90),AB466,)</f>
        <v>0</v>
      </c>
      <c r="AM466" s="11">
        <f>IF(AND(Z466&gt;=Berekening!E$91,Z466&lt;=Berekening!F$91),AB466,)</f>
        <v>0</v>
      </c>
      <c r="AN466" s="11">
        <f>IF(AND(Z466&gt;=Berekening!E$92,Z466&lt;=Berekening!F$92),AB466,)</f>
        <v>0</v>
      </c>
      <c r="AO466" s="11">
        <f>IF(AND(Z466&gt;=Berekening!E$93,Z466&lt;=Berekening!F$93),AB466,)</f>
        <v>0</v>
      </c>
    </row>
    <row r="467" spans="20:41" hidden="1" x14ac:dyDescent="0.2">
      <c r="T467" s="57"/>
      <c r="Z467" s="19">
        <f t="shared" si="257"/>
        <v>66</v>
      </c>
      <c r="AA467" s="11">
        <f t="shared" si="252"/>
        <v>2</v>
      </c>
      <c r="AB467" s="11">
        <f t="shared" si="253"/>
        <v>0</v>
      </c>
      <c r="AC467" s="19">
        <f t="shared" si="254"/>
        <v>0</v>
      </c>
      <c r="AD467" s="19">
        <f t="shared" si="255"/>
        <v>0</v>
      </c>
      <c r="AE467" s="11" t="b">
        <f t="shared" si="256"/>
        <v>0</v>
      </c>
      <c r="AF467" s="11">
        <f>IF(AND(Z467&gt;=Berekening!E$84,Z467&lt;=Berekening!F$84),AB467,)</f>
        <v>0</v>
      </c>
      <c r="AG467" s="11">
        <f>IF(AND(Z467&gt;=Berekening!E$85,Z467&lt;=Berekening!F$85),AB467,)</f>
        <v>0</v>
      </c>
      <c r="AH467" s="11">
        <f>IF(AND(Z467&gt;=Berekening!E$86,Z467&lt;=Berekening!F$86),AB467,)</f>
        <v>0</v>
      </c>
      <c r="AI467" s="11">
        <f>IF(AND(Z467&gt;=Berekening!E$87,Z467&lt;=Berekening!F$87),AB467,)</f>
        <v>0</v>
      </c>
      <c r="AJ467" s="11">
        <f>IF(AND(Z467&gt;=Berekening!E$88,Z467&lt;=Berekening!F$88),AB467,)</f>
        <v>0</v>
      </c>
      <c r="AK467" s="11">
        <f>IF(AND(Z467&gt;=Berekening!E$89,Z467&lt;=Berekening!F$89),AB467,)</f>
        <v>0</v>
      </c>
      <c r="AL467" s="11">
        <f>IF(AND(Z467&gt;=Berekening!E$90,Z467&lt;=Berekening!F$90),AB467,)</f>
        <v>0</v>
      </c>
      <c r="AM467" s="11">
        <f>IF(AND(Z467&gt;=Berekening!E$91,Z467&lt;=Berekening!F$91),AB467,)</f>
        <v>0</v>
      </c>
      <c r="AN467" s="11">
        <f>IF(AND(Z467&gt;=Berekening!E$92,Z467&lt;=Berekening!F$92),AB467,)</f>
        <v>0</v>
      </c>
      <c r="AO467" s="11">
        <f>IF(AND(Z467&gt;=Berekening!E$93,Z467&lt;=Berekening!F$93),AB467,)</f>
        <v>0</v>
      </c>
    </row>
    <row r="468" spans="20:41" hidden="1" x14ac:dyDescent="0.2">
      <c r="T468" s="57"/>
      <c r="Z468" s="19">
        <f t="shared" si="257"/>
        <v>67</v>
      </c>
      <c r="AA468" s="11">
        <f t="shared" si="252"/>
        <v>3</v>
      </c>
      <c r="AB468" s="11">
        <f t="shared" si="253"/>
        <v>0</v>
      </c>
      <c r="AC468" s="19">
        <f t="shared" si="254"/>
        <v>0</v>
      </c>
      <c r="AD468" s="19">
        <f t="shared" si="255"/>
        <v>0</v>
      </c>
      <c r="AE468" s="11" t="b">
        <f t="shared" si="256"/>
        <v>0</v>
      </c>
      <c r="AF468" s="11">
        <f>IF(AND(Z468&gt;=Berekening!E$84,Z468&lt;=Berekening!F$84),AB468,)</f>
        <v>0</v>
      </c>
      <c r="AG468" s="11">
        <f>IF(AND(Z468&gt;=Berekening!E$85,Z468&lt;=Berekening!F$85),AB468,)</f>
        <v>0</v>
      </c>
      <c r="AH468" s="11">
        <f>IF(AND(Z468&gt;=Berekening!E$86,Z468&lt;=Berekening!F$86),AB468,)</f>
        <v>0</v>
      </c>
      <c r="AI468" s="11">
        <f>IF(AND(Z468&gt;=Berekening!E$87,Z468&lt;=Berekening!F$87),AB468,)</f>
        <v>0</v>
      </c>
      <c r="AJ468" s="11">
        <f>IF(AND(Z468&gt;=Berekening!E$88,Z468&lt;=Berekening!F$88),AB468,)</f>
        <v>0</v>
      </c>
      <c r="AK468" s="11">
        <f>IF(AND(Z468&gt;=Berekening!E$89,Z468&lt;=Berekening!F$89),AB468,)</f>
        <v>0</v>
      </c>
      <c r="AL468" s="11">
        <f>IF(AND(Z468&gt;=Berekening!E$90,Z468&lt;=Berekening!F$90),AB468,)</f>
        <v>0</v>
      </c>
      <c r="AM468" s="11">
        <f>IF(AND(Z468&gt;=Berekening!E$91,Z468&lt;=Berekening!F$91),AB468,)</f>
        <v>0</v>
      </c>
      <c r="AN468" s="11">
        <f>IF(AND(Z468&gt;=Berekening!E$92,Z468&lt;=Berekening!F$92),AB468,)</f>
        <v>0</v>
      </c>
      <c r="AO468" s="11">
        <f>IF(AND(Z468&gt;=Berekening!E$93,Z468&lt;=Berekening!F$93),AB468,)</f>
        <v>0</v>
      </c>
    </row>
    <row r="469" spans="20:41" hidden="1" x14ac:dyDescent="0.2">
      <c r="T469" s="57"/>
      <c r="Z469" s="19">
        <f t="shared" si="257"/>
        <v>68</v>
      </c>
      <c r="AA469" s="11">
        <f t="shared" si="252"/>
        <v>4</v>
      </c>
      <c r="AB469" s="11">
        <f t="shared" si="253"/>
        <v>0</v>
      </c>
      <c r="AC469" s="19">
        <f t="shared" si="254"/>
        <v>0</v>
      </c>
      <c r="AD469" s="19">
        <f t="shared" si="255"/>
        <v>0</v>
      </c>
      <c r="AE469" s="11" t="b">
        <f t="shared" si="256"/>
        <v>0</v>
      </c>
      <c r="AF469" s="11">
        <f>IF(AND(Z469&gt;=Berekening!E$84,Z469&lt;=Berekening!F$84),AB469,)</f>
        <v>0</v>
      </c>
      <c r="AG469" s="11">
        <f>IF(AND(Z469&gt;=Berekening!E$85,Z469&lt;=Berekening!F$85),AB469,)</f>
        <v>0</v>
      </c>
      <c r="AH469" s="11">
        <f>IF(AND(Z469&gt;=Berekening!E$86,Z469&lt;=Berekening!F$86),AB469,)</f>
        <v>0</v>
      </c>
      <c r="AI469" s="11">
        <f>IF(AND(Z469&gt;=Berekening!E$87,Z469&lt;=Berekening!F$87),AB469,)</f>
        <v>0</v>
      </c>
      <c r="AJ469" s="11">
        <f>IF(AND(Z469&gt;=Berekening!E$88,Z469&lt;=Berekening!F$88),AB469,)</f>
        <v>0</v>
      </c>
      <c r="AK469" s="11">
        <f>IF(AND(Z469&gt;=Berekening!E$89,Z469&lt;=Berekening!F$89),AB469,)</f>
        <v>0</v>
      </c>
      <c r="AL469" s="11">
        <f>IF(AND(Z469&gt;=Berekening!E$90,Z469&lt;=Berekening!F$90),AB469,)</f>
        <v>0</v>
      </c>
      <c r="AM469" s="11">
        <f>IF(AND(Z469&gt;=Berekening!E$91,Z469&lt;=Berekening!F$91),AB469,)</f>
        <v>0</v>
      </c>
      <c r="AN469" s="11">
        <f>IF(AND(Z469&gt;=Berekening!E$92,Z469&lt;=Berekening!F$92),AB469,)</f>
        <v>0</v>
      </c>
      <c r="AO469" s="11">
        <f>IF(AND(Z469&gt;=Berekening!E$93,Z469&lt;=Berekening!F$93),AB469,)</f>
        <v>0</v>
      </c>
    </row>
    <row r="470" spans="20:41" hidden="1" x14ac:dyDescent="0.2">
      <c r="T470" s="57"/>
      <c r="Z470" s="19">
        <f t="shared" si="257"/>
        <v>69</v>
      </c>
      <c r="AA470" s="11">
        <f t="shared" si="252"/>
        <v>5</v>
      </c>
      <c r="AB470" s="11">
        <f t="shared" si="253"/>
        <v>0</v>
      </c>
      <c r="AC470" s="19">
        <f t="shared" si="254"/>
        <v>0</v>
      </c>
      <c r="AD470" s="19">
        <f t="shared" si="255"/>
        <v>0</v>
      </c>
      <c r="AE470" s="11" t="b">
        <f t="shared" si="256"/>
        <v>0</v>
      </c>
      <c r="AF470" s="11">
        <f>IF(AND(Z470&gt;=Berekening!E$84,Z470&lt;=Berekening!F$84),AB470,)</f>
        <v>0</v>
      </c>
      <c r="AG470" s="11">
        <f>IF(AND(Z470&gt;=Berekening!E$85,Z470&lt;=Berekening!F$85),AB470,)</f>
        <v>0</v>
      </c>
      <c r="AH470" s="11">
        <f>IF(AND(Z470&gt;=Berekening!E$86,Z470&lt;=Berekening!F$86),AB470,)</f>
        <v>0</v>
      </c>
      <c r="AI470" s="11">
        <f>IF(AND(Z470&gt;=Berekening!E$87,Z470&lt;=Berekening!F$87),AB470,)</f>
        <v>0</v>
      </c>
      <c r="AJ470" s="11">
        <f>IF(AND(Z470&gt;=Berekening!E$88,Z470&lt;=Berekening!F$88),AB470,)</f>
        <v>0</v>
      </c>
      <c r="AK470" s="11">
        <f>IF(AND(Z470&gt;=Berekening!E$89,Z470&lt;=Berekening!F$89),AB470,)</f>
        <v>0</v>
      </c>
      <c r="AL470" s="11">
        <f>IF(AND(Z470&gt;=Berekening!E$90,Z470&lt;=Berekening!F$90),AB470,)</f>
        <v>0</v>
      </c>
      <c r="AM470" s="11">
        <f>IF(AND(Z470&gt;=Berekening!E$91,Z470&lt;=Berekening!F$91),AB470,)</f>
        <v>0</v>
      </c>
      <c r="AN470" s="11">
        <f>IF(AND(Z470&gt;=Berekening!E$92,Z470&lt;=Berekening!F$92),AB470,)</f>
        <v>0</v>
      </c>
      <c r="AO470" s="11">
        <f>IF(AND(Z470&gt;=Berekening!E$93,Z470&lt;=Berekening!F$93),AB470,)</f>
        <v>0</v>
      </c>
    </row>
    <row r="471" spans="20:41" hidden="1" x14ac:dyDescent="0.2">
      <c r="T471" s="57"/>
      <c r="Z471" s="19">
        <f t="shared" si="257"/>
        <v>70</v>
      </c>
      <c r="AA471" s="11">
        <f t="shared" si="252"/>
        <v>6</v>
      </c>
      <c r="AB471" s="11">
        <f t="shared" si="253"/>
        <v>0</v>
      </c>
      <c r="AC471" s="19">
        <f t="shared" si="254"/>
        <v>0</v>
      </c>
      <c r="AD471" s="19">
        <f t="shared" si="255"/>
        <v>0</v>
      </c>
      <c r="AE471" s="11" t="b">
        <f t="shared" si="256"/>
        <v>0</v>
      </c>
      <c r="AF471" s="11">
        <f>IF(AND(Z471&gt;=Berekening!E$84,Z471&lt;=Berekening!F$84),AB471,)</f>
        <v>0</v>
      </c>
      <c r="AG471" s="11">
        <f>IF(AND(Z471&gt;=Berekening!E$85,Z471&lt;=Berekening!F$85),AB471,)</f>
        <v>0</v>
      </c>
      <c r="AH471" s="11">
        <f>IF(AND(Z471&gt;=Berekening!E$86,Z471&lt;=Berekening!F$86),AB471,)</f>
        <v>0</v>
      </c>
      <c r="AI471" s="11">
        <f>IF(AND(Z471&gt;=Berekening!E$87,Z471&lt;=Berekening!F$87),AB471,)</f>
        <v>0</v>
      </c>
      <c r="AJ471" s="11">
        <f>IF(AND(Z471&gt;=Berekening!E$88,Z471&lt;=Berekening!F$88),AB471,)</f>
        <v>0</v>
      </c>
      <c r="AK471" s="11">
        <f>IF(AND(Z471&gt;=Berekening!E$89,Z471&lt;=Berekening!F$89),AB471,)</f>
        <v>0</v>
      </c>
      <c r="AL471" s="11">
        <f>IF(AND(Z471&gt;=Berekening!E$90,Z471&lt;=Berekening!F$90),AB471,)</f>
        <v>0</v>
      </c>
      <c r="AM471" s="11">
        <f>IF(AND(Z471&gt;=Berekening!E$91,Z471&lt;=Berekening!F$91),AB471,)</f>
        <v>0</v>
      </c>
      <c r="AN471" s="11">
        <f>IF(AND(Z471&gt;=Berekening!E$92,Z471&lt;=Berekening!F$92),AB471,)</f>
        <v>0</v>
      </c>
      <c r="AO471" s="11">
        <f>IF(AND(Z471&gt;=Berekening!E$93,Z471&lt;=Berekening!F$93),AB471,)</f>
        <v>0</v>
      </c>
    </row>
    <row r="472" spans="20:41" hidden="1" x14ac:dyDescent="0.2">
      <c r="T472" s="57"/>
      <c r="Z472" s="19">
        <f t="shared" si="257"/>
        <v>71</v>
      </c>
      <c r="AA472" s="11">
        <f t="shared" si="252"/>
        <v>7</v>
      </c>
      <c r="AB472" s="11">
        <f t="shared" si="253"/>
        <v>0</v>
      </c>
      <c r="AC472" s="19">
        <f t="shared" si="254"/>
        <v>0</v>
      </c>
      <c r="AD472" s="19">
        <f t="shared" si="255"/>
        <v>0</v>
      </c>
      <c r="AE472" s="11" t="b">
        <f t="shared" si="256"/>
        <v>0</v>
      </c>
      <c r="AF472" s="11">
        <f>IF(AND(Z472&gt;=Berekening!E$84,Z472&lt;=Berekening!F$84),AB472,)</f>
        <v>0</v>
      </c>
      <c r="AG472" s="11">
        <f>IF(AND(Z472&gt;=Berekening!E$85,Z472&lt;=Berekening!F$85),AB472,)</f>
        <v>0</v>
      </c>
      <c r="AH472" s="11">
        <f>IF(AND(Z472&gt;=Berekening!E$86,Z472&lt;=Berekening!F$86),AB472,)</f>
        <v>0</v>
      </c>
      <c r="AI472" s="11">
        <f>IF(AND(Z472&gt;=Berekening!E$87,Z472&lt;=Berekening!F$87),AB472,)</f>
        <v>0</v>
      </c>
      <c r="AJ472" s="11">
        <f>IF(AND(Z472&gt;=Berekening!E$88,Z472&lt;=Berekening!F$88),AB472,)</f>
        <v>0</v>
      </c>
      <c r="AK472" s="11">
        <f>IF(AND(Z472&gt;=Berekening!E$89,Z472&lt;=Berekening!F$89),AB472,)</f>
        <v>0</v>
      </c>
      <c r="AL472" s="11">
        <f>IF(AND(Z472&gt;=Berekening!E$90,Z472&lt;=Berekening!F$90),AB472,)</f>
        <v>0</v>
      </c>
      <c r="AM472" s="11">
        <f>IF(AND(Z472&gt;=Berekening!E$91,Z472&lt;=Berekening!F$91),AB472,)</f>
        <v>0</v>
      </c>
      <c r="AN472" s="11">
        <f>IF(AND(Z472&gt;=Berekening!E$92,Z472&lt;=Berekening!F$92),AB472,)</f>
        <v>0</v>
      </c>
      <c r="AO472" s="11">
        <f>IF(AND(Z472&gt;=Berekening!E$93,Z472&lt;=Berekening!F$93),AB472,)</f>
        <v>0</v>
      </c>
    </row>
    <row r="473" spans="20:41" hidden="1" x14ac:dyDescent="0.2">
      <c r="T473" s="57"/>
      <c r="Z473" s="19">
        <f t="shared" si="257"/>
        <v>72</v>
      </c>
      <c r="AA473" s="11">
        <f t="shared" si="252"/>
        <v>1</v>
      </c>
      <c r="AB473" s="11">
        <f t="shared" si="253"/>
        <v>0</v>
      </c>
      <c r="AC473" s="19">
        <f t="shared" si="254"/>
        <v>0</v>
      </c>
      <c r="AD473" s="19">
        <f t="shared" si="255"/>
        <v>0</v>
      </c>
      <c r="AE473" s="11" t="b">
        <f t="shared" si="256"/>
        <v>0</v>
      </c>
      <c r="AF473" s="11">
        <f>IF(AND(Z473&gt;=Berekening!E$84,Z473&lt;=Berekening!F$84),AB473,)</f>
        <v>0</v>
      </c>
      <c r="AG473" s="11">
        <f>IF(AND(Z473&gt;=Berekening!E$85,Z473&lt;=Berekening!F$85),AB473,)</f>
        <v>0</v>
      </c>
      <c r="AH473" s="11">
        <f>IF(AND(Z473&gt;=Berekening!E$86,Z473&lt;=Berekening!F$86),AB473,)</f>
        <v>0</v>
      </c>
      <c r="AI473" s="11">
        <f>IF(AND(Z473&gt;=Berekening!E$87,Z473&lt;=Berekening!F$87),AB473,)</f>
        <v>0</v>
      </c>
      <c r="AJ473" s="11">
        <f>IF(AND(Z473&gt;=Berekening!E$88,Z473&lt;=Berekening!F$88),AB473,)</f>
        <v>0</v>
      </c>
      <c r="AK473" s="11">
        <f>IF(AND(Z473&gt;=Berekening!E$89,Z473&lt;=Berekening!F$89),AB473,)</f>
        <v>0</v>
      </c>
      <c r="AL473" s="11">
        <f>IF(AND(Z473&gt;=Berekening!E$90,Z473&lt;=Berekening!F$90),AB473,)</f>
        <v>0</v>
      </c>
      <c r="AM473" s="11">
        <f>IF(AND(Z473&gt;=Berekening!E$91,Z473&lt;=Berekening!F$91),AB473,)</f>
        <v>0</v>
      </c>
      <c r="AN473" s="11">
        <f>IF(AND(Z473&gt;=Berekening!E$92,Z473&lt;=Berekening!F$92),AB473,)</f>
        <v>0</v>
      </c>
      <c r="AO473" s="11">
        <f>IF(AND(Z473&gt;=Berekening!E$93,Z473&lt;=Berekening!F$93),AB473,)</f>
        <v>0</v>
      </c>
    </row>
    <row r="474" spans="20:41" hidden="1" x14ac:dyDescent="0.2">
      <c r="T474" s="57"/>
      <c r="Z474" s="19">
        <f t="shared" si="257"/>
        <v>73</v>
      </c>
      <c r="AA474" s="11">
        <f t="shared" si="252"/>
        <v>2</v>
      </c>
      <c r="AB474" s="11">
        <f t="shared" si="253"/>
        <v>0</v>
      </c>
      <c r="AC474" s="19">
        <f t="shared" si="254"/>
        <v>0</v>
      </c>
      <c r="AD474" s="19">
        <f t="shared" si="255"/>
        <v>0</v>
      </c>
      <c r="AE474" s="11" t="b">
        <f t="shared" si="256"/>
        <v>0</v>
      </c>
      <c r="AF474" s="11">
        <f>IF(AND(Z474&gt;=Berekening!E$84,Z474&lt;=Berekening!F$84),AB474,)</f>
        <v>0</v>
      </c>
      <c r="AG474" s="11">
        <f>IF(AND(Z474&gt;=Berekening!E$85,Z474&lt;=Berekening!F$85),AB474,)</f>
        <v>0</v>
      </c>
      <c r="AH474" s="11">
        <f>IF(AND(Z474&gt;=Berekening!E$86,Z474&lt;=Berekening!F$86),AB474,)</f>
        <v>0</v>
      </c>
      <c r="AI474" s="11">
        <f>IF(AND(Z474&gt;=Berekening!E$87,Z474&lt;=Berekening!F$87),AB474,)</f>
        <v>0</v>
      </c>
      <c r="AJ474" s="11">
        <f>IF(AND(Z474&gt;=Berekening!E$88,Z474&lt;=Berekening!F$88),AB474,)</f>
        <v>0</v>
      </c>
      <c r="AK474" s="11">
        <f>IF(AND(Z474&gt;=Berekening!E$89,Z474&lt;=Berekening!F$89),AB474,)</f>
        <v>0</v>
      </c>
      <c r="AL474" s="11">
        <f>IF(AND(Z474&gt;=Berekening!E$90,Z474&lt;=Berekening!F$90),AB474,)</f>
        <v>0</v>
      </c>
      <c r="AM474" s="11">
        <f>IF(AND(Z474&gt;=Berekening!E$91,Z474&lt;=Berekening!F$91),AB474,)</f>
        <v>0</v>
      </c>
      <c r="AN474" s="11">
        <f>IF(AND(Z474&gt;=Berekening!E$92,Z474&lt;=Berekening!F$92),AB474,)</f>
        <v>0</v>
      </c>
      <c r="AO474" s="11">
        <f>IF(AND(Z474&gt;=Berekening!E$93,Z474&lt;=Berekening!F$93),AB474,)</f>
        <v>0</v>
      </c>
    </row>
    <row r="475" spans="20:41" hidden="1" x14ac:dyDescent="0.2">
      <c r="T475" s="57"/>
      <c r="Z475" s="19">
        <f t="shared" si="257"/>
        <v>74</v>
      </c>
      <c r="AA475" s="11">
        <f t="shared" si="252"/>
        <v>3</v>
      </c>
      <c r="AB475" s="11">
        <f t="shared" si="253"/>
        <v>0</v>
      </c>
      <c r="AC475" s="19">
        <f t="shared" si="254"/>
        <v>0</v>
      </c>
      <c r="AD475" s="19">
        <f t="shared" si="255"/>
        <v>0</v>
      </c>
      <c r="AE475" s="11" t="b">
        <f t="shared" si="256"/>
        <v>0</v>
      </c>
      <c r="AF475" s="11">
        <f>IF(AND(Z475&gt;=Berekening!E$84,Z475&lt;=Berekening!F$84),AB475,)</f>
        <v>0</v>
      </c>
      <c r="AG475" s="11">
        <f>IF(AND(Z475&gt;=Berekening!E$85,Z475&lt;=Berekening!F$85),AB475,)</f>
        <v>0</v>
      </c>
      <c r="AH475" s="11">
        <f>IF(AND(Z475&gt;=Berekening!E$86,Z475&lt;=Berekening!F$86),AB475,)</f>
        <v>0</v>
      </c>
      <c r="AI475" s="11">
        <f>IF(AND(Z475&gt;=Berekening!E$87,Z475&lt;=Berekening!F$87),AB475,)</f>
        <v>0</v>
      </c>
      <c r="AJ475" s="11">
        <f>IF(AND(Z475&gt;=Berekening!E$88,Z475&lt;=Berekening!F$88),AB475,)</f>
        <v>0</v>
      </c>
      <c r="AK475" s="11">
        <f>IF(AND(Z475&gt;=Berekening!E$89,Z475&lt;=Berekening!F$89),AB475,)</f>
        <v>0</v>
      </c>
      <c r="AL475" s="11">
        <f>IF(AND(Z475&gt;=Berekening!E$90,Z475&lt;=Berekening!F$90),AB475,)</f>
        <v>0</v>
      </c>
      <c r="AM475" s="11">
        <f>IF(AND(Z475&gt;=Berekening!E$91,Z475&lt;=Berekening!F$91),AB475,)</f>
        <v>0</v>
      </c>
      <c r="AN475" s="11">
        <f>IF(AND(Z475&gt;=Berekening!E$92,Z475&lt;=Berekening!F$92),AB475,)</f>
        <v>0</v>
      </c>
      <c r="AO475" s="11">
        <f>IF(AND(Z475&gt;=Berekening!E$93,Z475&lt;=Berekening!F$93),AB475,)</f>
        <v>0</v>
      </c>
    </row>
    <row r="476" spans="20:41" hidden="1" x14ac:dyDescent="0.2">
      <c r="T476" s="57"/>
      <c r="Z476" s="19">
        <f t="shared" si="257"/>
        <v>75</v>
      </c>
      <c r="AA476" s="11">
        <f t="shared" si="252"/>
        <v>4</v>
      </c>
      <c r="AB476" s="11">
        <f t="shared" si="253"/>
        <v>0</v>
      </c>
      <c r="AC476" s="19">
        <f t="shared" si="254"/>
        <v>0</v>
      </c>
      <c r="AD476" s="19">
        <f t="shared" si="255"/>
        <v>0</v>
      </c>
      <c r="AE476" s="11" t="b">
        <f t="shared" si="256"/>
        <v>0</v>
      </c>
      <c r="AF476" s="11">
        <f>IF(AND(Z476&gt;=Berekening!E$84,Z476&lt;=Berekening!F$84),AB476,)</f>
        <v>0</v>
      </c>
      <c r="AG476" s="11">
        <f>IF(AND(Z476&gt;=Berekening!E$85,Z476&lt;=Berekening!F$85),AB476,)</f>
        <v>0</v>
      </c>
      <c r="AH476" s="11">
        <f>IF(AND(Z476&gt;=Berekening!E$86,Z476&lt;=Berekening!F$86),AB476,)</f>
        <v>0</v>
      </c>
      <c r="AI476" s="11">
        <f>IF(AND(Z476&gt;=Berekening!E$87,Z476&lt;=Berekening!F$87),AB476,)</f>
        <v>0</v>
      </c>
      <c r="AJ476" s="11">
        <f>IF(AND(Z476&gt;=Berekening!E$88,Z476&lt;=Berekening!F$88),AB476,)</f>
        <v>0</v>
      </c>
      <c r="AK476" s="11">
        <f>IF(AND(Z476&gt;=Berekening!E$89,Z476&lt;=Berekening!F$89),AB476,)</f>
        <v>0</v>
      </c>
      <c r="AL476" s="11">
        <f>IF(AND(Z476&gt;=Berekening!E$90,Z476&lt;=Berekening!F$90),AB476,)</f>
        <v>0</v>
      </c>
      <c r="AM476" s="11">
        <f>IF(AND(Z476&gt;=Berekening!E$91,Z476&lt;=Berekening!F$91),AB476,)</f>
        <v>0</v>
      </c>
      <c r="AN476" s="11">
        <f>IF(AND(Z476&gt;=Berekening!E$92,Z476&lt;=Berekening!F$92),AB476,)</f>
        <v>0</v>
      </c>
      <c r="AO476" s="11">
        <f>IF(AND(Z476&gt;=Berekening!E$93,Z476&lt;=Berekening!F$93),AB476,)</f>
        <v>0</v>
      </c>
    </row>
    <row r="477" spans="20:41" hidden="1" x14ac:dyDescent="0.2">
      <c r="T477" s="57"/>
      <c r="Z477" s="19">
        <f t="shared" si="257"/>
        <v>76</v>
      </c>
      <c r="AA477" s="11">
        <f t="shared" si="252"/>
        <v>5</v>
      </c>
      <c r="AB477" s="11">
        <f t="shared" si="253"/>
        <v>0</v>
      </c>
      <c r="AC477" s="19">
        <f t="shared" si="254"/>
        <v>0</v>
      </c>
      <c r="AD477" s="19">
        <f t="shared" si="255"/>
        <v>0</v>
      </c>
      <c r="AE477" s="11" t="b">
        <f t="shared" si="256"/>
        <v>0</v>
      </c>
      <c r="AF477" s="11">
        <f>IF(AND(Z477&gt;=Berekening!E$84,Z477&lt;=Berekening!F$84),AB477,)</f>
        <v>0</v>
      </c>
      <c r="AG477" s="11">
        <f>IF(AND(Z477&gt;=Berekening!E$85,Z477&lt;=Berekening!F$85),AB477,)</f>
        <v>0</v>
      </c>
      <c r="AH477" s="11">
        <f>IF(AND(Z477&gt;=Berekening!E$86,Z477&lt;=Berekening!F$86),AB477,)</f>
        <v>0</v>
      </c>
      <c r="AI477" s="11">
        <f>IF(AND(Z477&gt;=Berekening!E$87,Z477&lt;=Berekening!F$87),AB477,)</f>
        <v>0</v>
      </c>
      <c r="AJ477" s="11">
        <f>IF(AND(Z477&gt;=Berekening!E$88,Z477&lt;=Berekening!F$88),AB477,)</f>
        <v>0</v>
      </c>
      <c r="AK477" s="11">
        <f>IF(AND(Z477&gt;=Berekening!E$89,Z477&lt;=Berekening!F$89),AB477,)</f>
        <v>0</v>
      </c>
      <c r="AL477" s="11">
        <f>IF(AND(Z477&gt;=Berekening!E$90,Z477&lt;=Berekening!F$90),AB477,)</f>
        <v>0</v>
      </c>
      <c r="AM477" s="11">
        <f>IF(AND(Z477&gt;=Berekening!E$91,Z477&lt;=Berekening!F$91),AB477,)</f>
        <v>0</v>
      </c>
      <c r="AN477" s="11">
        <f>IF(AND(Z477&gt;=Berekening!E$92,Z477&lt;=Berekening!F$92),AB477,)</f>
        <v>0</v>
      </c>
      <c r="AO477" s="11">
        <f>IF(AND(Z477&gt;=Berekening!E$93,Z477&lt;=Berekening!F$93),AB477,)</f>
        <v>0</v>
      </c>
    </row>
    <row r="478" spans="20:41" hidden="1" x14ac:dyDescent="0.2">
      <c r="T478" s="57"/>
      <c r="Z478" s="19">
        <f t="shared" si="257"/>
        <v>77</v>
      </c>
      <c r="AA478" s="11">
        <f t="shared" si="252"/>
        <v>6</v>
      </c>
      <c r="AB478" s="11">
        <f t="shared" si="253"/>
        <v>0</v>
      </c>
      <c r="AC478" s="19">
        <f t="shared" si="254"/>
        <v>0</v>
      </c>
      <c r="AD478" s="19">
        <f t="shared" si="255"/>
        <v>0</v>
      </c>
      <c r="AE478" s="11" t="b">
        <f t="shared" si="256"/>
        <v>0</v>
      </c>
      <c r="AF478" s="11">
        <f>IF(AND(Z478&gt;=Berekening!E$84,Z478&lt;=Berekening!F$84),AB478,)</f>
        <v>0</v>
      </c>
      <c r="AG478" s="11">
        <f>IF(AND(Z478&gt;=Berekening!E$85,Z478&lt;=Berekening!F$85),AB478,)</f>
        <v>0</v>
      </c>
      <c r="AH478" s="11">
        <f>IF(AND(Z478&gt;=Berekening!E$86,Z478&lt;=Berekening!F$86),AB478,)</f>
        <v>0</v>
      </c>
      <c r="AI478" s="11">
        <f>IF(AND(Z478&gt;=Berekening!E$87,Z478&lt;=Berekening!F$87),AB478,)</f>
        <v>0</v>
      </c>
      <c r="AJ478" s="11">
        <f>IF(AND(Z478&gt;=Berekening!E$88,Z478&lt;=Berekening!F$88),AB478,)</f>
        <v>0</v>
      </c>
      <c r="AK478" s="11">
        <f>IF(AND(Z478&gt;=Berekening!E$89,Z478&lt;=Berekening!F$89),AB478,)</f>
        <v>0</v>
      </c>
      <c r="AL478" s="11">
        <f>IF(AND(Z478&gt;=Berekening!E$90,Z478&lt;=Berekening!F$90),AB478,)</f>
        <v>0</v>
      </c>
      <c r="AM478" s="11">
        <f>IF(AND(Z478&gt;=Berekening!E$91,Z478&lt;=Berekening!F$91),AB478,)</f>
        <v>0</v>
      </c>
      <c r="AN478" s="11">
        <f>IF(AND(Z478&gt;=Berekening!E$92,Z478&lt;=Berekening!F$92),AB478,)</f>
        <v>0</v>
      </c>
      <c r="AO478" s="11">
        <f>IF(AND(Z478&gt;=Berekening!E$93,Z478&lt;=Berekening!F$93),AB478,)</f>
        <v>0</v>
      </c>
    </row>
    <row r="479" spans="20:41" hidden="1" x14ac:dyDescent="0.2">
      <c r="T479" s="57"/>
      <c r="Z479" s="19">
        <f t="shared" si="257"/>
        <v>78</v>
      </c>
      <c r="AA479" s="11">
        <f t="shared" si="252"/>
        <v>7</v>
      </c>
      <c r="AB479" s="11">
        <f t="shared" si="253"/>
        <v>0</v>
      </c>
      <c r="AC479" s="19">
        <f t="shared" si="254"/>
        <v>0</v>
      </c>
      <c r="AD479" s="19">
        <f t="shared" si="255"/>
        <v>0</v>
      </c>
      <c r="AE479" s="11" t="b">
        <f t="shared" si="256"/>
        <v>0</v>
      </c>
      <c r="AF479" s="11">
        <f>IF(AND(Z479&gt;=Berekening!E$84,Z479&lt;=Berekening!F$84),AB479,)</f>
        <v>0</v>
      </c>
      <c r="AG479" s="11">
        <f>IF(AND(Z479&gt;=Berekening!E$85,Z479&lt;=Berekening!F$85),AB479,)</f>
        <v>0</v>
      </c>
      <c r="AH479" s="11">
        <f>IF(AND(Z479&gt;=Berekening!E$86,Z479&lt;=Berekening!F$86),AB479,)</f>
        <v>0</v>
      </c>
      <c r="AI479" s="11">
        <f>IF(AND(Z479&gt;=Berekening!E$87,Z479&lt;=Berekening!F$87),AB479,)</f>
        <v>0</v>
      </c>
      <c r="AJ479" s="11">
        <f>IF(AND(Z479&gt;=Berekening!E$88,Z479&lt;=Berekening!F$88),AB479,)</f>
        <v>0</v>
      </c>
      <c r="AK479" s="11">
        <f>IF(AND(Z479&gt;=Berekening!E$89,Z479&lt;=Berekening!F$89),AB479,)</f>
        <v>0</v>
      </c>
      <c r="AL479" s="11">
        <f>IF(AND(Z479&gt;=Berekening!E$90,Z479&lt;=Berekening!F$90),AB479,)</f>
        <v>0</v>
      </c>
      <c r="AM479" s="11">
        <f>IF(AND(Z479&gt;=Berekening!E$91,Z479&lt;=Berekening!F$91),AB479,)</f>
        <v>0</v>
      </c>
      <c r="AN479" s="11">
        <f>IF(AND(Z479&gt;=Berekening!E$92,Z479&lt;=Berekening!F$92),AB479,)</f>
        <v>0</v>
      </c>
      <c r="AO479" s="11">
        <f>IF(AND(Z479&gt;=Berekening!E$93,Z479&lt;=Berekening!F$93),AB479,)</f>
        <v>0</v>
      </c>
    </row>
    <row r="480" spans="20:41" hidden="1" x14ac:dyDescent="0.2">
      <c r="T480" s="57"/>
      <c r="Z480" s="19">
        <f t="shared" si="257"/>
        <v>79</v>
      </c>
      <c r="AA480" s="11">
        <f t="shared" si="252"/>
        <v>1</v>
      </c>
      <c r="AB480" s="11">
        <f t="shared" si="253"/>
        <v>0</v>
      </c>
      <c r="AC480" s="19">
        <f t="shared" si="254"/>
        <v>0</v>
      </c>
      <c r="AD480" s="19">
        <f t="shared" si="255"/>
        <v>0</v>
      </c>
      <c r="AE480" s="11" t="b">
        <f t="shared" si="256"/>
        <v>0</v>
      </c>
      <c r="AF480" s="11">
        <f>IF(AND(Z480&gt;=Berekening!E$84,Z480&lt;=Berekening!F$84),AB480,)</f>
        <v>0</v>
      </c>
      <c r="AG480" s="11">
        <f>IF(AND(Z480&gt;=Berekening!E$85,Z480&lt;=Berekening!F$85),AB480,)</f>
        <v>0</v>
      </c>
      <c r="AH480" s="11">
        <f>IF(AND(Z480&gt;=Berekening!E$86,Z480&lt;=Berekening!F$86),AB480,)</f>
        <v>0</v>
      </c>
      <c r="AI480" s="11">
        <f>IF(AND(Z480&gt;=Berekening!E$87,Z480&lt;=Berekening!F$87),AB480,)</f>
        <v>0</v>
      </c>
      <c r="AJ480" s="11">
        <f>IF(AND(Z480&gt;=Berekening!E$88,Z480&lt;=Berekening!F$88),AB480,)</f>
        <v>0</v>
      </c>
      <c r="AK480" s="11">
        <f>IF(AND(Z480&gt;=Berekening!E$89,Z480&lt;=Berekening!F$89),AB480,)</f>
        <v>0</v>
      </c>
      <c r="AL480" s="11">
        <f>IF(AND(Z480&gt;=Berekening!E$90,Z480&lt;=Berekening!F$90),AB480,)</f>
        <v>0</v>
      </c>
      <c r="AM480" s="11">
        <f>IF(AND(Z480&gt;=Berekening!E$91,Z480&lt;=Berekening!F$91),AB480,)</f>
        <v>0</v>
      </c>
      <c r="AN480" s="11">
        <f>IF(AND(Z480&gt;=Berekening!E$92,Z480&lt;=Berekening!F$92),AB480,)</f>
        <v>0</v>
      </c>
      <c r="AO480" s="11">
        <f>IF(AND(Z480&gt;=Berekening!E$93,Z480&lt;=Berekening!F$93),AB480,)</f>
        <v>0</v>
      </c>
    </row>
    <row r="481" spans="20:41" hidden="1" x14ac:dyDescent="0.2">
      <c r="T481" s="57"/>
      <c r="Z481" s="19">
        <f t="shared" si="257"/>
        <v>80</v>
      </c>
      <c r="AA481" s="11">
        <f t="shared" si="252"/>
        <v>2</v>
      </c>
      <c r="AB481" s="11">
        <f t="shared" si="253"/>
        <v>0</v>
      </c>
      <c r="AC481" s="19">
        <f t="shared" si="254"/>
        <v>0</v>
      </c>
      <c r="AD481" s="19">
        <f t="shared" si="255"/>
        <v>0</v>
      </c>
      <c r="AE481" s="11" t="b">
        <f t="shared" si="256"/>
        <v>0</v>
      </c>
      <c r="AF481" s="11">
        <f>IF(AND(Z481&gt;=Berekening!E$84,Z481&lt;=Berekening!F$84),AB481,)</f>
        <v>0</v>
      </c>
      <c r="AG481" s="11">
        <f>IF(AND(Z481&gt;=Berekening!E$85,Z481&lt;=Berekening!F$85),AB481,)</f>
        <v>0</v>
      </c>
      <c r="AH481" s="11">
        <f>IF(AND(Z481&gt;=Berekening!E$86,Z481&lt;=Berekening!F$86),AB481,)</f>
        <v>0</v>
      </c>
      <c r="AI481" s="11">
        <f>IF(AND(Z481&gt;=Berekening!E$87,Z481&lt;=Berekening!F$87),AB481,)</f>
        <v>0</v>
      </c>
      <c r="AJ481" s="11">
        <f>IF(AND(Z481&gt;=Berekening!E$88,Z481&lt;=Berekening!F$88),AB481,)</f>
        <v>0</v>
      </c>
      <c r="AK481" s="11">
        <f>IF(AND(Z481&gt;=Berekening!E$89,Z481&lt;=Berekening!F$89),AB481,)</f>
        <v>0</v>
      </c>
      <c r="AL481" s="11">
        <f>IF(AND(Z481&gt;=Berekening!E$90,Z481&lt;=Berekening!F$90),AB481,)</f>
        <v>0</v>
      </c>
      <c r="AM481" s="11">
        <f>IF(AND(Z481&gt;=Berekening!E$91,Z481&lt;=Berekening!F$91),AB481,)</f>
        <v>0</v>
      </c>
      <c r="AN481" s="11">
        <f>IF(AND(Z481&gt;=Berekening!E$92,Z481&lt;=Berekening!F$92),AB481,)</f>
        <v>0</v>
      </c>
      <c r="AO481" s="11">
        <f>IF(AND(Z481&gt;=Berekening!E$93,Z481&lt;=Berekening!F$93),AB481,)</f>
        <v>0</v>
      </c>
    </row>
    <row r="482" spans="20:41" hidden="1" x14ac:dyDescent="0.2">
      <c r="T482" s="57"/>
      <c r="Z482" s="19">
        <f t="shared" si="257"/>
        <v>81</v>
      </c>
      <c r="AA482" s="11">
        <f t="shared" si="252"/>
        <v>3</v>
      </c>
      <c r="AB482" s="11">
        <f t="shared" si="253"/>
        <v>0</v>
      </c>
      <c r="AC482" s="19">
        <f t="shared" si="254"/>
        <v>0</v>
      </c>
      <c r="AD482" s="19">
        <f t="shared" si="255"/>
        <v>0</v>
      </c>
      <c r="AE482" s="11" t="b">
        <f t="shared" si="256"/>
        <v>0</v>
      </c>
      <c r="AF482" s="11">
        <f>IF(AND(Z482&gt;=Berekening!E$84,Z482&lt;=Berekening!F$84),AB482,)</f>
        <v>0</v>
      </c>
      <c r="AG482" s="11">
        <f>IF(AND(Z482&gt;=Berekening!E$85,Z482&lt;=Berekening!F$85),AB482,)</f>
        <v>0</v>
      </c>
      <c r="AH482" s="11">
        <f>IF(AND(Z482&gt;=Berekening!E$86,Z482&lt;=Berekening!F$86),AB482,)</f>
        <v>0</v>
      </c>
      <c r="AI482" s="11">
        <f>IF(AND(Z482&gt;=Berekening!E$87,Z482&lt;=Berekening!F$87),AB482,)</f>
        <v>0</v>
      </c>
      <c r="AJ482" s="11">
        <f>IF(AND(Z482&gt;=Berekening!E$88,Z482&lt;=Berekening!F$88),AB482,)</f>
        <v>0</v>
      </c>
      <c r="AK482" s="11">
        <f>IF(AND(Z482&gt;=Berekening!E$89,Z482&lt;=Berekening!F$89),AB482,)</f>
        <v>0</v>
      </c>
      <c r="AL482" s="11">
        <f>IF(AND(Z482&gt;=Berekening!E$90,Z482&lt;=Berekening!F$90),AB482,)</f>
        <v>0</v>
      </c>
      <c r="AM482" s="11">
        <f>IF(AND(Z482&gt;=Berekening!E$91,Z482&lt;=Berekening!F$91),AB482,)</f>
        <v>0</v>
      </c>
      <c r="AN482" s="11">
        <f>IF(AND(Z482&gt;=Berekening!E$92,Z482&lt;=Berekening!F$92),AB482,)</f>
        <v>0</v>
      </c>
      <c r="AO482" s="11">
        <f>IF(AND(Z482&gt;=Berekening!E$93,Z482&lt;=Berekening!F$93),AB482,)</f>
        <v>0</v>
      </c>
    </row>
    <row r="483" spans="20:41" hidden="1" x14ac:dyDescent="0.2">
      <c r="T483" s="57"/>
      <c r="Z483" s="19">
        <f t="shared" si="257"/>
        <v>82</v>
      </c>
      <c r="AA483" s="11">
        <f t="shared" si="252"/>
        <v>4</v>
      </c>
      <c r="AB483" s="11">
        <f t="shared" si="253"/>
        <v>0</v>
      </c>
      <c r="AC483" s="19">
        <f t="shared" si="254"/>
        <v>0</v>
      </c>
      <c r="AD483" s="19">
        <f t="shared" si="255"/>
        <v>0</v>
      </c>
      <c r="AE483" s="11" t="b">
        <f t="shared" si="256"/>
        <v>0</v>
      </c>
      <c r="AF483" s="11">
        <f>IF(AND(Z483&gt;=Berekening!E$84,Z483&lt;=Berekening!F$84),AB483,)</f>
        <v>0</v>
      </c>
      <c r="AG483" s="11">
        <f>IF(AND(Z483&gt;=Berekening!E$85,Z483&lt;=Berekening!F$85),AB483,)</f>
        <v>0</v>
      </c>
      <c r="AH483" s="11">
        <f>IF(AND(Z483&gt;=Berekening!E$86,Z483&lt;=Berekening!F$86),AB483,)</f>
        <v>0</v>
      </c>
      <c r="AI483" s="11">
        <f>IF(AND(Z483&gt;=Berekening!E$87,Z483&lt;=Berekening!F$87),AB483,)</f>
        <v>0</v>
      </c>
      <c r="AJ483" s="11">
        <f>IF(AND(Z483&gt;=Berekening!E$88,Z483&lt;=Berekening!F$88),AB483,)</f>
        <v>0</v>
      </c>
      <c r="AK483" s="11">
        <f>IF(AND(Z483&gt;=Berekening!E$89,Z483&lt;=Berekening!F$89),AB483,)</f>
        <v>0</v>
      </c>
      <c r="AL483" s="11">
        <f>IF(AND(Z483&gt;=Berekening!E$90,Z483&lt;=Berekening!F$90),AB483,)</f>
        <v>0</v>
      </c>
      <c r="AM483" s="11">
        <f>IF(AND(Z483&gt;=Berekening!E$91,Z483&lt;=Berekening!F$91),AB483,)</f>
        <v>0</v>
      </c>
      <c r="AN483" s="11">
        <f>IF(AND(Z483&gt;=Berekening!E$92,Z483&lt;=Berekening!F$92),AB483,)</f>
        <v>0</v>
      </c>
      <c r="AO483" s="11">
        <f>IF(AND(Z483&gt;=Berekening!E$93,Z483&lt;=Berekening!F$93),AB483,)</f>
        <v>0</v>
      </c>
    </row>
    <row r="484" spans="20:41" hidden="1" x14ac:dyDescent="0.2">
      <c r="T484" s="57"/>
      <c r="Z484" s="19">
        <f t="shared" si="257"/>
        <v>83</v>
      </c>
      <c r="AA484" s="11">
        <f t="shared" si="252"/>
        <v>5</v>
      </c>
      <c r="AB484" s="11">
        <f t="shared" si="253"/>
        <v>0</v>
      </c>
      <c r="AC484" s="19">
        <f t="shared" si="254"/>
        <v>0</v>
      </c>
      <c r="AD484" s="19">
        <f t="shared" si="255"/>
        <v>0</v>
      </c>
      <c r="AE484" s="11" t="b">
        <f t="shared" si="256"/>
        <v>0</v>
      </c>
      <c r="AF484" s="11">
        <f>IF(AND(Z484&gt;=Berekening!E$84,Z484&lt;=Berekening!F$84),AB484,)</f>
        <v>0</v>
      </c>
      <c r="AG484" s="11">
        <f>IF(AND(Z484&gt;=Berekening!E$85,Z484&lt;=Berekening!F$85),AB484,)</f>
        <v>0</v>
      </c>
      <c r="AH484" s="11">
        <f>IF(AND(Z484&gt;=Berekening!E$86,Z484&lt;=Berekening!F$86),AB484,)</f>
        <v>0</v>
      </c>
      <c r="AI484" s="11">
        <f>IF(AND(Z484&gt;=Berekening!E$87,Z484&lt;=Berekening!F$87),AB484,)</f>
        <v>0</v>
      </c>
      <c r="AJ484" s="11">
        <f>IF(AND(Z484&gt;=Berekening!E$88,Z484&lt;=Berekening!F$88),AB484,)</f>
        <v>0</v>
      </c>
      <c r="AK484" s="11">
        <f>IF(AND(Z484&gt;=Berekening!E$89,Z484&lt;=Berekening!F$89),AB484,)</f>
        <v>0</v>
      </c>
      <c r="AL484" s="11">
        <f>IF(AND(Z484&gt;=Berekening!E$90,Z484&lt;=Berekening!F$90),AB484,)</f>
        <v>0</v>
      </c>
      <c r="AM484" s="11">
        <f>IF(AND(Z484&gt;=Berekening!E$91,Z484&lt;=Berekening!F$91),AB484,)</f>
        <v>0</v>
      </c>
      <c r="AN484" s="11">
        <f>IF(AND(Z484&gt;=Berekening!E$92,Z484&lt;=Berekening!F$92),AB484,)</f>
        <v>0</v>
      </c>
      <c r="AO484" s="11">
        <f>IF(AND(Z484&gt;=Berekening!E$93,Z484&lt;=Berekening!F$93),AB484,)</f>
        <v>0</v>
      </c>
    </row>
    <row r="485" spans="20:41" hidden="1" x14ac:dyDescent="0.2">
      <c r="T485" s="57"/>
      <c r="Z485" s="19">
        <f t="shared" si="257"/>
        <v>84</v>
      </c>
      <c r="AA485" s="11">
        <f t="shared" si="252"/>
        <v>6</v>
      </c>
      <c r="AB485" s="11">
        <f t="shared" si="253"/>
        <v>0</v>
      </c>
      <c r="AC485" s="19">
        <f t="shared" si="254"/>
        <v>0</v>
      </c>
      <c r="AD485" s="19">
        <f t="shared" si="255"/>
        <v>0</v>
      </c>
      <c r="AE485" s="11" t="b">
        <f t="shared" si="256"/>
        <v>0</v>
      </c>
      <c r="AF485" s="11">
        <f>IF(AND(Z485&gt;=Berekening!E$84,Z485&lt;=Berekening!F$84),AB485,)</f>
        <v>0</v>
      </c>
      <c r="AG485" s="11">
        <f>IF(AND(Z485&gt;=Berekening!E$85,Z485&lt;=Berekening!F$85),AB485,)</f>
        <v>0</v>
      </c>
      <c r="AH485" s="11">
        <f>IF(AND(Z485&gt;=Berekening!E$86,Z485&lt;=Berekening!F$86),AB485,)</f>
        <v>0</v>
      </c>
      <c r="AI485" s="11">
        <f>IF(AND(Z485&gt;=Berekening!E$87,Z485&lt;=Berekening!F$87),AB485,)</f>
        <v>0</v>
      </c>
      <c r="AJ485" s="11">
        <f>IF(AND(Z485&gt;=Berekening!E$88,Z485&lt;=Berekening!F$88),AB485,)</f>
        <v>0</v>
      </c>
      <c r="AK485" s="11">
        <f>IF(AND(Z485&gt;=Berekening!E$89,Z485&lt;=Berekening!F$89),AB485,)</f>
        <v>0</v>
      </c>
      <c r="AL485" s="11">
        <f>IF(AND(Z485&gt;=Berekening!E$90,Z485&lt;=Berekening!F$90),AB485,)</f>
        <v>0</v>
      </c>
      <c r="AM485" s="11">
        <f>IF(AND(Z485&gt;=Berekening!E$91,Z485&lt;=Berekening!F$91),AB485,)</f>
        <v>0</v>
      </c>
      <c r="AN485" s="11">
        <f>IF(AND(Z485&gt;=Berekening!E$92,Z485&lt;=Berekening!F$92),AB485,)</f>
        <v>0</v>
      </c>
      <c r="AO485" s="11">
        <f>IF(AND(Z485&gt;=Berekening!E$93,Z485&lt;=Berekening!F$93),AB485,)</f>
        <v>0</v>
      </c>
    </row>
    <row r="486" spans="20:41" hidden="1" x14ac:dyDescent="0.2">
      <c r="T486" s="57"/>
      <c r="Z486" s="19">
        <f t="shared" si="257"/>
        <v>85</v>
      </c>
      <c r="AA486" s="11">
        <f t="shared" si="252"/>
        <v>7</v>
      </c>
      <c r="AB486" s="11">
        <f t="shared" si="253"/>
        <v>0</v>
      </c>
      <c r="AC486" s="19">
        <f t="shared" si="254"/>
        <v>0</v>
      </c>
      <c r="AD486" s="19">
        <f t="shared" si="255"/>
        <v>0</v>
      </c>
      <c r="AE486" s="11" t="b">
        <f t="shared" si="256"/>
        <v>0</v>
      </c>
      <c r="AF486" s="11">
        <f>IF(AND(Z486&gt;=Berekening!E$84,Z486&lt;=Berekening!F$84),AB486,)</f>
        <v>0</v>
      </c>
      <c r="AG486" s="11">
        <f>IF(AND(Z486&gt;=Berekening!E$85,Z486&lt;=Berekening!F$85),AB486,)</f>
        <v>0</v>
      </c>
      <c r="AH486" s="11">
        <f>IF(AND(Z486&gt;=Berekening!E$86,Z486&lt;=Berekening!F$86),AB486,)</f>
        <v>0</v>
      </c>
      <c r="AI486" s="11">
        <f>IF(AND(Z486&gt;=Berekening!E$87,Z486&lt;=Berekening!F$87),AB486,)</f>
        <v>0</v>
      </c>
      <c r="AJ486" s="11">
        <f>IF(AND(Z486&gt;=Berekening!E$88,Z486&lt;=Berekening!F$88),AB486,)</f>
        <v>0</v>
      </c>
      <c r="AK486" s="11">
        <f>IF(AND(Z486&gt;=Berekening!E$89,Z486&lt;=Berekening!F$89),AB486,)</f>
        <v>0</v>
      </c>
      <c r="AL486" s="11">
        <f>IF(AND(Z486&gt;=Berekening!E$90,Z486&lt;=Berekening!F$90),AB486,)</f>
        <v>0</v>
      </c>
      <c r="AM486" s="11">
        <f>IF(AND(Z486&gt;=Berekening!E$91,Z486&lt;=Berekening!F$91),AB486,)</f>
        <v>0</v>
      </c>
      <c r="AN486" s="11">
        <f>IF(AND(Z486&gt;=Berekening!E$92,Z486&lt;=Berekening!F$92),AB486,)</f>
        <v>0</v>
      </c>
      <c r="AO486" s="11">
        <f>IF(AND(Z486&gt;=Berekening!E$93,Z486&lt;=Berekening!F$93),AB486,)</f>
        <v>0</v>
      </c>
    </row>
    <row r="487" spans="20:41" hidden="1" x14ac:dyDescent="0.2">
      <c r="T487" s="57"/>
      <c r="Z487" s="19">
        <f t="shared" si="257"/>
        <v>86</v>
      </c>
      <c r="AA487" s="11">
        <f t="shared" si="252"/>
        <v>1</v>
      </c>
      <c r="AB487" s="11">
        <f t="shared" si="253"/>
        <v>0</v>
      </c>
      <c r="AC487" s="19">
        <f t="shared" si="254"/>
        <v>0</v>
      </c>
      <c r="AD487" s="19">
        <f t="shared" si="255"/>
        <v>0</v>
      </c>
      <c r="AE487" s="11" t="b">
        <f t="shared" si="256"/>
        <v>0</v>
      </c>
      <c r="AF487" s="11">
        <f>IF(AND(Z487&gt;=Berekening!E$84,Z487&lt;=Berekening!F$84),AB487,)</f>
        <v>0</v>
      </c>
      <c r="AG487" s="11">
        <f>IF(AND(Z487&gt;=Berekening!E$85,Z487&lt;=Berekening!F$85),AB487,)</f>
        <v>0</v>
      </c>
      <c r="AH487" s="11">
        <f>IF(AND(Z487&gt;=Berekening!E$86,Z487&lt;=Berekening!F$86),AB487,)</f>
        <v>0</v>
      </c>
      <c r="AI487" s="11">
        <f>IF(AND(Z487&gt;=Berekening!E$87,Z487&lt;=Berekening!F$87),AB487,)</f>
        <v>0</v>
      </c>
      <c r="AJ487" s="11">
        <f>IF(AND(Z487&gt;=Berekening!E$88,Z487&lt;=Berekening!F$88),AB487,)</f>
        <v>0</v>
      </c>
      <c r="AK487" s="11">
        <f>IF(AND(Z487&gt;=Berekening!E$89,Z487&lt;=Berekening!F$89),AB487,)</f>
        <v>0</v>
      </c>
      <c r="AL487" s="11">
        <f>IF(AND(Z487&gt;=Berekening!E$90,Z487&lt;=Berekening!F$90),AB487,)</f>
        <v>0</v>
      </c>
      <c r="AM487" s="11">
        <f>IF(AND(Z487&gt;=Berekening!E$91,Z487&lt;=Berekening!F$91),AB487,)</f>
        <v>0</v>
      </c>
      <c r="AN487" s="11">
        <f>IF(AND(Z487&gt;=Berekening!E$92,Z487&lt;=Berekening!F$92),AB487,)</f>
        <v>0</v>
      </c>
      <c r="AO487" s="11">
        <f>IF(AND(Z487&gt;=Berekening!E$93,Z487&lt;=Berekening!F$93),AB487,)</f>
        <v>0</v>
      </c>
    </row>
    <row r="488" spans="20:41" hidden="1" x14ac:dyDescent="0.2">
      <c r="T488" s="57"/>
      <c r="Z488" s="19">
        <f t="shared" si="257"/>
        <v>87</v>
      </c>
      <c r="AA488" s="11">
        <f t="shared" si="252"/>
        <v>2</v>
      </c>
      <c r="AB488" s="11">
        <f t="shared" si="253"/>
        <v>0</v>
      </c>
      <c r="AC488" s="19">
        <f t="shared" si="254"/>
        <v>0</v>
      </c>
      <c r="AD488" s="19">
        <f t="shared" si="255"/>
        <v>0</v>
      </c>
      <c r="AE488" s="11" t="b">
        <f t="shared" si="256"/>
        <v>0</v>
      </c>
      <c r="AF488" s="11">
        <f>IF(AND(Z488&gt;=Berekening!E$84,Z488&lt;=Berekening!F$84),AB488,)</f>
        <v>0</v>
      </c>
      <c r="AG488" s="11">
        <f>IF(AND(Z488&gt;=Berekening!E$85,Z488&lt;=Berekening!F$85),AB488,)</f>
        <v>0</v>
      </c>
      <c r="AH488" s="11">
        <f>IF(AND(Z488&gt;=Berekening!E$86,Z488&lt;=Berekening!F$86),AB488,)</f>
        <v>0</v>
      </c>
      <c r="AI488" s="11">
        <f>IF(AND(Z488&gt;=Berekening!E$87,Z488&lt;=Berekening!F$87),AB488,)</f>
        <v>0</v>
      </c>
      <c r="AJ488" s="11">
        <f>IF(AND(Z488&gt;=Berekening!E$88,Z488&lt;=Berekening!F$88),AB488,)</f>
        <v>0</v>
      </c>
      <c r="AK488" s="11">
        <f>IF(AND(Z488&gt;=Berekening!E$89,Z488&lt;=Berekening!F$89),AB488,)</f>
        <v>0</v>
      </c>
      <c r="AL488" s="11">
        <f>IF(AND(Z488&gt;=Berekening!E$90,Z488&lt;=Berekening!F$90),AB488,)</f>
        <v>0</v>
      </c>
      <c r="AM488" s="11">
        <f>IF(AND(Z488&gt;=Berekening!E$91,Z488&lt;=Berekening!F$91),AB488,)</f>
        <v>0</v>
      </c>
      <c r="AN488" s="11">
        <f>IF(AND(Z488&gt;=Berekening!E$92,Z488&lt;=Berekening!F$92),AB488,)</f>
        <v>0</v>
      </c>
      <c r="AO488" s="11">
        <f>IF(AND(Z488&gt;=Berekening!E$93,Z488&lt;=Berekening!F$93),AB488,)</f>
        <v>0</v>
      </c>
    </row>
    <row r="489" spans="20:41" hidden="1" x14ac:dyDescent="0.2">
      <c r="T489" s="57"/>
      <c r="Z489" s="19">
        <f t="shared" si="257"/>
        <v>88</v>
      </c>
      <c r="AA489" s="11">
        <f t="shared" si="252"/>
        <v>3</v>
      </c>
      <c r="AB489" s="11">
        <f t="shared" si="253"/>
        <v>0</v>
      </c>
      <c r="AC489" s="19">
        <f t="shared" si="254"/>
        <v>0</v>
      </c>
      <c r="AD489" s="19">
        <f t="shared" si="255"/>
        <v>0</v>
      </c>
      <c r="AE489" s="11" t="b">
        <f t="shared" si="256"/>
        <v>0</v>
      </c>
      <c r="AF489" s="11">
        <f>IF(AND(Z489&gt;=Berekening!E$84,Z489&lt;=Berekening!F$84),AB489,)</f>
        <v>0</v>
      </c>
      <c r="AG489" s="11">
        <f>IF(AND(Z489&gt;=Berekening!E$85,Z489&lt;=Berekening!F$85),AB489,)</f>
        <v>0</v>
      </c>
      <c r="AH489" s="11">
        <f>IF(AND(Z489&gt;=Berekening!E$86,Z489&lt;=Berekening!F$86),AB489,)</f>
        <v>0</v>
      </c>
      <c r="AI489" s="11">
        <f>IF(AND(Z489&gt;=Berekening!E$87,Z489&lt;=Berekening!F$87),AB489,)</f>
        <v>0</v>
      </c>
      <c r="AJ489" s="11">
        <f>IF(AND(Z489&gt;=Berekening!E$88,Z489&lt;=Berekening!F$88),AB489,)</f>
        <v>0</v>
      </c>
      <c r="AK489" s="11">
        <f>IF(AND(Z489&gt;=Berekening!E$89,Z489&lt;=Berekening!F$89),AB489,)</f>
        <v>0</v>
      </c>
      <c r="AL489" s="11">
        <f>IF(AND(Z489&gt;=Berekening!E$90,Z489&lt;=Berekening!F$90),AB489,)</f>
        <v>0</v>
      </c>
      <c r="AM489" s="11">
        <f>IF(AND(Z489&gt;=Berekening!E$91,Z489&lt;=Berekening!F$91),AB489,)</f>
        <v>0</v>
      </c>
      <c r="AN489" s="11">
        <f>IF(AND(Z489&gt;=Berekening!E$92,Z489&lt;=Berekening!F$92),AB489,)</f>
        <v>0</v>
      </c>
      <c r="AO489" s="11">
        <f>IF(AND(Z489&gt;=Berekening!E$93,Z489&lt;=Berekening!F$93),AB489,)</f>
        <v>0</v>
      </c>
    </row>
    <row r="490" spans="20:41" hidden="1" x14ac:dyDescent="0.2">
      <c r="T490" s="57"/>
      <c r="Z490" s="19">
        <f t="shared" si="257"/>
        <v>89</v>
      </c>
      <c r="AA490" s="11">
        <f t="shared" si="252"/>
        <v>4</v>
      </c>
      <c r="AB490" s="11">
        <f t="shared" si="253"/>
        <v>0</v>
      </c>
      <c r="AC490" s="19">
        <f t="shared" si="254"/>
        <v>0</v>
      </c>
      <c r="AD490" s="19">
        <f t="shared" si="255"/>
        <v>0</v>
      </c>
      <c r="AE490" s="11" t="b">
        <f t="shared" si="256"/>
        <v>0</v>
      </c>
      <c r="AF490" s="11">
        <f>IF(AND(Z490&gt;=Berekening!E$84,Z490&lt;=Berekening!F$84),AB490,)</f>
        <v>0</v>
      </c>
      <c r="AG490" s="11">
        <f>IF(AND(Z490&gt;=Berekening!E$85,Z490&lt;=Berekening!F$85),AB490,)</f>
        <v>0</v>
      </c>
      <c r="AH490" s="11">
        <f>IF(AND(Z490&gt;=Berekening!E$86,Z490&lt;=Berekening!F$86),AB490,)</f>
        <v>0</v>
      </c>
      <c r="AI490" s="11">
        <f>IF(AND(Z490&gt;=Berekening!E$87,Z490&lt;=Berekening!F$87),AB490,)</f>
        <v>0</v>
      </c>
      <c r="AJ490" s="11">
        <f>IF(AND(Z490&gt;=Berekening!E$88,Z490&lt;=Berekening!F$88),AB490,)</f>
        <v>0</v>
      </c>
      <c r="AK490" s="11">
        <f>IF(AND(Z490&gt;=Berekening!E$89,Z490&lt;=Berekening!F$89),AB490,)</f>
        <v>0</v>
      </c>
      <c r="AL490" s="11">
        <f>IF(AND(Z490&gt;=Berekening!E$90,Z490&lt;=Berekening!F$90),AB490,)</f>
        <v>0</v>
      </c>
      <c r="AM490" s="11">
        <f>IF(AND(Z490&gt;=Berekening!E$91,Z490&lt;=Berekening!F$91),AB490,)</f>
        <v>0</v>
      </c>
      <c r="AN490" s="11">
        <f>IF(AND(Z490&gt;=Berekening!E$92,Z490&lt;=Berekening!F$92),AB490,)</f>
        <v>0</v>
      </c>
      <c r="AO490" s="11">
        <f>IF(AND(Z490&gt;=Berekening!E$93,Z490&lt;=Berekening!F$93),AB490,)</f>
        <v>0</v>
      </c>
    </row>
    <row r="491" spans="20:41" hidden="1" x14ac:dyDescent="0.2">
      <c r="T491" s="57"/>
      <c r="Z491" s="19">
        <f t="shared" si="257"/>
        <v>90</v>
      </c>
      <c r="AA491" s="11">
        <f t="shared" si="252"/>
        <v>5</v>
      </c>
      <c r="AB491" s="11">
        <f t="shared" si="253"/>
        <v>0</v>
      </c>
      <c r="AC491" s="19">
        <f t="shared" si="254"/>
        <v>0</v>
      </c>
      <c r="AD491" s="19">
        <f t="shared" si="255"/>
        <v>0</v>
      </c>
      <c r="AE491" s="11" t="b">
        <f t="shared" si="256"/>
        <v>0</v>
      </c>
      <c r="AF491" s="11">
        <f>IF(AND(Z491&gt;=Berekening!E$84,Z491&lt;=Berekening!F$84),AB491,)</f>
        <v>0</v>
      </c>
      <c r="AG491" s="11">
        <f>IF(AND(Z491&gt;=Berekening!E$85,Z491&lt;=Berekening!F$85),AB491,)</f>
        <v>0</v>
      </c>
      <c r="AH491" s="11">
        <f>IF(AND(Z491&gt;=Berekening!E$86,Z491&lt;=Berekening!F$86),AB491,)</f>
        <v>0</v>
      </c>
      <c r="AI491" s="11">
        <f>IF(AND(Z491&gt;=Berekening!E$87,Z491&lt;=Berekening!F$87),AB491,)</f>
        <v>0</v>
      </c>
      <c r="AJ491" s="11">
        <f>IF(AND(Z491&gt;=Berekening!E$88,Z491&lt;=Berekening!F$88),AB491,)</f>
        <v>0</v>
      </c>
      <c r="AK491" s="11">
        <f>IF(AND(Z491&gt;=Berekening!E$89,Z491&lt;=Berekening!F$89),AB491,)</f>
        <v>0</v>
      </c>
      <c r="AL491" s="11">
        <f>IF(AND(Z491&gt;=Berekening!E$90,Z491&lt;=Berekening!F$90),AB491,)</f>
        <v>0</v>
      </c>
      <c r="AM491" s="11">
        <f>IF(AND(Z491&gt;=Berekening!E$91,Z491&lt;=Berekening!F$91),AB491,)</f>
        <v>0</v>
      </c>
      <c r="AN491" s="11">
        <f>IF(AND(Z491&gt;=Berekening!E$92,Z491&lt;=Berekening!F$92),AB491,)</f>
        <v>0</v>
      </c>
      <c r="AO491" s="11">
        <f>IF(AND(Z491&gt;=Berekening!E$93,Z491&lt;=Berekening!F$93),AB491,)</f>
        <v>0</v>
      </c>
    </row>
    <row r="492" spans="20:41" hidden="1" x14ac:dyDescent="0.2">
      <c r="T492" s="57"/>
      <c r="Z492" s="19">
        <f t="shared" si="257"/>
        <v>91</v>
      </c>
      <c r="AA492" s="11">
        <f t="shared" si="252"/>
        <v>6</v>
      </c>
      <c r="AB492" s="11">
        <f t="shared" si="253"/>
        <v>0</v>
      </c>
      <c r="AC492" s="19">
        <f t="shared" si="254"/>
        <v>0</v>
      </c>
      <c r="AD492" s="19">
        <f t="shared" si="255"/>
        <v>0</v>
      </c>
      <c r="AE492" s="11" t="b">
        <f t="shared" si="256"/>
        <v>0</v>
      </c>
      <c r="AF492" s="11">
        <f>IF(AND(Z492&gt;=Berekening!E$84,Z492&lt;=Berekening!F$84),AB492,)</f>
        <v>0</v>
      </c>
      <c r="AG492" s="11">
        <f>IF(AND(Z492&gt;=Berekening!E$85,Z492&lt;=Berekening!F$85),AB492,)</f>
        <v>0</v>
      </c>
      <c r="AH492" s="11">
        <f>IF(AND(Z492&gt;=Berekening!E$86,Z492&lt;=Berekening!F$86),AB492,)</f>
        <v>0</v>
      </c>
      <c r="AI492" s="11">
        <f>IF(AND(Z492&gt;=Berekening!E$87,Z492&lt;=Berekening!F$87),AB492,)</f>
        <v>0</v>
      </c>
      <c r="AJ492" s="11">
        <f>IF(AND(Z492&gt;=Berekening!E$88,Z492&lt;=Berekening!F$88),AB492,)</f>
        <v>0</v>
      </c>
      <c r="AK492" s="11">
        <f>IF(AND(Z492&gt;=Berekening!E$89,Z492&lt;=Berekening!F$89),AB492,)</f>
        <v>0</v>
      </c>
      <c r="AL492" s="11">
        <f>IF(AND(Z492&gt;=Berekening!E$90,Z492&lt;=Berekening!F$90),AB492,)</f>
        <v>0</v>
      </c>
      <c r="AM492" s="11">
        <f>IF(AND(Z492&gt;=Berekening!E$91,Z492&lt;=Berekening!F$91),AB492,)</f>
        <v>0</v>
      </c>
      <c r="AN492" s="11">
        <f>IF(AND(Z492&gt;=Berekening!E$92,Z492&lt;=Berekening!F$92),AB492,)</f>
        <v>0</v>
      </c>
      <c r="AO492" s="11">
        <f>IF(AND(Z492&gt;=Berekening!E$93,Z492&lt;=Berekening!F$93),AB492,)</f>
        <v>0</v>
      </c>
    </row>
    <row r="493" spans="20:41" hidden="1" x14ac:dyDescent="0.2">
      <c r="T493" s="57"/>
      <c r="Z493" s="19">
        <f t="shared" si="257"/>
        <v>92</v>
      </c>
      <c r="AA493" s="11">
        <f t="shared" si="252"/>
        <v>7</v>
      </c>
      <c r="AB493" s="11">
        <f t="shared" si="253"/>
        <v>0</v>
      </c>
      <c r="AC493" s="19">
        <f t="shared" si="254"/>
        <v>0</v>
      </c>
      <c r="AD493" s="19">
        <f t="shared" si="255"/>
        <v>0</v>
      </c>
      <c r="AE493" s="11" t="b">
        <f t="shared" si="256"/>
        <v>0</v>
      </c>
      <c r="AF493" s="11">
        <f>IF(AND(Z493&gt;=Berekening!E$84,Z493&lt;=Berekening!F$84),AB493,)</f>
        <v>0</v>
      </c>
      <c r="AG493" s="11">
        <f>IF(AND(Z493&gt;=Berekening!E$85,Z493&lt;=Berekening!F$85),AB493,)</f>
        <v>0</v>
      </c>
      <c r="AH493" s="11">
        <f>IF(AND(Z493&gt;=Berekening!E$86,Z493&lt;=Berekening!F$86),AB493,)</f>
        <v>0</v>
      </c>
      <c r="AI493" s="11">
        <f>IF(AND(Z493&gt;=Berekening!E$87,Z493&lt;=Berekening!F$87),AB493,)</f>
        <v>0</v>
      </c>
      <c r="AJ493" s="11">
        <f>IF(AND(Z493&gt;=Berekening!E$88,Z493&lt;=Berekening!F$88),AB493,)</f>
        <v>0</v>
      </c>
      <c r="AK493" s="11">
        <f>IF(AND(Z493&gt;=Berekening!E$89,Z493&lt;=Berekening!F$89),AB493,)</f>
        <v>0</v>
      </c>
      <c r="AL493" s="11">
        <f>IF(AND(Z493&gt;=Berekening!E$90,Z493&lt;=Berekening!F$90),AB493,)</f>
        <v>0</v>
      </c>
      <c r="AM493" s="11">
        <f>IF(AND(Z493&gt;=Berekening!E$91,Z493&lt;=Berekening!F$91),AB493,)</f>
        <v>0</v>
      </c>
      <c r="AN493" s="11">
        <f>IF(AND(Z493&gt;=Berekening!E$92,Z493&lt;=Berekening!F$92),AB493,)</f>
        <v>0</v>
      </c>
      <c r="AO493" s="11">
        <f>IF(AND(Z493&gt;=Berekening!E$93,Z493&lt;=Berekening!F$93),AB493,)</f>
        <v>0</v>
      </c>
    </row>
    <row r="494" spans="20:41" hidden="1" x14ac:dyDescent="0.2">
      <c r="T494" s="57"/>
      <c r="Z494" s="19">
        <f t="shared" si="257"/>
        <v>93</v>
      </c>
      <c r="AA494" s="11">
        <f t="shared" si="252"/>
        <v>1</v>
      </c>
      <c r="AB494" s="11">
        <f t="shared" si="253"/>
        <v>0</v>
      </c>
      <c r="AC494" s="19">
        <f t="shared" si="254"/>
        <v>0</v>
      </c>
      <c r="AD494" s="19">
        <f t="shared" si="255"/>
        <v>0</v>
      </c>
      <c r="AE494" s="11" t="b">
        <f t="shared" si="256"/>
        <v>0</v>
      </c>
      <c r="AF494" s="11">
        <f>IF(AND(Z494&gt;=Berekening!E$84,Z494&lt;=Berekening!F$84),AB494,)</f>
        <v>0</v>
      </c>
      <c r="AG494" s="11">
        <f>IF(AND(Z494&gt;=Berekening!E$85,Z494&lt;=Berekening!F$85),AB494,)</f>
        <v>0</v>
      </c>
      <c r="AH494" s="11">
        <f>IF(AND(Z494&gt;=Berekening!E$86,Z494&lt;=Berekening!F$86),AB494,)</f>
        <v>0</v>
      </c>
      <c r="AI494" s="11">
        <f>IF(AND(Z494&gt;=Berekening!E$87,Z494&lt;=Berekening!F$87),AB494,)</f>
        <v>0</v>
      </c>
      <c r="AJ494" s="11">
        <f>IF(AND(Z494&gt;=Berekening!E$88,Z494&lt;=Berekening!F$88),AB494,)</f>
        <v>0</v>
      </c>
      <c r="AK494" s="11">
        <f>IF(AND(Z494&gt;=Berekening!E$89,Z494&lt;=Berekening!F$89),AB494,)</f>
        <v>0</v>
      </c>
      <c r="AL494" s="11">
        <f>IF(AND(Z494&gt;=Berekening!E$90,Z494&lt;=Berekening!F$90),AB494,)</f>
        <v>0</v>
      </c>
      <c r="AM494" s="11">
        <f>IF(AND(Z494&gt;=Berekening!E$91,Z494&lt;=Berekening!F$91),AB494,)</f>
        <v>0</v>
      </c>
      <c r="AN494" s="11">
        <f>IF(AND(Z494&gt;=Berekening!E$92,Z494&lt;=Berekening!F$92),AB494,)</f>
        <v>0</v>
      </c>
      <c r="AO494" s="11">
        <f>IF(AND(Z494&gt;=Berekening!E$93,Z494&lt;=Berekening!F$93),AB494,)</f>
        <v>0</v>
      </c>
    </row>
    <row r="495" spans="20:41" hidden="1" x14ac:dyDescent="0.2">
      <c r="T495" s="57"/>
      <c r="Z495" s="19">
        <f t="shared" si="257"/>
        <v>94</v>
      </c>
      <c r="AA495" s="11">
        <f t="shared" si="252"/>
        <v>2</v>
      </c>
      <c r="AB495" s="11">
        <f t="shared" si="253"/>
        <v>0</v>
      </c>
      <c r="AC495" s="19">
        <f t="shared" si="254"/>
        <v>0</v>
      </c>
      <c r="AD495" s="19">
        <f t="shared" si="255"/>
        <v>0</v>
      </c>
      <c r="AE495" s="11" t="b">
        <f t="shared" si="256"/>
        <v>0</v>
      </c>
      <c r="AF495" s="11">
        <f>IF(AND(Z495&gt;=Berekening!E$84,Z495&lt;=Berekening!F$84),AB495,)</f>
        <v>0</v>
      </c>
      <c r="AG495" s="11">
        <f>IF(AND(Z495&gt;=Berekening!E$85,Z495&lt;=Berekening!F$85),AB495,)</f>
        <v>0</v>
      </c>
      <c r="AH495" s="11">
        <f>IF(AND(Z495&gt;=Berekening!E$86,Z495&lt;=Berekening!F$86),AB495,)</f>
        <v>0</v>
      </c>
      <c r="AI495" s="11">
        <f>IF(AND(Z495&gt;=Berekening!E$87,Z495&lt;=Berekening!F$87),AB495,)</f>
        <v>0</v>
      </c>
      <c r="AJ495" s="11">
        <f>IF(AND(Z495&gt;=Berekening!E$88,Z495&lt;=Berekening!F$88),AB495,)</f>
        <v>0</v>
      </c>
      <c r="AK495" s="11">
        <f>IF(AND(Z495&gt;=Berekening!E$89,Z495&lt;=Berekening!F$89),AB495,)</f>
        <v>0</v>
      </c>
      <c r="AL495" s="11">
        <f>IF(AND(Z495&gt;=Berekening!E$90,Z495&lt;=Berekening!F$90),AB495,)</f>
        <v>0</v>
      </c>
      <c r="AM495" s="11">
        <f>IF(AND(Z495&gt;=Berekening!E$91,Z495&lt;=Berekening!F$91),AB495,)</f>
        <v>0</v>
      </c>
      <c r="AN495" s="11">
        <f>IF(AND(Z495&gt;=Berekening!E$92,Z495&lt;=Berekening!F$92),AB495,)</f>
        <v>0</v>
      </c>
      <c r="AO495" s="11">
        <f>IF(AND(Z495&gt;=Berekening!E$93,Z495&lt;=Berekening!F$93),AB495,)</f>
        <v>0</v>
      </c>
    </row>
    <row r="496" spans="20:41" hidden="1" x14ac:dyDescent="0.2">
      <c r="T496" s="57"/>
      <c r="Z496" s="19">
        <f t="shared" si="257"/>
        <v>95</v>
      </c>
      <c r="AA496" s="11">
        <f t="shared" si="252"/>
        <v>3</v>
      </c>
      <c r="AB496" s="11">
        <f t="shared" si="253"/>
        <v>0</v>
      </c>
      <c r="AC496" s="19">
        <f t="shared" si="254"/>
        <v>0</v>
      </c>
      <c r="AD496" s="19">
        <f t="shared" si="255"/>
        <v>0</v>
      </c>
      <c r="AE496" s="11" t="b">
        <f t="shared" si="256"/>
        <v>0</v>
      </c>
      <c r="AF496" s="11">
        <f>IF(AND(Z496&gt;=Berekening!E$84,Z496&lt;=Berekening!F$84),AB496,)</f>
        <v>0</v>
      </c>
      <c r="AG496" s="11">
        <f>IF(AND(Z496&gt;=Berekening!E$85,Z496&lt;=Berekening!F$85),AB496,)</f>
        <v>0</v>
      </c>
      <c r="AH496" s="11">
        <f>IF(AND(Z496&gt;=Berekening!E$86,Z496&lt;=Berekening!F$86),AB496,)</f>
        <v>0</v>
      </c>
      <c r="AI496" s="11">
        <f>IF(AND(Z496&gt;=Berekening!E$87,Z496&lt;=Berekening!F$87),AB496,)</f>
        <v>0</v>
      </c>
      <c r="AJ496" s="11">
        <f>IF(AND(Z496&gt;=Berekening!E$88,Z496&lt;=Berekening!F$88),AB496,)</f>
        <v>0</v>
      </c>
      <c r="AK496" s="11">
        <f>IF(AND(Z496&gt;=Berekening!E$89,Z496&lt;=Berekening!F$89),AB496,)</f>
        <v>0</v>
      </c>
      <c r="AL496" s="11">
        <f>IF(AND(Z496&gt;=Berekening!E$90,Z496&lt;=Berekening!F$90),AB496,)</f>
        <v>0</v>
      </c>
      <c r="AM496" s="11">
        <f>IF(AND(Z496&gt;=Berekening!E$91,Z496&lt;=Berekening!F$91),AB496,)</f>
        <v>0</v>
      </c>
      <c r="AN496" s="11">
        <f>IF(AND(Z496&gt;=Berekening!E$92,Z496&lt;=Berekening!F$92),AB496,)</f>
        <v>0</v>
      </c>
      <c r="AO496" s="11">
        <f>IF(AND(Z496&gt;=Berekening!E$93,Z496&lt;=Berekening!F$93),AB496,)</f>
        <v>0</v>
      </c>
    </row>
    <row r="497" spans="20:41" hidden="1" x14ac:dyDescent="0.2">
      <c r="T497" s="57"/>
      <c r="Z497" s="19">
        <f t="shared" si="257"/>
        <v>96</v>
      </c>
      <c r="AA497" s="11">
        <f t="shared" si="252"/>
        <v>4</v>
      </c>
      <c r="AB497" s="11">
        <f t="shared" si="253"/>
        <v>0</v>
      </c>
      <c r="AC497" s="19">
        <f t="shared" si="254"/>
        <v>0</v>
      </c>
      <c r="AD497" s="19">
        <f t="shared" si="255"/>
        <v>0</v>
      </c>
      <c r="AE497" s="11" t="b">
        <f t="shared" si="256"/>
        <v>0</v>
      </c>
      <c r="AF497" s="11">
        <f>IF(AND(Z497&gt;=Berekening!E$84,Z497&lt;=Berekening!F$84),AB497,)</f>
        <v>0</v>
      </c>
      <c r="AG497" s="11">
        <f>IF(AND(Z497&gt;=Berekening!E$85,Z497&lt;=Berekening!F$85),AB497,)</f>
        <v>0</v>
      </c>
      <c r="AH497" s="11">
        <f>IF(AND(Z497&gt;=Berekening!E$86,Z497&lt;=Berekening!F$86),AB497,)</f>
        <v>0</v>
      </c>
      <c r="AI497" s="11">
        <f>IF(AND(Z497&gt;=Berekening!E$87,Z497&lt;=Berekening!F$87),AB497,)</f>
        <v>0</v>
      </c>
      <c r="AJ497" s="11">
        <f>IF(AND(Z497&gt;=Berekening!E$88,Z497&lt;=Berekening!F$88),AB497,)</f>
        <v>0</v>
      </c>
      <c r="AK497" s="11">
        <f>IF(AND(Z497&gt;=Berekening!E$89,Z497&lt;=Berekening!F$89),AB497,)</f>
        <v>0</v>
      </c>
      <c r="AL497" s="11">
        <f>IF(AND(Z497&gt;=Berekening!E$90,Z497&lt;=Berekening!F$90),AB497,)</f>
        <v>0</v>
      </c>
      <c r="AM497" s="11">
        <f>IF(AND(Z497&gt;=Berekening!E$91,Z497&lt;=Berekening!F$91),AB497,)</f>
        <v>0</v>
      </c>
      <c r="AN497" s="11">
        <f>IF(AND(Z497&gt;=Berekening!E$92,Z497&lt;=Berekening!F$92),AB497,)</f>
        <v>0</v>
      </c>
      <c r="AO497" s="11">
        <f>IF(AND(Z497&gt;=Berekening!E$93,Z497&lt;=Berekening!F$93),AB497,)</f>
        <v>0</v>
      </c>
    </row>
    <row r="498" spans="20:41" hidden="1" x14ac:dyDescent="0.2">
      <c r="T498" s="57"/>
      <c r="Z498" s="19">
        <f t="shared" si="257"/>
        <v>97</v>
      </c>
      <c r="AA498" s="11">
        <f t="shared" si="252"/>
        <v>5</v>
      </c>
      <c r="AB498" s="11">
        <f t="shared" si="253"/>
        <v>0</v>
      </c>
      <c r="AC498" s="19">
        <f t="shared" si="254"/>
        <v>0</v>
      </c>
      <c r="AD498" s="19">
        <f t="shared" si="255"/>
        <v>0</v>
      </c>
      <c r="AE498" s="11" t="b">
        <f t="shared" si="256"/>
        <v>0</v>
      </c>
      <c r="AF498" s="11">
        <f>IF(AND(Z498&gt;=Berekening!E$84,Z498&lt;=Berekening!F$84),AB498,)</f>
        <v>0</v>
      </c>
      <c r="AG498" s="11">
        <f>IF(AND(Z498&gt;=Berekening!E$85,Z498&lt;=Berekening!F$85),AB498,)</f>
        <v>0</v>
      </c>
      <c r="AH498" s="11">
        <f>IF(AND(Z498&gt;=Berekening!E$86,Z498&lt;=Berekening!F$86),AB498,)</f>
        <v>0</v>
      </c>
      <c r="AI498" s="11">
        <f>IF(AND(Z498&gt;=Berekening!E$87,Z498&lt;=Berekening!F$87),AB498,)</f>
        <v>0</v>
      </c>
      <c r="AJ498" s="11">
        <f>IF(AND(Z498&gt;=Berekening!E$88,Z498&lt;=Berekening!F$88),AB498,)</f>
        <v>0</v>
      </c>
      <c r="AK498" s="11">
        <f>IF(AND(Z498&gt;=Berekening!E$89,Z498&lt;=Berekening!F$89),AB498,)</f>
        <v>0</v>
      </c>
      <c r="AL498" s="11">
        <f>IF(AND(Z498&gt;=Berekening!E$90,Z498&lt;=Berekening!F$90),AB498,)</f>
        <v>0</v>
      </c>
      <c r="AM498" s="11">
        <f>IF(AND(Z498&gt;=Berekening!E$91,Z498&lt;=Berekening!F$91),AB498,)</f>
        <v>0</v>
      </c>
      <c r="AN498" s="11">
        <f>IF(AND(Z498&gt;=Berekening!E$92,Z498&lt;=Berekening!F$92),AB498,)</f>
        <v>0</v>
      </c>
      <c r="AO498" s="11">
        <f>IF(AND(Z498&gt;=Berekening!E$93,Z498&lt;=Berekening!F$93),AB498,)</f>
        <v>0</v>
      </c>
    </row>
    <row r="499" spans="20:41" hidden="1" x14ac:dyDescent="0.2">
      <c r="T499" s="57"/>
      <c r="Z499" s="19">
        <f t="shared" si="257"/>
        <v>98</v>
      </c>
      <c r="AA499" s="11">
        <f t="shared" si="252"/>
        <v>6</v>
      </c>
      <c r="AB499" s="11">
        <f t="shared" si="253"/>
        <v>0</v>
      </c>
      <c r="AC499" s="19">
        <f t="shared" si="254"/>
        <v>0</v>
      </c>
      <c r="AD499" s="19">
        <f t="shared" si="255"/>
        <v>0</v>
      </c>
      <c r="AE499" s="11" t="b">
        <f t="shared" si="256"/>
        <v>0</v>
      </c>
      <c r="AF499" s="11">
        <f>IF(AND(Z499&gt;=Berekening!E$84,Z499&lt;=Berekening!F$84),AB499,)</f>
        <v>0</v>
      </c>
      <c r="AG499" s="11">
        <f>IF(AND(Z499&gt;=Berekening!E$85,Z499&lt;=Berekening!F$85),AB499,)</f>
        <v>0</v>
      </c>
      <c r="AH499" s="11">
        <f>IF(AND(Z499&gt;=Berekening!E$86,Z499&lt;=Berekening!F$86),AB499,)</f>
        <v>0</v>
      </c>
      <c r="AI499" s="11">
        <f>IF(AND(Z499&gt;=Berekening!E$87,Z499&lt;=Berekening!F$87),AB499,)</f>
        <v>0</v>
      </c>
      <c r="AJ499" s="11">
        <f>IF(AND(Z499&gt;=Berekening!E$88,Z499&lt;=Berekening!F$88),AB499,)</f>
        <v>0</v>
      </c>
      <c r="AK499" s="11">
        <f>IF(AND(Z499&gt;=Berekening!E$89,Z499&lt;=Berekening!F$89),AB499,)</f>
        <v>0</v>
      </c>
      <c r="AL499" s="11">
        <f>IF(AND(Z499&gt;=Berekening!E$90,Z499&lt;=Berekening!F$90),AB499,)</f>
        <v>0</v>
      </c>
      <c r="AM499" s="11">
        <f>IF(AND(Z499&gt;=Berekening!E$91,Z499&lt;=Berekening!F$91),AB499,)</f>
        <v>0</v>
      </c>
      <c r="AN499" s="11">
        <f>IF(AND(Z499&gt;=Berekening!E$92,Z499&lt;=Berekening!F$92),AB499,)</f>
        <v>0</v>
      </c>
      <c r="AO499" s="11">
        <f>IF(AND(Z499&gt;=Berekening!E$93,Z499&lt;=Berekening!F$93),AB499,)</f>
        <v>0</v>
      </c>
    </row>
    <row r="500" spans="20:41" hidden="1" x14ac:dyDescent="0.2">
      <c r="T500" s="57"/>
      <c r="Z500" s="19">
        <f t="shared" si="257"/>
        <v>99</v>
      </c>
      <c r="AA500" s="11">
        <f t="shared" si="252"/>
        <v>7</v>
      </c>
      <c r="AB500" s="11">
        <f t="shared" si="253"/>
        <v>0</v>
      </c>
      <c r="AC500" s="19">
        <f t="shared" si="254"/>
        <v>0</v>
      </c>
      <c r="AD500" s="19">
        <f t="shared" si="255"/>
        <v>0</v>
      </c>
      <c r="AE500" s="11" t="b">
        <f t="shared" si="256"/>
        <v>0</v>
      </c>
      <c r="AF500" s="11">
        <f>IF(AND(Z500&gt;=Berekening!E$84,Z500&lt;=Berekening!F$84),AB500,)</f>
        <v>0</v>
      </c>
      <c r="AG500" s="11">
        <f>IF(AND(Z500&gt;=Berekening!E$85,Z500&lt;=Berekening!F$85),AB500,)</f>
        <v>0</v>
      </c>
      <c r="AH500" s="11">
        <f>IF(AND(Z500&gt;=Berekening!E$86,Z500&lt;=Berekening!F$86),AB500,)</f>
        <v>0</v>
      </c>
      <c r="AI500" s="11">
        <f>IF(AND(Z500&gt;=Berekening!E$87,Z500&lt;=Berekening!F$87),AB500,)</f>
        <v>0</v>
      </c>
      <c r="AJ500" s="11">
        <f>IF(AND(Z500&gt;=Berekening!E$88,Z500&lt;=Berekening!F$88),AB500,)</f>
        <v>0</v>
      </c>
      <c r="AK500" s="11">
        <f>IF(AND(Z500&gt;=Berekening!E$89,Z500&lt;=Berekening!F$89),AB500,)</f>
        <v>0</v>
      </c>
      <c r="AL500" s="11">
        <f>IF(AND(Z500&gt;=Berekening!E$90,Z500&lt;=Berekening!F$90),AB500,)</f>
        <v>0</v>
      </c>
      <c r="AM500" s="11">
        <f>IF(AND(Z500&gt;=Berekening!E$91,Z500&lt;=Berekening!F$91),AB500,)</f>
        <v>0</v>
      </c>
      <c r="AN500" s="11">
        <f>IF(AND(Z500&gt;=Berekening!E$92,Z500&lt;=Berekening!F$92),AB500,)</f>
        <v>0</v>
      </c>
      <c r="AO500" s="11">
        <f>IF(AND(Z500&gt;=Berekening!E$93,Z500&lt;=Berekening!F$93),AB500,)</f>
        <v>0</v>
      </c>
    </row>
    <row r="501" spans="20:41" hidden="1" x14ac:dyDescent="0.2">
      <c r="T501" s="57"/>
      <c r="Z501" s="19">
        <f t="shared" si="257"/>
        <v>100</v>
      </c>
      <c r="AA501" s="11">
        <f t="shared" si="252"/>
        <v>1</v>
      </c>
      <c r="AB501" s="11">
        <f t="shared" si="253"/>
        <v>0</v>
      </c>
      <c r="AC501" s="19">
        <f t="shared" si="254"/>
        <v>0</v>
      </c>
      <c r="AD501" s="19">
        <f t="shared" si="255"/>
        <v>0</v>
      </c>
      <c r="AE501" s="11" t="b">
        <f t="shared" si="256"/>
        <v>0</v>
      </c>
      <c r="AF501" s="11">
        <f>IF(AND(Z501&gt;=Berekening!E$84,Z501&lt;=Berekening!F$84),AB501,)</f>
        <v>0</v>
      </c>
      <c r="AG501" s="11">
        <f>IF(AND(Z501&gt;=Berekening!E$85,Z501&lt;=Berekening!F$85),AB501,)</f>
        <v>0</v>
      </c>
      <c r="AH501" s="11">
        <f>IF(AND(Z501&gt;=Berekening!E$86,Z501&lt;=Berekening!F$86),AB501,)</f>
        <v>0</v>
      </c>
      <c r="AI501" s="11">
        <f>IF(AND(Z501&gt;=Berekening!E$87,Z501&lt;=Berekening!F$87),AB501,)</f>
        <v>0</v>
      </c>
      <c r="AJ501" s="11">
        <f>IF(AND(Z501&gt;=Berekening!E$88,Z501&lt;=Berekening!F$88),AB501,)</f>
        <v>0</v>
      </c>
      <c r="AK501" s="11">
        <f>IF(AND(Z501&gt;=Berekening!E$89,Z501&lt;=Berekening!F$89),AB501,)</f>
        <v>0</v>
      </c>
      <c r="AL501" s="11">
        <f>IF(AND(Z501&gt;=Berekening!E$90,Z501&lt;=Berekening!F$90),AB501,)</f>
        <v>0</v>
      </c>
      <c r="AM501" s="11">
        <f>IF(AND(Z501&gt;=Berekening!E$91,Z501&lt;=Berekening!F$91),AB501,)</f>
        <v>0</v>
      </c>
      <c r="AN501" s="11">
        <f>IF(AND(Z501&gt;=Berekening!E$92,Z501&lt;=Berekening!F$92),AB501,)</f>
        <v>0</v>
      </c>
      <c r="AO501" s="11">
        <f>IF(AND(Z501&gt;=Berekening!E$93,Z501&lt;=Berekening!F$93),AB501,)</f>
        <v>0</v>
      </c>
    </row>
    <row r="502" spans="20:41" hidden="1" x14ac:dyDescent="0.2">
      <c r="T502" s="57"/>
      <c r="Z502" s="19">
        <f t="shared" si="257"/>
        <v>101</v>
      </c>
      <c r="AA502" s="11">
        <f t="shared" si="252"/>
        <v>2</v>
      </c>
      <c r="AB502" s="11">
        <f t="shared" si="253"/>
        <v>0</v>
      </c>
      <c r="AC502" s="19">
        <f t="shared" si="254"/>
        <v>0</v>
      </c>
      <c r="AD502" s="19">
        <f t="shared" si="255"/>
        <v>0</v>
      </c>
      <c r="AE502" s="11" t="b">
        <f t="shared" si="256"/>
        <v>0</v>
      </c>
      <c r="AF502" s="11">
        <f>IF(AND(Z502&gt;=Berekening!E$84,Z502&lt;=Berekening!F$84),AB502,)</f>
        <v>0</v>
      </c>
      <c r="AG502" s="11">
        <f>IF(AND(Z502&gt;=Berekening!E$85,Z502&lt;=Berekening!F$85),AB502,)</f>
        <v>0</v>
      </c>
      <c r="AH502" s="11">
        <f>IF(AND(Z502&gt;=Berekening!E$86,Z502&lt;=Berekening!F$86),AB502,)</f>
        <v>0</v>
      </c>
      <c r="AI502" s="11">
        <f>IF(AND(Z502&gt;=Berekening!E$87,Z502&lt;=Berekening!F$87),AB502,)</f>
        <v>0</v>
      </c>
      <c r="AJ502" s="11">
        <f>IF(AND(Z502&gt;=Berekening!E$88,Z502&lt;=Berekening!F$88),AB502,)</f>
        <v>0</v>
      </c>
      <c r="AK502" s="11">
        <f>IF(AND(Z502&gt;=Berekening!E$89,Z502&lt;=Berekening!F$89),AB502,)</f>
        <v>0</v>
      </c>
      <c r="AL502" s="11">
        <f>IF(AND(Z502&gt;=Berekening!E$90,Z502&lt;=Berekening!F$90),AB502,)</f>
        <v>0</v>
      </c>
      <c r="AM502" s="11">
        <f>IF(AND(Z502&gt;=Berekening!E$91,Z502&lt;=Berekening!F$91),AB502,)</f>
        <v>0</v>
      </c>
      <c r="AN502" s="11">
        <f>IF(AND(Z502&gt;=Berekening!E$92,Z502&lt;=Berekening!F$92),AB502,)</f>
        <v>0</v>
      </c>
      <c r="AO502" s="11">
        <f>IF(AND(Z502&gt;=Berekening!E$93,Z502&lt;=Berekening!F$93),AB502,)</f>
        <v>0</v>
      </c>
    </row>
    <row r="503" spans="20:41" hidden="1" x14ac:dyDescent="0.2">
      <c r="T503" s="57"/>
      <c r="Z503" s="19">
        <f t="shared" si="257"/>
        <v>102</v>
      </c>
      <c r="AA503" s="11">
        <f t="shared" si="252"/>
        <v>3</v>
      </c>
      <c r="AB503" s="11">
        <f t="shared" si="253"/>
        <v>0</v>
      </c>
      <c r="AC503" s="19">
        <f t="shared" si="254"/>
        <v>0</v>
      </c>
      <c r="AD503" s="19">
        <f t="shared" si="255"/>
        <v>0</v>
      </c>
      <c r="AE503" s="11" t="b">
        <f t="shared" si="256"/>
        <v>0</v>
      </c>
      <c r="AF503" s="11">
        <f>IF(AND(Z503&gt;=Berekening!E$84,Z503&lt;=Berekening!F$84),AB503,)</f>
        <v>0</v>
      </c>
      <c r="AG503" s="11">
        <f>IF(AND(Z503&gt;=Berekening!E$85,Z503&lt;=Berekening!F$85),AB503,)</f>
        <v>0</v>
      </c>
      <c r="AH503" s="11">
        <f>IF(AND(Z503&gt;=Berekening!E$86,Z503&lt;=Berekening!F$86),AB503,)</f>
        <v>0</v>
      </c>
      <c r="AI503" s="11">
        <f>IF(AND(Z503&gt;=Berekening!E$87,Z503&lt;=Berekening!F$87),AB503,)</f>
        <v>0</v>
      </c>
      <c r="AJ503" s="11">
        <f>IF(AND(Z503&gt;=Berekening!E$88,Z503&lt;=Berekening!F$88),AB503,)</f>
        <v>0</v>
      </c>
      <c r="AK503" s="11">
        <f>IF(AND(Z503&gt;=Berekening!E$89,Z503&lt;=Berekening!F$89),AB503,)</f>
        <v>0</v>
      </c>
      <c r="AL503" s="11">
        <f>IF(AND(Z503&gt;=Berekening!E$90,Z503&lt;=Berekening!F$90),AB503,)</f>
        <v>0</v>
      </c>
      <c r="AM503" s="11">
        <f>IF(AND(Z503&gt;=Berekening!E$91,Z503&lt;=Berekening!F$91),AB503,)</f>
        <v>0</v>
      </c>
      <c r="AN503" s="11">
        <f>IF(AND(Z503&gt;=Berekening!E$92,Z503&lt;=Berekening!F$92),AB503,)</f>
        <v>0</v>
      </c>
      <c r="AO503" s="11">
        <f>IF(AND(Z503&gt;=Berekening!E$93,Z503&lt;=Berekening!F$93),AB503,)</f>
        <v>0</v>
      </c>
    </row>
    <row r="504" spans="20:41" hidden="1" x14ac:dyDescent="0.2">
      <c r="T504" s="57"/>
      <c r="Z504" s="19">
        <f t="shared" si="257"/>
        <v>103</v>
      </c>
      <c r="AA504" s="11">
        <f t="shared" si="252"/>
        <v>4</v>
      </c>
      <c r="AB504" s="11">
        <f t="shared" si="253"/>
        <v>0</v>
      </c>
      <c r="AC504" s="19">
        <f t="shared" si="254"/>
        <v>0</v>
      </c>
      <c r="AD504" s="19">
        <f t="shared" si="255"/>
        <v>0</v>
      </c>
      <c r="AE504" s="11" t="b">
        <f t="shared" si="256"/>
        <v>0</v>
      </c>
      <c r="AF504" s="11">
        <f>IF(AND(Z504&gt;=Berekening!E$84,Z504&lt;=Berekening!F$84),AB504,)</f>
        <v>0</v>
      </c>
      <c r="AG504" s="11">
        <f>IF(AND(Z504&gt;=Berekening!E$85,Z504&lt;=Berekening!F$85),AB504,)</f>
        <v>0</v>
      </c>
      <c r="AH504" s="11">
        <f>IF(AND(Z504&gt;=Berekening!E$86,Z504&lt;=Berekening!F$86),AB504,)</f>
        <v>0</v>
      </c>
      <c r="AI504" s="11">
        <f>IF(AND(Z504&gt;=Berekening!E$87,Z504&lt;=Berekening!F$87),AB504,)</f>
        <v>0</v>
      </c>
      <c r="AJ504" s="11">
        <f>IF(AND(Z504&gt;=Berekening!E$88,Z504&lt;=Berekening!F$88),AB504,)</f>
        <v>0</v>
      </c>
      <c r="AK504" s="11">
        <f>IF(AND(Z504&gt;=Berekening!E$89,Z504&lt;=Berekening!F$89),AB504,)</f>
        <v>0</v>
      </c>
      <c r="AL504" s="11">
        <f>IF(AND(Z504&gt;=Berekening!E$90,Z504&lt;=Berekening!F$90),AB504,)</f>
        <v>0</v>
      </c>
      <c r="AM504" s="11">
        <f>IF(AND(Z504&gt;=Berekening!E$91,Z504&lt;=Berekening!F$91),AB504,)</f>
        <v>0</v>
      </c>
      <c r="AN504" s="11">
        <f>IF(AND(Z504&gt;=Berekening!E$92,Z504&lt;=Berekening!F$92),AB504,)</f>
        <v>0</v>
      </c>
      <c r="AO504" s="11">
        <f>IF(AND(Z504&gt;=Berekening!E$93,Z504&lt;=Berekening!F$93),AB504,)</f>
        <v>0</v>
      </c>
    </row>
    <row r="505" spans="20:41" hidden="1" x14ac:dyDescent="0.2">
      <c r="T505" s="57"/>
      <c r="Z505" s="19">
        <f t="shared" si="257"/>
        <v>104</v>
      </c>
      <c r="AA505" s="11">
        <f t="shared" si="252"/>
        <v>5</v>
      </c>
      <c r="AB505" s="11">
        <f t="shared" si="253"/>
        <v>0</v>
      </c>
      <c r="AC505" s="19">
        <f t="shared" si="254"/>
        <v>0</v>
      </c>
      <c r="AD505" s="19">
        <f t="shared" si="255"/>
        <v>0</v>
      </c>
      <c r="AE505" s="11" t="b">
        <f t="shared" si="256"/>
        <v>0</v>
      </c>
      <c r="AF505" s="11">
        <f>IF(AND(Z505&gt;=Berekening!E$84,Z505&lt;=Berekening!F$84),AB505,)</f>
        <v>0</v>
      </c>
      <c r="AG505" s="11">
        <f>IF(AND(Z505&gt;=Berekening!E$85,Z505&lt;=Berekening!F$85),AB505,)</f>
        <v>0</v>
      </c>
      <c r="AH505" s="11">
        <f>IF(AND(Z505&gt;=Berekening!E$86,Z505&lt;=Berekening!F$86),AB505,)</f>
        <v>0</v>
      </c>
      <c r="AI505" s="11">
        <f>IF(AND(Z505&gt;=Berekening!E$87,Z505&lt;=Berekening!F$87),AB505,)</f>
        <v>0</v>
      </c>
      <c r="AJ505" s="11">
        <f>IF(AND(Z505&gt;=Berekening!E$88,Z505&lt;=Berekening!F$88),AB505,)</f>
        <v>0</v>
      </c>
      <c r="AK505" s="11">
        <f>IF(AND(Z505&gt;=Berekening!E$89,Z505&lt;=Berekening!F$89),AB505,)</f>
        <v>0</v>
      </c>
      <c r="AL505" s="11">
        <f>IF(AND(Z505&gt;=Berekening!E$90,Z505&lt;=Berekening!F$90),AB505,)</f>
        <v>0</v>
      </c>
      <c r="AM505" s="11">
        <f>IF(AND(Z505&gt;=Berekening!E$91,Z505&lt;=Berekening!F$91),AB505,)</f>
        <v>0</v>
      </c>
      <c r="AN505" s="11">
        <f>IF(AND(Z505&gt;=Berekening!E$92,Z505&lt;=Berekening!F$92),AB505,)</f>
        <v>0</v>
      </c>
      <c r="AO505" s="11">
        <f>IF(AND(Z505&gt;=Berekening!E$93,Z505&lt;=Berekening!F$93),AB505,)</f>
        <v>0</v>
      </c>
    </row>
    <row r="506" spans="20:41" hidden="1" x14ac:dyDescent="0.2">
      <c r="T506" s="57"/>
      <c r="Z506" s="19">
        <f t="shared" si="257"/>
        <v>105</v>
      </c>
      <c r="AA506" s="11">
        <f t="shared" si="252"/>
        <v>6</v>
      </c>
      <c r="AB506" s="11">
        <f t="shared" si="253"/>
        <v>0</v>
      </c>
      <c r="AC506" s="19">
        <f t="shared" si="254"/>
        <v>0</v>
      </c>
      <c r="AD506" s="19">
        <f t="shared" si="255"/>
        <v>0</v>
      </c>
      <c r="AE506" s="11" t="b">
        <f t="shared" si="256"/>
        <v>0</v>
      </c>
      <c r="AF506" s="11">
        <f>IF(AND(Z506&gt;=Berekening!E$84,Z506&lt;=Berekening!F$84),AB506,)</f>
        <v>0</v>
      </c>
      <c r="AG506" s="11">
        <f>IF(AND(Z506&gt;=Berekening!E$85,Z506&lt;=Berekening!F$85),AB506,)</f>
        <v>0</v>
      </c>
      <c r="AH506" s="11">
        <f>IF(AND(Z506&gt;=Berekening!E$86,Z506&lt;=Berekening!F$86),AB506,)</f>
        <v>0</v>
      </c>
      <c r="AI506" s="11">
        <f>IF(AND(Z506&gt;=Berekening!E$87,Z506&lt;=Berekening!F$87),AB506,)</f>
        <v>0</v>
      </c>
      <c r="AJ506" s="11">
        <f>IF(AND(Z506&gt;=Berekening!E$88,Z506&lt;=Berekening!F$88),AB506,)</f>
        <v>0</v>
      </c>
      <c r="AK506" s="11">
        <f>IF(AND(Z506&gt;=Berekening!E$89,Z506&lt;=Berekening!F$89),AB506,)</f>
        <v>0</v>
      </c>
      <c r="AL506" s="11">
        <f>IF(AND(Z506&gt;=Berekening!E$90,Z506&lt;=Berekening!F$90),AB506,)</f>
        <v>0</v>
      </c>
      <c r="AM506" s="11">
        <f>IF(AND(Z506&gt;=Berekening!E$91,Z506&lt;=Berekening!F$91),AB506,)</f>
        <v>0</v>
      </c>
      <c r="AN506" s="11">
        <f>IF(AND(Z506&gt;=Berekening!E$92,Z506&lt;=Berekening!F$92),AB506,)</f>
        <v>0</v>
      </c>
      <c r="AO506" s="11">
        <f>IF(AND(Z506&gt;=Berekening!E$93,Z506&lt;=Berekening!F$93),AB506,)</f>
        <v>0</v>
      </c>
    </row>
    <row r="507" spans="20:41" hidden="1" x14ac:dyDescent="0.2">
      <c r="T507" s="57"/>
      <c r="Z507" s="19">
        <f t="shared" si="257"/>
        <v>106</v>
      </c>
      <c r="AA507" s="11">
        <f t="shared" si="252"/>
        <v>7</v>
      </c>
      <c r="AB507" s="11">
        <f t="shared" si="253"/>
        <v>0</v>
      </c>
      <c r="AC507" s="19">
        <f t="shared" si="254"/>
        <v>0</v>
      </c>
      <c r="AD507" s="19">
        <f t="shared" si="255"/>
        <v>0</v>
      </c>
      <c r="AE507" s="11" t="b">
        <f t="shared" si="256"/>
        <v>0</v>
      </c>
      <c r="AF507" s="11">
        <f>IF(AND(Z507&gt;=Berekening!E$84,Z507&lt;=Berekening!F$84),AB507,)</f>
        <v>0</v>
      </c>
      <c r="AG507" s="11">
        <f>IF(AND(Z507&gt;=Berekening!E$85,Z507&lt;=Berekening!F$85),AB507,)</f>
        <v>0</v>
      </c>
      <c r="AH507" s="11">
        <f>IF(AND(Z507&gt;=Berekening!E$86,Z507&lt;=Berekening!F$86),AB507,)</f>
        <v>0</v>
      </c>
      <c r="AI507" s="11">
        <f>IF(AND(Z507&gt;=Berekening!E$87,Z507&lt;=Berekening!F$87),AB507,)</f>
        <v>0</v>
      </c>
      <c r="AJ507" s="11">
        <f>IF(AND(Z507&gt;=Berekening!E$88,Z507&lt;=Berekening!F$88),AB507,)</f>
        <v>0</v>
      </c>
      <c r="AK507" s="11">
        <f>IF(AND(Z507&gt;=Berekening!E$89,Z507&lt;=Berekening!F$89),AB507,)</f>
        <v>0</v>
      </c>
      <c r="AL507" s="11">
        <f>IF(AND(Z507&gt;=Berekening!E$90,Z507&lt;=Berekening!F$90),AB507,)</f>
        <v>0</v>
      </c>
      <c r="AM507" s="11">
        <f>IF(AND(Z507&gt;=Berekening!E$91,Z507&lt;=Berekening!F$91),AB507,)</f>
        <v>0</v>
      </c>
      <c r="AN507" s="11">
        <f>IF(AND(Z507&gt;=Berekening!E$92,Z507&lt;=Berekening!F$92),AB507,)</f>
        <v>0</v>
      </c>
      <c r="AO507" s="11">
        <f>IF(AND(Z507&gt;=Berekening!E$93,Z507&lt;=Berekening!F$93),AB507,)</f>
        <v>0</v>
      </c>
    </row>
    <row r="508" spans="20:41" hidden="1" x14ac:dyDescent="0.2">
      <c r="T508" s="57"/>
      <c r="Z508" s="19">
        <f t="shared" si="257"/>
        <v>107</v>
      </c>
      <c r="AA508" s="11">
        <f t="shared" si="252"/>
        <v>1</v>
      </c>
      <c r="AB508" s="11">
        <f t="shared" si="253"/>
        <v>0</v>
      </c>
      <c r="AC508" s="19">
        <f t="shared" si="254"/>
        <v>0</v>
      </c>
      <c r="AD508" s="19">
        <f t="shared" si="255"/>
        <v>0</v>
      </c>
      <c r="AE508" s="11" t="b">
        <f t="shared" si="256"/>
        <v>0</v>
      </c>
      <c r="AF508" s="11">
        <f>IF(AND(Z508&gt;=Berekening!E$84,Z508&lt;=Berekening!F$84),AB508,)</f>
        <v>0</v>
      </c>
      <c r="AG508" s="11">
        <f>IF(AND(Z508&gt;=Berekening!E$85,Z508&lt;=Berekening!F$85),AB508,)</f>
        <v>0</v>
      </c>
      <c r="AH508" s="11">
        <f>IF(AND(Z508&gt;=Berekening!E$86,Z508&lt;=Berekening!F$86),AB508,)</f>
        <v>0</v>
      </c>
      <c r="AI508" s="11">
        <f>IF(AND(Z508&gt;=Berekening!E$87,Z508&lt;=Berekening!F$87),AB508,)</f>
        <v>0</v>
      </c>
      <c r="AJ508" s="11">
        <f>IF(AND(Z508&gt;=Berekening!E$88,Z508&lt;=Berekening!F$88),AB508,)</f>
        <v>0</v>
      </c>
      <c r="AK508" s="11">
        <f>IF(AND(Z508&gt;=Berekening!E$89,Z508&lt;=Berekening!F$89),AB508,)</f>
        <v>0</v>
      </c>
      <c r="AL508" s="11">
        <f>IF(AND(Z508&gt;=Berekening!E$90,Z508&lt;=Berekening!F$90),AB508,)</f>
        <v>0</v>
      </c>
      <c r="AM508" s="11">
        <f>IF(AND(Z508&gt;=Berekening!E$91,Z508&lt;=Berekening!F$91),AB508,)</f>
        <v>0</v>
      </c>
      <c r="AN508" s="11">
        <f>IF(AND(Z508&gt;=Berekening!E$92,Z508&lt;=Berekening!F$92),AB508,)</f>
        <v>0</v>
      </c>
      <c r="AO508" s="11">
        <f>IF(AND(Z508&gt;=Berekening!E$93,Z508&lt;=Berekening!F$93),AB508,)</f>
        <v>0</v>
      </c>
    </row>
    <row r="509" spans="20:41" hidden="1" x14ac:dyDescent="0.2">
      <c r="T509" s="57"/>
      <c r="Z509" s="19">
        <f t="shared" si="257"/>
        <v>108</v>
      </c>
      <c r="AA509" s="11">
        <f t="shared" si="252"/>
        <v>2</v>
      </c>
      <c r="AB509" s="11">
        <f t="shared" si="253"/>
        <v>0</v>
      </c>
      <c r="AC509" s="19">
        <f t="shared" si="254"/>
        <v>0</v>
      </c>
      <c r="AD509" s="19">
        <f t="shared" si="255"/>
        <v>0</v>
      </c>
      <c r="AE509" s="11" t="b">
        <f t="shared" si="256"/>
        <v>0</v>
      </c>
      <c r="AF509" s="11">
        <f>IF(AND(Z509&gt;=Berekening!E$84,Z509&lt;=Berekening!F$84),AB509,)</f>
        <v>0</v>
      </c>
      <c r="AG509" s="11">
        <f>IF(AND(Z509&gt;=Berekening!E$85,Z509&lt;=Berekening!F$85),AB509,)</f>
        <v>0</v>
      </c>
      <c r="AH509" s="11">
        <f>IF(AND(Z509&gt;=Berekening!E$86,Z509&lt;=Berekening!F$86),AB509,)</f>
        <v>0</v>
      </c>
      <c r="AI509" s="11">
        <f>IF(AND(Z509&gt;=Berekening!E$87,Z509&lt;=Berekening!F$87),AB509,)</f>
        <v>0</v>
      </c>
      <c r="AJ509" s="11">
        <f>IF(AND(Z509&gt;=Berekening!E$88,Z509&lt;=Berekening!F$88),AB509,)</f>
        <v>0</v>
      </c>
      <c r="AK509" s="11">
        <f>IF(AND(Z509&gt;=Berekening!E$89,Z509&lt;=Berekening!F$89),AB509,)</f>
        <v>0</v>
      </c>
      <c r="AL509" s="11">
        <f>IF(AND(Z509&gt;=Berekening!E$90,Z509&lt;=Berekening!F$90),AB509,)</f>
        <v>0</v>
      </c>
      <c r="AM509" s="11">
        <f>IF(AND(Z509&gt;=Berekening!E$91,Z509&lt;=Berekening!F$91),AB509,)</f>
        <v>0</v>
      </c>
      <c r="AN509" s="11">
        <f>IF(AND(Z509&gt;=Berekening!E$92,Z509&lt;=Berekening!F$92),AB509,)</f>
        <v>0</v>
      </c>
      <c r="AO509" s="11">
        <f>IF(AND(Z509&gt;=Berekening!E$93,Z509&lt;=Berekening!F$93),AB509,)</f>
        <v>0</v>
      </c>
    </row>
    <row r="510" spans="20:41" hidden="1" x14ac:dyDescent="0.2">
      <c r="T510" s="57"/>
      <c r="Z510" s="19">
        <f t="shared" si="257"/>
        <v>109</v>
      </c>
      <c r="AA510" s="11">
        <f t="shared" si="252"/>
        <v>3</v>
      </c>
      <c r="AB510" s="11">
        <f t="shared" si="253"/>
        <v>0</v>
      </c>
      <c r="AC510" s="19">
        <f t="shared" si="254"/>
        <v>0</v>
      </c>
      <c r="AD510" s="19">
        <f t="shared" si="255"/>
        <v>0</v>
      </c>
      <c r="AE510" s="11" t="b">
        <f t="shared" si="256"/>
        <v>0</v>
      </c>
      <c r="AF510" s="11">
        <f>IF(AND(Z510&gt;=Berekening!E$84,Z510&lt;=Berekening!F$84),AB510,)</f>
        <v>0</v>
      </c>
      <c r="AG510" s="11">
        <f>IF(AND(Z510&gt;=Berekening!E$85,Z510&lt;=Berekening!F$85),AB510,)</f>
        <v>0</v>
      </c>
      <c r="AH510" s="11">
        <f>IF(AND(Z510&gt;=Berekening!E$86,Z510&lt;=Berekening!F$86),AB510,)</f>
        <v>0</v>
      </c>
      <c r="AI510" s="11">
        <f>IF(AND(Z510&gt;=Berekening!E$87,Z510&lt;=Berekening!F$87),AB510,)</f>
        <v>0</v>
      </c>
      <c r="AJ510" s="11">
        <f>IF(AND(Z510&gt;=Berekening!E$88,Z510&lt;=Berekening!F$88),AB510,)</f>
        <v>0</v>
      </c>
      <c r="AK510" s="11">
        <f>IF(AND(Z510&gt;=Berekening!E$89,Z510&lt;=Berekening!F$89),AB510,)</f>
        <v>0</v>
      </c>
      <c r="AL510" s="11">
        <f>IF(AND(Z510&gt;=Berekening!E$90,Z510&lt;=Berekening!F$90),AB510,)</f>
        <v>0</v>
      </c>
      <c r="AM510" s="11">
        <f>IF(AND(Z510&gt;=Berekening!E$91,Z510&lt;=Berekening!F$91),AB510,)</f>
        <v>0</v>
      </c>
      <c r="AN510" s="11">
        <f>IF(AND(Z510&gt;=Berekening!E$92,Z510&lt;=Berekening!F$92),AB510,)</f>
        <v>0</v>
      </c>
      <c r="AO510" s="11">
        <f>IF(AND(Z510&gt;=Berekening!E$93,Z510&lt;=Berekening!F$93),AB510,)</f>
        <v>0</v>
      </c>
    </row>
    <row r="511" spans="20:41" hidden="1" x14ac:dyDescent="0.2">
      <c r="T511" s="57"/>
      <c r="Z511" s="19">
        <f t="shared" si="257"/>
        <v>110</v>
      </c>
      <c r="AA511" s="11">
        <f t="shared" si="252"/>
        <v>4</v>
      </c>
      <c r="AB511" s="11">
        <f t="shared" si="253"/>
        <v>0</v>
      </c>
      <c r="AC511" s="19">
        <f t="shared" si="254"/>
        <v>0</v>
      </c>
      <c r="AD511" s="19">
        <f t="shared" si="255"/>
        <v>0</v>
      </c>
      <c r="AE511" s="11" t="b">
        <f t="shared" si="256"/>
        <v>0</v>
      </c>
      <c r="AF511" s="11">
        <f>IF(AND(Z511&gt;=Berekening!E$84,Z511&lt;=Berekening!F$84),AB511,)</f>
        <v>0</v>
      </c>
      <c r="AG511" s="11">
        <f>IF(AND(Z511&gt;=Berekening!E$85,Z511&lt;=Berekening!F$85),AB511,)</f>
        <v>0</v>
      </c>
      <c r="AH511" s="11">
        <f>IF(AND(Z511&gt;=Berekening!E$86,Z511&lt;=Berekening!F$86),AB511,)</f>
        <v>0</v>
      </c>
      <c r="AI511" s="11">
        <f>IF(AND(Z511&gt;=Berekening!E$87,Z511&lt;=Berekening!F$87),AB511,)</f>
        <v>0</v>
      </c>
      <c r="AJ511" s="11">
        <f>IF(AND(Z511&gt;=Berekening!E$88,Z511&lt;=Berekening!F$88),AB511,)</f>
        <v>0</v>
      </c>
      <c r="AK511" s="11">
        <f>IF(AND(Z511&gt;=Berekening!E$89,Z511&lt;=Berekening!F$89),AB511,)</f>
        <v>0</v>
      </c>
      <c r="AL511" s="11">
        <f>IF(AND(Z511&gt;=Berekening!E$90,Z511&lt;=Berekening!F$90),AB511,)</f>
        <v>0</v>
      </c>
      <c r="AM511" s="11">
        <f>IF(AND(Z511&gt;=Berekening!E$91,Z511&lt;=Berekening!F$91),AB511,)</f>
        <v>0</v>
      </c>
      <c r="AN511" s="11">
        <f>IF(AND(Z511&gt;=Berekening!E$92,Z511&lt;=Berekening!F$92),AB511,)</f>
        <v>0</v>
      </c>
      <c r="AO511" s="11">
        <f>IF(AND(Z511&gt;=Berekening!E$93,Z511&lt;=Berekening!F$93),AB511,)</f>
        <v>0</v>
      </c>
    </row>
    <row r="512" spans="20:41" hidden="1" x14ac:dyDescent="0.2">
      <c r="T512" s="57"/>
      <c r="Z512" s="19">
        <f t="shared" si="257"/>
        <v>111</v>
      </c>
      <c r="AA512" s="11">
        <f t="shared" si="252"/>
        <v>5</v>
      </c>
      <c r="AB512" s="11">
        <f t="shared" si="253"/>
        <v>0</v>
      </c>
      <c r="AC512" s="19">
        <f t="shared" si="254"/>
        <v>0</v>
      </c>
      <c r="AD512" s="19">
        <f t="shared" si="255"/>
        <v>0</v>
      </c>
      <c r="AE512" s="11" t="b">
        <f t="shared" si="256"/>
        <v>0</v>
      </c>
      <c r="AF512" s="11">
        <f>IF(AND(Z512&gt;=Berekening!E$84,Z512&lt;=Berekening!F$84),AB512,)</f>
        <v>0</v>
      </c>
      <c r="AG512" s="11">
        <f>IF(AND(Z512&gt;=Berekening!E$85,Z512&lt;=Berekening!F$85),AB512,)</f>
        <v>0</v>
      </c>
      <c r="AH512" s="11">
        <f>IF(AND(Z512&gt;=Berekening!E$86,Z512&lt;=Berekening!F$86),AB512,)</f>
        <v>0</v>
      </c>
      <c r="AI512" s="11">
        <f>IF(AND(Z512&gt;=Berekening!E$87,Z512&lt;=Berekening!F$87),AB512,)</f>
        <v>0</v>
      </c>
      <c r="AJ512" s="11">
        <f>IF(AND(Z512&gt;=Berekening!E$88,Z512&lt;=Berekening!F$88),AB512,)</f>
        <v>0</v>
      </c>
      <c r="AK512" s="11">
        <f>IF(AND(Z512&gt;=Berekening!E$89,Z512&lt;=Berekening!F$89),AB512,)</f>
        <v>0</v>
      </c>
      <c r="AL512" s="11">
        <f>IF(AND(Z512&gt;=Berekening!E$90,Z512&lt;=Berekening!F$90),AB512,)</f>
        <v>0</v>
      </c>
      <c r="AM512" s="11">
        <f>IF(AND(Z512&gt;=Berekening!E$91,Z512&lt;=Berekening!F$91),AB512,)</f>
        <v>0</v>
      </c>
      <c r="AN512" s="11">
        <f>IF(AND(Z512&gt;=Berekening!E$92,Z512&lt;=Berekening!F$92),AB512,)</f>
        <v>0</v>
      </c>
      <c r="AO512" s="11">
        <f>IF(AND(Z512&gt;=Berekening!E$93,Z512&lt;=Berekening!F$93),AB512,)</f>
        <v>0</v>
      </c>
    </row>
    <row r="513" spans="20:41" hidden="1" x14ac:dyDescent="0.2">
      <c r="T513" s="57"/>
      <c r="Z513" s="19">
        <f t="shared" si="257"/>
        <v>112</v>
      </c>
      <c r="AA513" s="11">
        <f t="shared" si="252"/>
        <v>6</v>
      </c>
      <c r="AB513" s="11">
        <f t="shared" si="253"/>
        <v>0</v>
      </c>
      <c r="AC513" s="19">
        <f t="shared" si="254"/>
        <v>0</v>
      </c>
      <c r="AD513" s="19">
        <f t="shared" si="255"/>
        <v>0</v>
      </c>
      <c r="AE513" s="11" t="b">
        <f t="shared" si="256"/>
        <v>0</v>
      </c>
      <c r="AF513" s="11">
        <f>IF(AND(Z513&gt;=Berekening!E$84,Z513&lt;=Berekening!F$84),AB513,)</f>
        <v>0</v>
      </c>
      <c r="AG513" s="11">
        <f>IF(AND(Z513&gt;=Berekening!E$85,Z513&lt;=Berekening!F$85),AB513,)</f>
        <v>0</v>
      </c>
      <c r="AH513" s="11">
        <f>IF(AND(Z513&gt;=Berekening!E$86,Z513&lt;=Berekening!F$86),AB513,)</f>
        <v>0</v>
      </c>
      <c r="AI513" s="11">
        <f>IF(AND(Z513&gt;=Berekening!E$87,Z513&lt;=Berekening!F$87),AB513,)</f>
        <v>0</v>
      </c>
      <c r="AJ513" s="11">
        <f>IF(AND(Z513&gt;=Berekening!E$88,Z513&lt;=Berekening!F$88),AB513,)</f>
        <v>0</v>
      </c>
      <c r="AK513" s="11">
        <f>IF(AND(Z513&gt;=Berekening!E$89,Z513&lt;=Berekening!F$89),AB513,)</f>
        <v>0</v>
      </c>
      <c r="AL513" s="11">
        <f>IF(AND(Z513&gt;=Berekening!E$90,Z513&lt;=Berekening!F$90),AB513,)</f>
        <v>0</v>
      </c>
      <c r="AM513" s="11">
        <f>IF(AND(Z513&gt;=Berekening!E$91,Z513&lt;=Berekening!F$91),AB513,)</f>
        <v>0</v>
      </c>
      <c r="AN513" s="11">
        <f>IF(AND(Z513&gt;=Berekening!E$92,Z513&lt;=Berekening!F$92),AB513,)</f>
        <v>0</v>
      </c>
      <c r="AO513" s="11">
        <f>IF(AND(Z513&gt;=Berekening!E$93,Z513&lt;=Berekening!F$93),AB513,)</f>
        <v>0</v>
      </c>
    </row>
    <row r="514" spans="20:41" hidden="1" x14ac:dyDescent="0.2">
      <c r="T514" s="57"/>
      <c r="Z514" s="19">
        <f t="shared" si="257"/>
        <v>113</v>
      </c>
      <c r="AA514" s="11">
        <f t="shared" si="252"/>
        <v>7</v>
      </c>
      <c r="AB514" s="11">
        <f t="shared" si="253"/>
        <v>0</v>
      </c>
      <c r="AC514" s="19">
        <f t="shared" si="254"/>
        <v>0</v>
      </c>
      <c r="AD514" s="19">
        <f t="shared" si="255"/>
        <v>0</v>
      </c>
      <c r="AE514" s="11" t="b">
        <f t="shared" si="256"/>
        <v>0</v>
      </c>
      <c r="AF514" s="11">
        <f>IF(AND(Z514&gt;=Berekening!E$84,Z514&lt;=Berekening!F$84),AB514,)</f>
        <v>0</v>
      </c>
      <c r="AG514" s="11">
        <f>IF(AND(Z514&gt;=Berekening!E$85,Z514&lt;=Berekening!F$85),AB514,)</f>
        <v>0</v>
      </c>
      <c r="AH514" s="11">
        <f>IF(AND(Z514&gt;=Berekening!E$86,Z514&lt;=Berekening!F$86),AB514,)</f>
        <v>0</v>
      </c>
      <c r="AI514" s="11">
        <f>IF(AND(Z514&gt;=Berekening!E$87,Z514&lt;=Berekening!F$87),AB514,)</f>
        <v>0</v>
      </c>
      <c r="AJ514" s="11">
        <f>IF(AND(Z514&gt;=Berekening!E$88,Z514&lt;=Berekening!F$88),AB514,)</f>
        <v>0</v>
      </c>
      <c r="AK514" s="11">
        <f>IF(AND(Z514&gt;=Berekening!E$89,Z514&lt;=Berekening!F$89),AB514,)</f>
        <v>0</v>
      </c>
      <c r="AL514" s="11">
        <f>IF(AND(Z514&gt;=Berekening!E$90,Z514&lt;=Berekening!F$90),AB514,)</f>
        <v>0</v>
      </c>
      <c r="AM514" s="11">
        <f>IF(AND(Z514&gt;=Berekening!E$91,Z514&lt;=Berekening!F$91),AB514,)</f>
        <v>0</v>
      </c>
      <c r="AN514" s="11">
        <f>IF(AND(Z514&gt;=Berekening!E$92,Z514&lt;=Berekening!F$92),AB514,)</f>
        <v>0</v>
      </c>
      <c r="AO514" s="11">
        <f>IF(AND(Z514&gt;=Berekening!E$93,Z514&lt;=Berekening!F$93),AB514,)</f>
        <v>0</v>
      </c>
    </row>
    <row r="515" spans="20:41" hidden="1" x14ac:dyDescent="0.2">
      <c r="T515" s="57"/>
      <c r="Z515" s="19">
        <f t="shared" si="257"/>
        <v>114</v>
      </c>
      <c r="AA515" s="11">
        <f t="shared" si="252"/>
        <v>1</v>
      </c>
      <c r="AB515" s="11">
        <f t="shared" si="253"/>
        <v>0</v>
      </c>
      <c r="AC515" s="19">
        <f t="shared" si="254"/>
        <v>0</v>
      </c>
      <c r="AD515" s="19">
        <f t="shared" si="255"/>
        <v>0</v>
      </c>
      <c r="AE515" s="11" t="b">
        <f t="shared" si="256"/>
        <v>0</v>
      </c>
      <c r="AF515" s="11">
        <f>IF(AND(Z515&gt;=Berekening!E$84,Z515&lt;=Berekening!F$84),AB515,)</f>
        <v>0</v>
      </c>
      <c r="AG515" s="11">
        <f>IF(AND(Z515&gt;=Berekening!E$85,Z515&lt;=Berekening!F$85),AB515,)</f>
        <v>0</v>
      </c>
      <c r="AH515" s="11">
        <f>IF(AND(Z515&gt;=Berekening!E$86,Z515&lt;=Berekening!F$86),AB515,)</f>
        <v>0</v>
      </c>
      <c r="AI515" s="11">
        <f>IF(AND(Z515&gt;=Berekening!E$87,Z515&lt;=Berekening!F$87),AB515,)</f>
        <v>0</v>
      </c>
      <c r="AJ515" s="11">
        <f>IF(AND(Z515&gt;=Berekening!E$88,Z515&lt;=Berekening!F$88),AB515,)</f>
        <v>0</v>
      </c>
      <c r="AK515" s="11">
        <f>IF(AND(Z515&gt;=Berekening!E$89,Z515&lt;=Berekening!F$89),AB515,)</f>
        <v>0</v>
      </c>
      <c r="AL515" s="11">
        <f>IF(AND(Z515&gt;=Berekening!E$90,Z515&lt;=Berekening!F$90),AB515,)</f>
        <v>0</v>
      </c>
      <c r="AM515" s="11">
        <f>IF(AND(Z515&gt;=Berekening!E$91,Z515&lt;=Berekening!F$91),AB515,)</f>
        <v>0</v>
      </c>
      <c r="AN515" s="11">
        <f>IF(AND(Z515&gt;=Berekening!E$92,Z515&lt;=Berekening!F$92),AB515,)</f>
        <v>0</v>
      </c>
      <c r="AO515" s="11">
        <f>IF(AND(Z515&gt;=Berekening!E$93,Z515&lt;=Berekening!F$93),AB515,)</f>
        <v>0</v>
      </c>
    </row>
    <row r="516" spans="20:41" hidden="1" x14ac:dyDescent="0.2">
      <c r="T516" s="57"/>
      <c r="Z516" s="19">
        <f t="shared" si="257"/>
        <v>115</v>
      </c>
      <c r="AA516" s="11">
        <f t="shared" si="252"/>
        <v>2</v>
      </c>
      <c r="AB516" s="11">
        <f t="shared" si="253"/>
        <v>0</v>
      </c>
      <c r="AC516" s="19">
        <f t="shared" si="254"/>
        <v>0</v>
      </c>
      <c r="AD516" s="19">
        <f t="shared" si="255"/>
        <v>0</v>
      </c>
      <c r="AE516" s="11" t="b">
        <f t="shared" si="256"/>
        <v>0</v>
      </c>
      <c r="AF516" s="11">
        <f>IF(AND(Z516&gt;=Berekening!E$84,Z516&lt;=Berekening!F$84),AB516,)</f>
        <v>0</v>
      </c>
      <c r="AG516" s="11">
        <f>IF(AND(Z516&gt;=Berekening!E$85,Z516&lt;=Berekening!F$85),AB516,)</f>
        <v>0</v>
      </c>
      <c r="AH516" s="11">
        <f>IF(AND(Z516&gt;=Berekening!E$86,Z516&lt;=Berekening!F$86),AB516,)</f>
        <v>0</v>
      </c>
      <c r="AI516" s="11">
        <f>IF(AND(Z516&gt;=Berekening!E$87,Z516&lt;=Berekening!F$87),AB516,)</f>
        <v>0</v>
      </c>
      <c r="AJ516" s="11">
        <f>IF(AND(Z516&gt;=Berekening!E$88,Z516&lt;=Berekening!F$88),AB516,)</f>
        <v>0</v>
      </c>
      <c r="AK516" s="11">
        <f>IF(AND(Z516&gt;=Berekening!E$89,Z516&lt;=Berekening!F$89),AB516,)</f>
        <v>0</v>
      </c>
      <c r="AL516" s="11">
        <f>IF(AND(Z516&gt;=Berekening!E$90,Z516&lt;=Berekening!F$90),AB516,)</f>
        <v>0</v>
      </c>
      <c r="AM516" s="11">
        <f>IF(AND(Z516&gt;=Berekening!E$91,Z516&lt;=Berekening!F$91),AB516,)</f>
        <v>0</v>
      </c>
      <c r="AN516" s="11">
        <f>IF(AND(Z516&gt;=Berekening!E$92,Z516&lt;=Berekening!F$92),AB516,)</f>
        <v>0</v>
      </c>
      <c r="AO516" s="11">
        <f>IF(AND(Z516&gt;=Berekening!E$93,Z516&lt;=Berekening!F$93),AB516,)</f>
        <v>0</v>
      </c>
    </row>
    <row r="517" spans="20:41" hidden="1" x14ac:dyDescent="0.2">
      <c r="T517" s="57"/>
      <c r="Z517" s="19">
        <f t="shared" si="257"/>
        <v>116</v>
      </c>
      <c r="AA517" s="11">
        <f t="shared" si="252"/>
        <v>3</v>
      </c>
      <c r="AB517" s="11">
        <f t="shared" si="253"/>
        <v>0</v>
      </c>
      <c r="AC517" s="19">
        <f t="shared" si="254"/>
        <v>0</v>
      </c>
      <c r="AD517" s="19">
        <f t="shared" si="255"/>
        <v>0</v>
      </c>
      <c r="AE517" s="11" t="b">
        <f t="shared" si="256"/>
        <v>0</v>
      </c>
      <c r="AF517" s="11">
        <f>IF(AND(Z517&gt;=Berekening!E$84,Z517&lt;=Berekening!F$84),AB517,)</f>
        <v>0</v>
      </c>
      <c r="AG517" s="11">
        <f>IF(AND(Z517&gt;=Berekening!E$85,Z517&lt;=Berekening!F$85),AB517,)</f>
        <v>0</v>
      </c>
      <c r="AH517" s="11">
        <f>IF(AND(Z517&gt;=Berekening!E$86,Z517&lt;=Berekening!F$86),AB517,)</f>
        <v>0</v>
      </c>
      <c r="AI517" s="11">
        <f>IF(AND(Z517&gt;=Berekening!E$87,Z517&lt;=Berekening!F$87),AB517,)</f>
        <v>0</v>
      </c>
      <c r="AJ517" s="11">
        <f>IF(AND(Z517&gt;=Berekening!E$88,Z517&lt;=Berekening!F$88),AB517,)</f>
        <v>0</v>
      </c>
      <c r="AK517" s="11">
        <f>IF(AND(Z517&gt;=Berekening!E$89,Z517&lt;=Berekening!F$89),AB517,)</f>
        <v>0</v>
      </c>
      <c r="AL517" s="11">
        <f>IF(AND(Z517&gt;=Berekening!E$90,Z517&lt;=Berekening!F$90),AB517,)</f>
        <v>0</v>
      </c>
      <c r="AM517" s="11">
        <f>IF(AND(Z517&gt;=Berekening!E$91,Z517&lt;=Berekening!F$91),AB517,)</f>
        <v>0</v>
      </c>
      <c r="AN517" s="11">
        <f>IF(AND(Z517&gt;=Berekening!E$92,Z517&lt;=Berekening!F$92),AB517,)</f>
        <v>0</v>
      </c>
      <c r="AO517" s="11">
        <f>IF(AND(Z517&gt;=Berekening!E$93,Z517&lt;=Berekening!F$93),AB517,)</f>
        <v>0</v>
      </c>
    </row>
    <row r="518" spans="20:41" hidden="1" x14ac:dyDescent="0.2">
      <c r="T518" s="57"/>
      <c r="Z518" s="19">
        <f t="shared" si="257"/>
        <v>117</v>
      </c>
      <c r="AA518" s="11">
        <f t="shared" si="252"/>
        <v>4</v>
      </c>
      <c r="AB518" s="11">
        <f t="shared" si="253"/>
        <v>0</v>
      </c>
      <c r="AC518" s="19">
        <f t="shared" si="254"/>
        <v>0</v>
      </c>
      <c r="AD518" s="19">
        <f t="shared" si="255"/>
        <v>0</v>
      </c>
      <c r="AE518" s="11" t="b">
        <f t="shared" si="256"/>
        <v>0</v>
      </c>
      <c r="AF518" s="11">
        <f>IF(AND(Z518&gt;=Berekening!E$84,Z518&lt;=Berekening!F$84),AB518,)</f>
        <v>0</v>
      </c>
      <c r="AG518" s="11">
        <f>IF(AND(Z518&gt;=Berekening!E$85,Z518&lt;=Berekening!F$85),AB518,)</f>
        <v>0</v>
      </c>
      <c r="AH518" s="11">
        <f>IF(AND(Z518&gt;=Berekening!E$86,Z518&lt;=Berekening!F$86),AB518,)</f>
        <v>0</v>
      </c>
      <c r="AI518" s="11">
        <f>IF(AND(Z518&gt;=Berekening!E$87,Z518&lt;=Berekening!F$87),AB518,)</f>
        <v>0</v>
      </c>
      <c r="AJ518" s="11">
        <f>IF(AND(Z518&gt;=Berekening!E$88,Z518&lt;=Berekening!F$88),AB518,)</f>
        <v>0</v>
      </c>
      <c r="AK518" s="11">
        <f>IF(AND(Z518&gt;=Berekening!E$89,Z518&lt;=Berekening!F$89),AB518,)</f>
        <v>0</v>
      </c>
      <c r="AL518" s="11">
        <f>IF(AND(Z518&gt;=Berekening!E$90,Z518&lt;=Berekening!F$90),AB518,)</f>
        <v>0</v>
      </c>
      <c r="AM518" s="11">
        <f>IF(AND(Z518&gt;=Berekening!E$91,Z518&lt;=Berekening!F$91),AB518,)</f>
        <v>0</v>
      </c>
      <c r="AN518" s="11">
        <f>IF(AND(Z518&gt;=Berekening!E$92,Z518&lt;=Berekening!F$92),AB518,)</f>
        <v>0</v>
      </c>
      <c r="AO518" s="11">
        <f>IF(AND(Z518&gt;=Berekening!E$93,Z518&lt;=Berekening!F$93),AB518,)</f>
        <v>0</v>
      </c>
    </row>
    <row r="519" spans="20:41" hidden="1" x14ac:dyDescent="0.2">
      <c r="T519" s="57"/>
      <c r="Z519" s="19">
        <f t="shared" si="257"/>
        <v>118</v>
      </c>
      <c r="AA519" s="11">
        <f t="shared" si="252"/>
        <v>5</v>
      </c>
      <c r="AB519" s="11">
        <f t="shared" si="253"/>
        <v>0</v>
      </c>
      <c r="AC519" s="19">
        <f t="shared" si="254"/>
        <v>0</v>
      </c>
      <c r="AD519" s="19">
        <f t="shared" si="255"/>
        <v>0</v>
      </c>
      <c r="AE519" s="11" t="b">
        <f t="shared" si="256"/>
        <v>0</v>
      </c>
      <c r="AF519" s="11">
        <f>IF(AND(Z519&gt;=Berekening!E$84,Z519&lt;=Berekening!F$84),AB519,)</f>
        <v>0</v>
      </c>
      <c r="AG519" s="11">
        <f>IF(AND(Z519&gt;=Berekening!E$85,Z519&lt;=Berekening!F$85),AB519,)</f>
        <v>0</v>
      </c>
      <c r="AH519" s="11">
        <f>IF(AND(Z519&gt;=Berekening!E$86,Z519&lt;=Berekening!F$86),AB519,)</f>
        <v>0</v>
      </c>
      <c r="AI519" s="11">
        <f>IF(AND(Z519&gt;=Berekening!E$87,Z519&lt;=Berekening!F$87),AB519,)</f>
        <v>0</v>
      </c>
      <c r="AJ519" s="11">
        <f>IF(AND(Z519&gt;=Berekening!E$88,Z519&lt;=Berekening!F$88),AB519,)</f>
        <v>0</v>
      </c>
      <c r="AK519" s="11">
        <f>IF(AND(Z519&gt;=Berekening!E$89,Z519&lt;=Berekening!F$89),AB519,)</f>
        <v>0</v>
      </c>
      <c r="AL519" s="11">
        <f>IF(AND(Z519&gt;=Berekening!E$90,Z519&lt;=Berekening!F$90),AB519,)</f>
        <v>0</v>
      </c>
      <c r="AM519" s="11">
        <f>IF(AND(Z519&gt;=Berekening!E$91,Z519&lt;=Berekening!F$91),AB519,)</f>
        <v>0</v>
      </c>
      <c r="AN519" s="11">
        <f>IF(AND(Z519&gt;=Berekening!E$92,Z519&lt;=Berekening!F$92),AB519,)</f>
        <v>0</v>
      </c>
      <c r="AO519" s="11">
        <f>IF(AND(Z519&gt;=Berekening!E$93,Z519&lt;=Berekening!F$93),AB519,)</f>
        <v>0</v>
      </c>
    </row>
    <row r="520" spans="20:41" hidden="1" x14ac:dyDescent="0.2">
      <c r="T520" s="57"/>
      <c r="Z520" s="19">
        <f t="shared" si="257"/>
        <v>119</v>
      </c>
      <c r="AA520" s="11">
        <f t="shared" si="252"/>
        <v>6</v>
      </c>
      <c r="AB520" s="11">
        <f t="shared" si="253"/>
        <v>0</v>
      </c>
      <c r="AC520" s="19">
        <f t="shared" si="254"/>
        <v>0</v>
      </c>
      <c r="AD520" s="19">
        <f t="shared" si="255"/>
        <v>0</v>
      </c>
      <c r="AE520" s="11" t="b">
        <f t="shared" si="256"/>
        <v>0</v>
      </c>
      <c r="AF520" s="11">
        <f>IF(AND(Z520&gt;=Berekening!E$84,Z520&lt;=Berekening!F$84),AB520,)</f>
        <v>0</v>
      </c>
      <c r="AG520" s="11">
        <f>IF(AND(Z520&gt;=Berekening!E$85,Z520&lt;=Berekening!F$85),AB520,)</f>
        <v>0</v>
      </c>
      <c r="AH520" s="11">
        <f>IF(AND(Z520&gt;=Berekening!E$86,Z520&lt;=Berekening!F$86),AB520,)</f>
        <v>0</v>
      </c>
      <c r="AI520" s="11">
        <f>IF(AND(Z520&gt;=Berekening!E$87,Z520&lt;=Berekening!F$87),AB520,)</f>
        <v>0</v>
      </c>
      <c r="AJ520" s="11">
        <f>IF(AND(Z520&gt;=Berekening!E$88,Z520&lt;=Berekening!F$88),AB520,)</f>
        <v>0</v>
      </c>
      <c r="AK520" s="11">
        <f>IF(AND(Z520&gt;=Berekening!E$89,Z520&lt;=Berekening!F$89),AB520,)</f>
        <v>0</v>
      </c>
      <c r="AL520" s="11">
        <f>IF(AND(Z520&gt;=Berekening!E$90,Z520&lt;=Berekening!F$90),AB520,)</f>
        <v>0</v>
      </c>
      <c r="AM520" s="11">
        <f>IF(AND(Z520&gt;=Berekening!E$91,Z520&lt;=Berekening!F$91),AB520,)</f>
        <v>0</v>
      </c>
      <c r="AN520" s="11">
        <f>IF(AND(Z520&gt;=Berekening!E$92,Z520&lt;=Berekening!F$92),AB520,)</f>
        <v>0</v>
      </c>
      <c r="AO520" s="11">
        <f>IF(AND(Z520&gt;=Berekening!E$93,Z520&lt;=Berekening!F$93),AB520,)</f>
        <v>0</v>
      </c>
    </row>
    <row r="521" spans="20:41" hidden="1" x14ac:dyDescent="0.2">
      <c r="T521" s="57"/>
      <c r="Z521" s="19">
        <f t="shared" si="257"/>
        <v>120</v>
      </c>
      <c r="AA521" s="11">
        <f t="shared" si="252"/>
        <v>7</v>
      </c>
      <c r="AB521" s="11">
        <f t="shared" si="253"/>
        <v>0</v>
      </c>
      <c r="AC521" s="19">
        <f t="shared" si="254"/>
        <v>0</v>
      </c>
      <c r="AD521" s="19">
        <f t="shared" si="255"/>
        <v>0</v>
      </c>
      <c r="AE521" s="11" t="b">
        <f t="shared" si="256"/>
        <v>0</v>
      </c>
      <c r="AF521" s="11">
        <f>IF(AND(Z521&gt;=Berekening!E$84,Z521&lt;=Berekening!F$84),AB521,)</f>
        <v>0</v>
      </c>
      <c r="AG521" s="11">
        <f>IF(AND(Z521&gt;=Berekening!E$85,Z521&lt;=Berekening!F$85),AB521,)</f>
        <v>0</v>
      </c>
      <c r="AH521" s="11">
        <f>IF(AND(Z521&gt;=Berekening!E$86,Z521&lt;=Berekening!F$86),AB521,)</f>
        <v>0</v>
      </c>
      <c r="AI521" s="11">
        <f>IF(AND(Z521&gt;=Berekening!E$87,Z521&lt;=Berekening!F$87),AB521,)</f>
        <v>0</v>
      </c>
      <c r="AJ521" s="11">
        <f>IF(AND(Z521&gt;=Berekening!E$88,Z521&lt;=Berekening!F$88),AB521,)</f>
        <v>0</v>
      </c>
      <c r="AK521" s="11">
        <f>IF(AND(Z521&gt;=Berekening!E$89,Z521&lt;=Berekening!F$89),AB521,)</f>
        <v>0</v>
      </c>
      <c r="AL521" s="11">
        <f>IF(AND(Z521&gt;=Berekening!E$90,Z521&lt;=Berekening!F$90),AB521,)</f>
        <v>0</v>
      </c>
      <c r="AM521" s="11">
        <f>IF(AND(Z521&gt;=Berekening!E$91,Z521&lt;=Berekening!F$91),AB521,)</f>
        <v>0</v>
      </c>
      <c r="AN521" s="11">
        <f>IF(AND(Z521&gt;=Berekening!E$92,Z521&lt;=Berekening!F$92),AB521,)</f>
        <v>0</v>
      </c>
      <c r="AO521" s="11">
        <f>IF(AND(Z521&gt;=Berekening!E$93,Z521&lt;=Berekening!F$93),AB521,)</f>
        <v>0</v>
      </c>
    </row>
    <row r="522" spans="20:41" hidden="1" x14ac:dyDescent="0.2">
      <c r="T522" s="57"/>
      <c r="Z522" s="19">
        <f t="shared" si="257"/>
        <v>121</v>
      </c>
      <c r="AA522" s="11">
        <f t="shared" si="252"/>
        <v>1</v>
      </c>
      <c r="AB522" s="11">
        <f t="shared" si="253"/>
        <v>0</v>
      </c>
      <c r="AC522" s="19">
        <f t="shared" si="254"/>
        <v>0</v>
      </c>
      <c r="AD522" s="19">
        <f t="shared" si="255"/>
        <v>0</v>
      </c>
      <c r="AE522" s="11" t="b">
        <f t="shared" si="256"/>
        <v>0</v>
      </c>
      <c r="AF522" s="11">
        <f>IF(AND(Z522&gt;=Berekening!E$84,Z522&lt;=Berekening!F$84),AB522,)</f>
        <v>0</v>
      </c>
      <c r="AG522" s="11">
        <f>IF(AND(Z522&gt;=Berekening!E$85,Z522&lt;=Berekening!F$85),AB522,)</f>
        <v>0</v>
      </c>
      <c r="AH522" s="11">
        <f>IF(AND(Z522&gt;=Berekening!E$86,Z522&lt;=Berekening!F$86),AB522,)</f>
        <v>0</v>
      </c>
      <c r="AI522" s="11">
        <f>IF(AND(Z522&gt;=Berekening!E$87,Z522&lt;=Berekening!F$87),AB522,)</f>
        <v>0</v>
      </c>
      <c r="AJ522" s="11">
        <f>IF(AND(Z522&gt;=Berekening!E$88,Z522&lt;=Berekening!F$88),AB522,)</f>
        <v>0</v>
      </c>
      <c r="AK522" s="11">
        <f>IF(AND(Z522&gt;=Berekening!E$89,Z522&lt;=Berekening!F$89),AB522,)</f>
        <v>0</v>
      </c>
      <c r="AL522" s="11">
        <f>IF(AND(Z522&gt;=Berekening!E$90,Z522&lt;=Berekening!F$90),AB522,)</f>
        <v>0</v>
      </c>
      <c r="AM522" s="11">
        <f>IF(AND(Z522&gt;=Berekening!E$91,Z522&lt;=Berekening!F$91),AB522,)</f>
        <v>0</v>
      </c>
      <c r="AN522" s="11">
        <f>IF(AND(Z522&gt;=Berekening!E$92,Z522&lt;=Berekening!F$92),AB522,)</f>
        <v>0</v>
      </c>
      <c r="AO522" s="11">
        <f>IF(AND(Z522&gt;=Berekening!E$93,Z522&lt;=Berekening!F$93),AB522,)</f>
        <v>0</v>
      </c>
    </row>
    <row r="523" spans="20:41" hidden="1" x14ac:dyDescent="0.2">
      <c r="T523" s="57"/>
      <c r="Z523" s="19">
        <f t="shared" si="257"/>
        <v>122</v>
      </c>
      <c r="AA523" s="11">
        <f t="shared" si="252"/>
        <v>2</v>
      </c>
      <c r="AB523" s="11">
        <f t="shared" si="253"/>
        <v>0</v>
      </c>
      <c r="AC523" s="19">
        <f t="shared" si="254"/>
        <v>0</v>
      </c>
      <c r="AD523" s="19">
        <f t="shared" si="255"/>
        <v>0</v>
      </c>
      <c r="AE523" s="11" t="b">
        <f t="shared" si="256"/>
        <v>0</v>
      </c>
      <c r="AF523" s="11">
        <f>IF(AND(Z523&gt;=Berekening!E$84,Z523&lt;=Berekening!F$84),AB523,)</f>
        <v>0</v>
      </c>
      <c r="AG523" s="11">
        <f>IF(AND(Z523&gt;=Berekening!E$85,Z523&lt;=Berekening!F$85),AB523,)</f>
        <v>0</v>
      </c>
      <c r="AH523" s="11">
        <f>IF(AND(Z523&gt;=Berekening!E$86,Z523&lt;=Berekening!F$86),AB523,)</f>
        <v>0</v>
      </c>
      <c r="AI523" s="11">
        <f>IF(AND(Z523&gt;=Berekening!E$87,Z523&lt;=Berekening!F$87),AB523,)</f>
        <v>0</v>
      </c>
      <c r="AJ523" s="11">
        <f>IF(AND(Z523&gt;=Berekening!E$88,Z523&lt;=Berekening!F$88),AB523,)</f>
        <v>0</v>
      </c>
      <c r="AK523" s="11">
        <f>IF(AND(Z523&gt;=Berekening!E$89,Z523&lt;=Berekening!F$89),AB523,)</f>
        <v>0</v>
      </c>
      <c r="AL523" s="11">
        <f>IF(AND(Z523&gt;=Berekening!E$90,Z523&lt;=Berekening!F$90),AB523,)</f>
        <v>0</v>
      </c>
      <c r="AM523" s="11">
        <f>IF(AND(Z523&gt;=Berekening!E$91,Z523&lt;=Berekening!F$91),AB523,)</f>
        <v>0</v>
      </c>
      <c r="AN523" s="11">
        <f>IF(AND(Z523&gt;=Berekening!E$92,Z523&lt;=Berekening!F$92),AB523,)</f>
        <v>0</v>
      </c>
      <c r="AO523" s="11">
        <f>IF(AND(Z523&gt;=Berekening!E$93,Z523&lt;=Berekening!F$93),AB523,)</f>
        <v>0</v>
      </c>
    </row>
    <row r="524" spans="20:41" hidden="1" x14ac:dyDescent="0.2">
      <c r="T524" s="57"/>
      <c r="Z524" s="19">
        <f t="shared" si="257"/>
        <v>123</v>
      </c>
      <c r="AA524" s="11">
        <f t="shared" si="252"/>
        <v>3</v>
      </c>
      <c r="AB524" s="11">
        <f t="shared" si="253"/>
        <v>0</v>
      </c>
      <c r="AC524" s="19">
        <f t="shared" si="254"/>
        <v>0</v>
      </c>
      <c r="AD524" s="19">
        <f t="shared" si="255"/>
        <v>0</v>
      </c>
      <c r="AE524" s="11" t="b">
        <f t="shared" si="256"/>
        <v>0</v>
      </c>
      <c r="AF524" s="11">
        <f>IF(AND(Z524&gt;=Berekening!E$84,Z524&lt;=Berekening!F$84),AB524,)</f>
        <v>0</v>
      </c>
      <c r="AG524" s="11">
        <f>IF(AND(Z524&gt;=Berekening!E$85,Z524&lt;=Berekening!F$85),AB524,)</f>
        <v>0</v>
      </c>
      <c r="AH524" s="11">
        <f>IF(AND(Z524&gt;=Berekening!E$86,Z524&lt;=Berekening!F$86),AB524,)</f>
        <v>0</v>
      </c>
      <c r="AI524" s="11">
        <f>IF(AND(Z524&gt;=Berekening!E$87,Z524&lt;=Berekening!F$87),AB524,)</f>
        <v>0</v>
      </c>
      <c r="AJ524" s="11">
        <f>IF(AND(Z524&gt;=Berekening!E$88,Z524&lt;=Berekening!F$88),AB524,)</f>
        <v>0</v>
      </c>
      <c r="AK524" s="11">
        <f>IF(AND(Z524&gt;=Berekening!E$89,Z524&lt;=Berekening!F$89),AB524,)</f>
        <v>0</v>
      </c>
      <c r="AL524" s="11">
        <f>IF(AND(Z524&gt;=Berekening!E$90,Z524&lt;=Berekening!F$90),AB524,)</f>
        <v>0</v>
      </c>
      <c r="AM524" s="11">
        <f>IF(AND(Z524&gt;=Berekening!E$91,Z524&lt;=Berekening!F$91),AB524,)</f>
        <v>0</v>
      </c>
      <c r="AN524" s="11">
        <f>IF(AND(Z524&gt;=Berekening!E$92,Z524&lt;=Berekening!F$92),AB524,)</f>
        <v>0</v>
      </c>
      <c r="AO524" s="11">
        <f>IF(AND(Z524&gt;=Berekening!E$93,Z524&lt;=Berekening!F$93),AB524,)</f>
        <v>0</v>
      </c>
    </row>
    <row r="525" spans="20:41" hidden="1" x14ac:dyDescent="0.2">
      <c r="T525" s="57"/>
      <c r="Z525" s="19">
        <f t="shared" si="257"/>
        <v>124</v>
      </c>
      <c r="AA525" s="11">
        <f t="shared" si="252"/>
        <v>4</v>
      </c>
      <c r="AB525" s="11">
        <f t="shared" si="253"/>
        <v>0</v>
      </c>
      <c r="AC525" s="19">
        <f t="shared" si="254"/>
        <v>0</v>
      </c>
      <c r="AD525" s="19">
        <f t="shared" si="255"/>
        <v>0</v>
      </c>
      <c r="AE525" s="11" t="b">
        <f t="shared" si="256"/>
        <v>0</v>
      </c>
      <c r="AF525" s="11">
        <f>IF(AND(Z525&gt;=Berekening!E$84,Z525&lt;=Berekening!F$84),AB525,)</f>
        <v>0</v>
      </c>
      <c r="AG525" s="11">
        <f>IF(AND(Z525&gt;=Berekening!E$85,Z525&lt;=Berekening!F$85),AB525,)</f>
        <v>0</v>
      </c>
      <c r="AH525" s="11">
        <f>IF(AND(Z525&gt;=Berekening!E$86,Z525&lt;=Berekening!F$86),AB525,)</f>
        <v>0</v>
      </c>
      <c r="AI525" s="11">
        <f>IF(AND(Z525&gt;=Berekening!E$87,Z525&lt;=Berekening!F$87),AB525,)</f>
        <v>0</v>
      </c>
      <c r="AJ525" s="11">
        <f>IF(AND(Z525&gt;=Berekening!E$88,Z525&lt;=Berekening!F$88),AB525,)</f>
        <v>0</v>
      </c>
      <c r="AK525" s="11">
        <f>IF(AND(Z525&gt;=Berekening!E$89,Z525&lt;=Berekening!F$89),AB525,)</f>
        <v>0</v>
      </c>
      <c r="AL525" s="11">
        <f>IF(AND(Z525&gt;=Berekening!E$90,Z525&lt;=Berekening!F$90),AB525,)</f>
        <v>0</v>
      </c>
      <c r="AM525" s="11">
        <f>IF(AND(Z525&gt;=Berekening!E$91,Z525&lt;=Berekening!F$91),AB525,)</f>
        <v>0</v>
      </c>
      <c r="AN525" s="11">
        <f>IF(AND(Z525&gt;=Berekening!E$92,Z525&lt;=Berekening!F$92),AB525,)</f>
        <v>0</v>
      </c>
      <c r="AO525" s="11">
        <f>IF(AND(Z525&gt;=Berekening!E$93,Z525&lt;=Berekening!F$93),AB525,)</f>
        <v>0</v>
      </c>
    </row>
    <row r="526" spans="20:41" hidden="1" x14ac:dyDescent="0.2">
      <c r="T526" s="57"/>
      <c r="Z526" s="19">
        <f t="shared" si="257"/>
        <v>125</v>
      </c>
      <c r="AA526" s="11">
        <f t="shared" si="252"/>
        <v>5</v>
      </c>
      <c r="AB526" s="11">
        <f t="shared" si="253"/>
        <v>0</v>
      </c>
      <c r="AC526" s="19">
        <f t="shared" si="254"/>
        <v>0</v>
      </c>
      <c r="AD526" s="19">
        <f t="shared" si="255"/>
        <v>0</v>
      </c>
      <c r="AE526" s="11" t="b">
        <f t="shared" si="256"/>
        <v>0</v>
      </c>
      <c r="AF526" s="11">
        <f>IF(AND(Z526&gt;=Berekening!E$84,Z526&lt;=Berekening!F$84),AB526,)</f>
        <v>0</v>
      </c>
      <c r="AG526" s="11">
        <f>IF(AND(Z526&gt;=Berekening!E$85,Z526&lt;=Berekening!F$85),AB526,)</f>
        <v>0</v>
      </c>
      <c r="AH526" s="11">
        <f>IF(AND(Z526&gt;=Berekening!E$86,Z526&lt;=Berekening!F$86),AB526,)</f>
        <v>0</v>
      </c>
      <c r="AI526" s="11">
        <f>IF(AND(Z526&gt;=Berekening!E$87,Z526&lt;=Berekening!F$87),AB526,)</f>
        <v>0</v>
      </c>
      <c r="AJ526" s="11">
        <f>IF(AND(Z526&gt;=Berekening!E$88,Z526&lt;=Berekening!F$88),AB526,)</f>
        <v>0</v>
      </c>
      <c r="AK526" s="11">
        <f>IF(AND(Z526&gt;=Berekening!E$89,Z526&lt;=Berekening!F$89),AB526,)</f>
        <v>0</v>
      </c>
      <c r="AL526" s="11">
        <f>IF(AND(Z526&gt;=Berekening!E$90,Z526&lt;=Berekening!F$90),AB526,)</f>
        <v>0</v>
      </c>
      <c r="AM526" s="11">
        <f>IF(AND(Z526&gt;=Berekening!E$91,Z526&lt;=Berekening!F$91),AB526,)</f>
        <v>0</v>
      </c>
      <c r="AN526" s="11">
        <f>IF(AND(Z526&gt;=Berekening!E$92,Z526&lt;=Berekening!F$92),AB526,)</f>
        <v>0</v>
      </c>
      <c r="AO526" s="11">
        <f>IF(AND(Z526&gt;=Berekening!E$93,Z526&lt;=Berekening!F$93),AB526,)</f>
        <v>0</v>
      </c>
    </row>
    <row r="527" spans="20:41" hidden="1" x14ac:dyDescent="0.2">
      <c r="T527" s="57"/>
      <c r="Z527" s="19">
        <f t="shared" si="257"/>
        <v>126</v>
      </c>
      <c r="AA527" s="11">
        <f t="shared" si="252"/>
        <v>6</v>
      </c>
      <c r="AB527" s="11">
        <f t="shared" si="253"/>
        <v>0</v>
      </c>
      <c r="AC527" s="19">
        <f t="shared" si="254"/>
        <v>0</v>
      </c>
      <c r="AD527" s="19">
        <f t="shared" si="255"/>
        <v>0</v>
      </c>
      <c r="AE527" s="11" t="b">
        <f t="shared" si="256"/>
        <v>0</v>
      </c>
      <c r="AF527" s="11">
        <f>IF(AND(Z527&gt;=Berekening!E$84,Z527&lt;=Berekening!F$84),AB527,)</f>
        <v>0</v>
      </c>
      <c r="AG527" s="11">
        <f>IF(AND(Z527&gt;=Berekening!E$85,Z527&lt;=Berekening!F$85),AB527,)</f>
        <v>0</v>
      </c>
      <c r="AH527" s="11">
        <f>IF(AND(Z527&gt;=Berekening!E$86,Z527&lt;=Berekening!F$86),AB527,)</f>
        <v>0</v>
      </c>
      <c r="AI527" s="11">
        <f>IF(AND(Z527&gt;=Berekening!E$87,Z527&lt;=Berekening!F$87),AB527,)</f>
        <v>0</v>
      </c>
      <c r="AJ527" s="11">
        <f>IF(AND(Z527&gt;=Berekening!E$88,Z527&lt;=Berekening!F$88),AB527,)</f>
        <v>0</v>
      </c>
      <c r="AK527" s="11">
        <f>IF(AND(Z527&gt;=Berekening!E$89,Z527&lt;=Berekening!F$89),AB527,)</f>
        <v>0</v>
      </c>
      <c r="AL527" s="11">
        <f>IF(AND(Z527&gt;=Berekening!E$90,Z527&lt;=Berekening!F$90),AB527,)</f>
        <v>0</v>
      </c>
      <c r="AM527" s="11">
        <f>IF(AND(Z527&gt;=Berekening!E$91,Z527&lt;=Berekening!F$91),AB527,)</f>
        <v>0</v>
      </c>
      <c r="AN527" s="11">
        <f>IF(AND(Z527&gt;=Berekening!E$92,Z527&lt;=Berekening!F$92),AB527,)</f>
        <v>0</v>
      </c>
      <c r="AO527" s="11">
        <f>IF(AND(Z527&gt;=Berekening!E$93,Z527&lt;=Berekening!F$93),AB527,)</f>
        <v>0</v>
      </c>
    </row>
    <row r="528" spans="20:41" hidden="1" x14ac:dyDescent="0.2">
      <c r="T528" s="57"/>
      <c r="Z528" s="19">
        <f t="shared" si="257"/>
        <v>127</v>
      </c>
      <c r="AA528" s="11">
        <f t="shared" si="252"/>
        <v>7</v>
      </c>
      <c r="AB528" s="11">
        <f t="shared" si="253"/>
        <v>0</v>
      </c>
      <c r="AC528" s="19">
        <f t="shared" si="254"/>
        <v>0</v>
      </c>
      <c r="AD528" s="19">
        <f t="shared" si="255"/>
        <v>0</v>
      </c>
      <c r="AE528" s="11" t="b">
        <f t="shared" si="256"/>
        <v>0</v>
      </c>
      <c r="AF528" s="11">
        <f>IF(AND(Z528&gt;=Berekening!E$84,Z528&lt;=Berekening!F$84),AB528,)</f>
        <v>0</v>
      </c>
      <c r="AG528" s="11">
        <f>IF(AND(Z528&gt;=Berekening!E$85,Z528&lt;=Berekening!F$85),AB528,)</f>
        <v>0</v>
      </c>
      <c r="AH528" s="11">
        <f>IF(AND(Z528&gt;=Berekening!E$86,Z528&lt;=Berekening!F$86),AB528,)</f>
        <v>0</v>
      </c>
      <c r="AI528" s="11">
        <f>IF(AND(Z528&gt;=Berekening!E$87,Z528&lt;=Berekening!F$87),AB528,)</f>
        <v>0</v>
      </c>
      <c r="AJ528" s="11">
        <f>IF(AND(Z528&gt;=Berekening!E$88,Z528&lt;=Berekening!F$88),AB528,)</f>
        <v>0</v>
      </c>
      <c r="AK528" s="11">
        <f>IF(AND(Z528&gt;=Berekening!E$89,Z528&lt;=Berekening!F$89),AB528,)</f>
        <v>0</v>
      </c>
      <c r="AL528" s="11">
        <f>IF(AND(Z528&gt;=Berekening!E$90,Z528&lt;=Berekening!F$90),AB528,)</f>
        <v>0</v>
      </c>
      <c r="AM528" s="11">
        <f>IF(AND(Z528&gt;=Berekening!E$91,Z528&lt;=Berekening!F$91),AB528,)</f>
        <v>0</v>
      </c>
      <c r="AN528" s="11">
        <f>IF(AND(Z528&gt;=Berekening!E$92,Z528&lt;=Berekening!F$92),AB528,)</f>
        <v>0</v>
      </c>
      <c r="AO528" s="11">
        <f>IF(AND(Z528&gt;=Berekening!E$93,Z528&lt;=Berekening!F$93),AB528,)</f>
        <v>0</v>
      </c>
    </row>
    <row r="529" spans="20:41" hidden="1" x14ac:dyDescent="0.2">
      <c r="T529" s="57"/>
      <c r="Z529" s="19">
        <f t="shared" si="257"/>
        <v>128</v>
      </c>
      <c r="AA529" s="11">
        <f t="shared" ref="AA529:AA592" si="258">WEEKDAY(Z529,2)</f>
        <v>1</v>
      </c>
      <c r="AB529" s="11">
        <f t="shared" ref="AB529:AB592" si="259">IF(OR(AA529=6,AA529=7),0,IF((AE529),VLOOKUP(AA529,$W$400:$X$404,2,FALSE),0))</f>
        <v>0</v>
      </c>
      <c r="AC529" s="19">
        <f t="shared" ref="AC529:AC592" si="260">VLOOKUP(Z529,$T$411:$T$421,1)</f>
        <v>0</v>
      </c>
      <c r="AD529" s="19">
        <f t="shared" ref="AD529:AD592" si="261">VLOOKUP(Z529,$T$411:$U$421,2)</f>
        <v>0</v>
      </c>
      <c r="AE529" s="11" t="b">
        <f t="shared" ref="AE529:AE592" si="262">IF(AND(Z529&gt;=AC529,Z529&lt;=AD529),TRUE,FALSE)</f>
        <v>0</v>
      </c>
      <c r="AF529" s="11">
        <f>IF(AND(Z529&gt;=Berekening!E$84,Z529&lt;=Berekening!F$84),AB529,)</f>
        <v>0</v>
      </c>
      <c r="AG529" s="11">
        <f>IF(AND(Z529&gt;=Berekening!E$85,Z529&lt;=Berekening!F$85),AB529,)</f>
        <v>0</v>
      </c>
      <c r="AH529" s="11">
        <f>IF(AND(Z529&gt;=Berekening!E$86,Z529&lt;=Berekening!F$86),AB529,)</f>
        <v>0</v>
      </c>
      <c r="AI529" s="11">
        <f>IF(AND(Z529&gt;=Berekening!E$87,Z529&lt;=Berekening!F$87),AB529,)</f>
        <v>0</v>
      </c>
      <c r="AJ529" s="11">
        <f>IF(AND(Z529&gt;=Berekening!E$88,Z529&lt;=Berekening!F$88),AB529,)</f>
        <v>0</v>
      </c>
      <c r="AK529" s="11">
        <f>IF(AND(Z529&gt;=Berekening!E$89,Z529&lt;=Berekening!F$89),AB529,)</f>
        <v>0</v>
      </c>
      <c r="AL529" s="11">
        <f>IF(AND(Z529&gt;=Berekening!E$90,Z529&lt;=Berekening!F$90),AB529,)</f>
        <v>0</v>
      </c>
      <c r="AM529" s="11">
        <f>IF(AND(Z529&gt;=Berekening!E$91,Z529&lt;=Berekening!F$91),AB529,)</f>
        <v>0</v>
      </c>
      <c r="AN529" s="11">
        <f>IF(AND(Z529&gt;=Berekening!E$92,Z529&lt;=Berekening!F$92),AB529,)</f>
        <v>0</v>
      </c>
      <c r="AO529" s="11">
        <f>IF(AND(Z529&gt;=Berekening!E$93,Z529&lt;=Berekening!F$93),AB529,)</f>
        <v>0</v>
      </c>
    </row>
    <row r="530" spans="20:41" hidden="1" x14ac:dyDescent="0.2">
      <c r="T530" s="57"/>
      <c r="Z530" s="19">
        <f t="shared" ref="Z530:Z593" si="263">Z529+1</f>
        <v>129</v>
      </c>
      <c r="AA530" s="11">
        <f t="shared" si="258"/>
        <v>2</v>
      </c>
      <c r="AB530" s="11">
        <f t="shared" si="259"/>
        <v>0</v>
      </c>
      <c r="AC530" s="19">
        <f t="shared" si="260"/>
        <v>0</v>
      </c>
      <c r="AD530" s="19">
        <f t="shared" si="261"/>
        <v>0</v>
      </c>
      <c r="AE530" s="11" t="b">
        <f t="shared" si="262"/>
        <v>0</v>
      </c>
      <c r="AF530" s="11">
        <f>IF(AND(Z530&gt;=Berekening!E$84,Z530&lt;=Berekening!F$84),AB530,)</f>
        <v>0</v>
      </c>
      <c r="AG530" s="11">
        <f>IF(AND(Z530&gt;=Berekening!E$85,Z530&lt;=Berekening!F$85),AB530,)</f>
        <v>0</v>
      </c>
      <c r="AH530" s="11">
        <f>IF(AND(Z530&gt;=Berekening!E$86,Z530&lt;=Berekening!F$86),AB530,)</f>
        <v>0</v>
      </c>
      <c r="AI530" s="11">
        <f>IF(AND(Z530&gt;=Berekening!E$87,Z530&lt;=Berekening!F$87),AB530,)</f>
        <v>0</v>
      </c>
      <c r="AJ530" s="11">
        <f>IF(AND(Z530&gt;=Berekening!E$88,Z530&lt;=Berekening!F$88),AB530,)</f>
        <v>0</v>
      </c>
      <c r="AK530" s="11">
        <f>IF(AND(Z530&gt;=Berekening!E$89,Z530&lt;=Berekening!F$89),AB530,)</f>
        <v>0</v>
      </c>
      <c r="AL530" s="11">
        <f>IF(AND(Z530&gt;=Berekening!E$90,Z530&lt;=Berekening!F$90),AB530,)</f>
        <v>0</v>
      </c>
      <c r="AM530" s="11">
        <f>IF(AND(Z530&gt;=Berekening!E$91,Z530&lt;=Berekening!F$91),AB530,)</f>
        <v>0</v>
      </c>
      <c r="AN530" s="11">
        <f>IF(AND(Z530&gt;=Berekening!E$92,Z530&lt;=Berekening!F$92),AB530,)</f>
        <v>0</v>
      </c>
      <c r="AO530" s="11">
        <f>IF(AND(Z530&gt;=Berekening!E$93,Z530&lt;=Berekening!F$93),AB530,)</f>
        <v>0</v>
      </c>
    </row>
    <row r="531" spans="20:41" hidden="1" x14ac:dyDescent="0.2">
      <c r="T531" s="57"/>
      <c r="Z531" s="19">
        <f t="shared" si="263"/>
        <v>130</v>
      </c>
      <c r="AA531" s="11">
        <f t="shared" si="258"/>
        <v>3</v>
      </c>
      <c r="AB531" s="11">
        <f t="shared" si="259"/>
        <v>0</v>
      </c>
      <c r="AC531" s="19">
        <f t="shared" si="260"/>
        <v>0</v>
      </c>
      <c r="AD531" s="19">
        <f t="shared" si="261"/>
        <v>0</v>
      </c>
      <c r="AE531" s="11" t="b">
        <f t="shared" si="262"/>
        <v>0</v>
      </c>
      <c r="AF531" s="11">
        <f>IF(AND(Z531&gt;=Berekening!E$84,Z531&lt;=Berekening!F$84),AB531,)</f>
        <v>0</v>
      </c>
      <c r="AG531" s="11">
        <f>IF(AND(Z531&gt;=Berekening!E$85,Z531&lt;=Berekening!F$85),AB531,)</f>
        <v>0</v>
      </c>
      <c r="AH531" s="11">
        <f>IF(AND(Z531&gt;=Berekening!E$86,Z531&lt;=Berekening!F$86),AB531,)</f>
        <v>0</v>
      </c>
      <c r="AI531" s="11">
        <f>IF(AND(Z531&gt;=Berekening!E$87,Z531&lt;=Berekening!F$87),AB531,)</f>
        <v>0</v>
      </c>
      <c r="AJ531" s="11">
        <f>IF(AND(Z531&gt;=Berekening!E$88,Z531&lt;=Berekening!F$88),AB531,)</f>
        <v>0</v>
      </c>
      <c r="AK531" s="11">
        <f>IF(AND(Z531&gt;=Berekening!E$89,Z531&lt;=Berekening!F$89),AB531,)</f>
        <v>0</v>
      </c>
      <c r="AL531" s="11">
        <f>IF(AND(Z531&gt;=Berekening!E$90,Z531&lt;=Berekening!F$90),AB531,)</f>
        <v>0</v>
      </c>
      <c r="AM531" s="11">
        <f>IF(AND(Z531&gt;=Berekening!E$91,Z531&lt;=Berekening!F$91),AB531,)</f>
        <v>0</v>
      </c>
      <c r="AN531" s="11">
        <f>IF(AND(Z531&gt;=Berekening!E$92,Z531&lt;=Berekening!F$92),AB531,)</f>
        <v>0</v>
      </c>
      <c r="AO531" s="11">
        <f>IF(AND(Z531&gt;=Berekening!E$93,Z531&lt;=Berekening!F$93),AB531,)</f>
        <v>0</v>
      </c>
    </row>
    <row r="532" spans="20:41" hidden="1" x14ac:dyDescent="0.2">
      <c r="T532" s="57"/>
      <c r="Z532" s="19">
        <f t="shared" si="263"/>
        <v>131</v>
      </c>
      <c r="AA532" s="11">
        <f t="shared" si="258"/>
        <v>4</v>
      </c>
      <c r="AB532" s="11">
        <f t="shared" si="259"/>
        <v>0</v>
      </c>
      <c r="AC532" s="19">
        <f t="shared" si="260"/>
        <v>0</v>
      </c>
      <c r="AD532" s="19">
        <f t="shared" si="261"/>
        <v>0</v>
      </c>
      <c r="AE532" s="11" t="b">
        <f t="shared" si="262"/>
        <v>0</v>
      </c>
      <c r="AF532" s="11">
        <f>IF(AND(Z532&gt;=Berekening!E$84,Z532&lt;=Berekening!F$84),AB532,)</f>
        <v>0</v>
      </c>
      <c r="AG532" s="11">
        <f>IF(AND(Z532&gt;=Berekening!E$85,Z532&lt;=Berekening!F$85),AB532,)</f>
        <v>0</v>
      </c>
      <c r="AH532" s="11">
        <f>IF(AND(Z532&gt;=Berekening!E$86,Z532&lt;=Berekening!F$86),AB532,)</f>
        <v>0</v>
      </c>
      <c r="AI532" s="11">
        <f>IF(AND(Z532&gt;=Berekening!E$87,Z532&lt;=Berekening!F$87),AB532,)</f>
        <v>0</v>
      </c>
      <c r="AJ532" s="11">
        <f>IF(AND(Z532&gt;=Berekening!E$88,Z532&lt;=Berekening!F$88),AB532,)</f>
        <v>0</v>
      </c>
      <c r="AK532" s="11">
        <f>IF(AND(Z532&gt;=Berekening!E$89,Z532&lt;=Berekening!F$89),AB532,)</f>
        <v>0</v>
      </c>
      <c r="AL532" s="11">
        <f>IF(AND(Z532&gt;=Berekening!E$90,Z532&lt;=Berekening!F$90),AB532,)</f>
        <v>0</v>
      </c>
      <c r="AM532" s="11">
        <f>IF(AND(Z532&gt;=Berekening!E$91,Z532&lt;=Berekening!F$91),AB532,)</f>
        <v>0</v>
      </c>
      <c r="AN532" s="11">
        <f>IF(AND(Z532&gt;=Berekening!E$92,Z532&lt;=Berekening!F$92),AB532,)</f>
        <v>0</v>
      </c>
      <c r="AO532" s="11">
        <f>IF(AND(Z532&gt;=Berekening!E$93,Z532&lt;=Berekening!F$93),AB532,)</f>
        <v>0</v>
      </c>
    </row>
    <row r="533" spans="20:41" hidden="1" x14ac:dyDescent="0.2">
      <c r="T533" s="57"/>
      <c r="Z533" s="19">
        <f t="shared" si="263"/>
        <v>132</v>
      </c>
      <c r="AA533" s="11">
        <f t="shared" si="258"/>
        <v>5</v>
      </c>
      <c r="AB533" s="11">
        <f t="shared" si="259"/>
        <v>0</v>
      </c>
      <c r="AC533" s="19">
        <f t="shared" si="260"/>
        <v>0</v>
      </c>
      <c r="AD533" s="19">
        <f t="shared" si="261"/>
        <v>0</v>
      </c>
      <c r="AE533" s="11" t="b">
        <f t="shared" si="262"/>
        <v>0</v>
      </c>
      <c r="AF533" s="11">
        <f>IF(AND(Z533&gt;=Berekening!E$84,Z533&lt;=Berekening!F$84),AB533,)</f>
        <v>0</v>
      </c>
      <c r="AG533" s="11">
        <f>IF(AND(Z533&gt;=Berekening!E$85,Z533&lt;=Berekening!F$85),AB533,)</f>
        <v>0</v>
      </c>
      <c r="AH533" s="11">
        <f>IF(AND(Z533&gt;=Berekening!E$86,Z533&lt;=Berekening!F$86),AB533,)</f>
        <v>0</v>
      </c>
      <c r="AI533" s="11">
        <f>IF(AND(Z533&gt;=Berekening!E$87,Z533&lt;=Berekening!F$87),AB533,)</f>
        <v>0</v>
      </c>
      <c r="AJ533" s="11">
        <f>IF(AND(Z533&gt;=Berekening!E$88,Z533&lt;=Berekening!F$88),AB533,)</f>
        <v>0</v>
      </c>
      <c r="AK533" s="11">
        <f>IF(AND(Z533&gt;=Berekening!E$89,Z533&lt;=Berekening!F$89),AB533,)</f>
        <v>0</v>
      </c>
      <c r="AL533" s="11">
        <f>IF(AND(Z533&gt;=Berekening!E$90,Z533&lt;=Berekening!F$90),AB533,)</f>
        <v>0</v>
      </c>
      <c r="AM533" s="11">
        <f>IF(AND(Z533&gt;=Berekening!E$91,Z533&lt;=Berekening!F$91),AB533,)</f>
        <v>0</v>
      </c>
      <c r="AN533" s="11">
        <f>IF(AND(Z533&gt;=Berekening!E$92,Z533&lt;=Berekening!F$92),AB533,)</f>
        <v>0</v>
      </c>
      <c r="AO533" s="11">
        <f>IF(AND(Z533&gt;=Berekening!E$93,Z533&lt;=Berekening!F$93),AB533,)</f>
        <v>0</v>
      </c>
    </row>
    <row r="534" spans="20:41" hidden="1" x14ac:dyDescent="0.2">
      <c r="T534" s="57"/>
      <c r="Z534" s="19">
        <f t="shared" si="263"/>
        <v>133</v>
      </c>
      <c r="AA534" s="11">
        <f t="shared" si="258"/>
        <v>6</v>
      </c>
      <c r="AB534" s="11">
        <f t="shared" si="259"/>
        <v>0</v>
      </c>
      <c r="AC534" s="19">
        <f t="shared" si="260"/>
        <v>0</v>
      </c>
      <c r="AD534" s="19">
        <f t="shared" si="261"/>
        <v>0</v>
      </c>
      <c r="AE534" s="11" t="b">
        <f t="shared" si="262"/>
        <v>0</v>
      </c>
      <c r="AF534" s="11">
        <f>IF(AND(Z534&gt;=Berekening!E$84,Z534&lt;=Berekening!F$84),AB534,)</f>
        <v>0</v>
      </c>
      <c r="AG534" s="11">
        <f>IF(AND(Z534&gt;=Berekening!E$85,Z534&lt;=Berekening!F$85),AB534,)</f>
        <v>0</v>
      </c>
      <c r="AH534" s="11">
        <f>IF(AND(Z534&gt;=Berekening!E$86,Z534&lt;=Berekening!F$86),AB534,)</f>
        <v>0</v>
      </c>
      <c r="AI534" s="11">
        <f>IF(AND(Z534&gt;=Berekening!E$87,Z534&lt;=Berekening!F$87),AB534,)</f>
        <v>0</v>
      </c>
      <c r="AJ534" s="11">
        <f>IF(AND(Z534&gt;=Berekening!E$88,Z534&lt;=Berekening!F$88),AB534,)</f>
        <v>0</v>
      </c>
      <c r="AK534" s="11">
        <f>IF(AND(Z534&gt;=Berekening!E$89,Z534&lt;=Berekening!F$89),AB534,)</f>
        <v>0</v>
      </c>
      <c r="AL534" s="11">
        <f>IF(AND(Z534&gt;=Berekening!E$90,Z534&lt;=Berekening!F$90),AB534,)</f>
        <v>0</v>
      </c>
      <c r="AM534" s="11">
        <f>IF(AND(Z534&gt;=Berekening!E$91,Z534&lt;=Berekening!F$91),AB534,)</f>
        <v>0</v>
      </c>
      <c r="AN534" s="11">
        <f>IF(AND(Z534&gt;=Berekening!E$92,Z534&lt;=Berekening!F$92),AB534,)</f>
        <v>0</v>
      </c>
      <c r="AO534" s="11">
        <f>IF(AND(Z534&gt;=Berekening!E$93,Z534&lt;=Berekening!F$93),AB534,)</f>
        <v>0</v>
      </c>
    </row>
    <row r="535" spans="20:41" hidden="1" x14ac:dyDescent="0.2">
      <c r="T535" s="57"/>
      <c r="Z535" s="19">
        <f t="shared" si="263"/>
        <v>134</v>
      </c>
      <c r="AA535" s="11">
        <f t="shared" si="258"/>
        <v>7</v>
      </c>
      <c r="AB535" s="11">
        <f t="shared" si="259"/>
        <v>0</v>
      </c>
      <c r="AC535" s="19">
        <f t="shared" si="260"/>
        <v>0</v>
      </c>
      <c r="AD535" s="19">
        <f t="shared" si="261"/>
        <v>0</v>
      </c>
      <c r="AE535" s="11" t="b">
        <f t="shared" si="262"/>
        <v>0</v>
      </c>
      <c r="AF535" s="11">
        <f>IF(AND(Z535&gt;=Berekening!E$84,Z535&lt;=Berekening!F$84),AB535,)</f>
        <v>0</v>
      </c>
      <c r="AG535" s="11">
        <f>IF(AND(Z535&gt;=Berekening!E$85,Z535&lt;=Berekening!F$85),AB535,)</f>
        <v>0</v>
      </c>
      <c r="AH535" s="11">
        <f>IF(AND(Z535&gt;=Berekening!E$86,Z535&lt;=Berekening!F$86),AB535,)</f>
        <v>0</v>
      </c>
      <c r="AI535" s="11">
        <f>IF(AND(Z535&gt;=Berekening!E$87,Z535&lt;=Berekening!F$87),AB535,)</f>
        <v>0</v>
      </c>
      <c r="AJ535" s="11">
        <f>IF(AND(Z535&gt;=Berekening!E$88,Z535&lt;=Berekening!F$88),AB535,)</f>
        <v>0</v>
      </c>
      <c r="AK535" s="11">
        <f>IF(AND(Z535&gt;=Berekening!E$89,Z535&lt;=Berekening!F$89),AB535,)</f>
        <v>0</v>
      </c>
      <c r="AL535" s="11">
        <f>IF(AND(Z535&gt;=Berekening!E$90,Z535&lt;=Berekening!F$90),AB535,)</f>
        <v>0</v>
      </c>
      <c r="AM535" s="11">
        <f>IF(AND(Z535&gt;=Berekening!E$91,Z535&lt;=Berekening!F$91),AB535,)</f>
        <v>0</v>
      </c>
      <c r="AN535" s="11">
        <f>IF(AND(Z535&gt;=Berekening!E$92,Z535&lt;=Berekening!F$92),AB535,)</f>
        <v>0</v>
      </c>
      <c r="AO535" s="11">
        <f>IF(AND(Z535&gt;=Berekening!E$93,Z535&lt;=Berekening!F$93),AB535,)</f>
        <v>0</v>
      </c>
    </row>
    <row r="536" spans="20:41" hidden="1" x14ac:dyDescent="0.2">
      <c r="T536" s="57"/>
      <c r="Z536" s="19">
        <f t="shared" si="263"/>
        <v>135</v>
      </c>
      <c r="AA536" s="11">
        <f t="shared" si="258"/>
        <v>1</v>
      </c>
      <c r="AB536" s="11">
        <f t="shared" si="259"/>
        <v>0</v>
      </c>
      <c r="AC536" s="19">
        <f t="shared" si="260"/>
        <v>0</v>
      </c>
      <c r="AD536" s="19">
        <f t="shared" si="261"/>
        <v>0</v>
      </c>
      <c r="AE536" s="11" t="b">
        <f t="shared" si="262"/>
        <v>0</v>
      </c>
      <c r="AF536" s="11">
        <f>IF(AND(Z536&gt;=Berekening!E$84,Z536&lt;=Berekening!F$84),AB536,)</f>
        <v>0</v>
      </c>
      <c r="AG536" s="11">
        <f>IF(AND(Z536&gt;=Berekening!E$85,Z536&lt;=Berekening!F$85),AB536,)</f>
        <v>0</v>
      </c>
      <c r="AH536" s="11">
        <f>IF(AND(Z536&gt;=Berekening!E$86,Z536&lt;=Berekening!F$86),AB536,)</f>
        <v>0</v>
      </c>
      <c r="AI536" s="11">
        <f>IF(AND(Z536&gt;=Berekening!E$87,Z536&lt;=Berekening!F$87),AB536,)</f>
        <v>0</v>
      </c>
      <c r="AJ536" s="11">
        <f>IF(AND(Z536&gt;=Berekening!E$88,Z536&lt;=Berekening!F$88),AB536,)</f>
        <v>0</v>
      </c>
      <c r="AK536" s="11">
        <f>IF(AND(Z536&gt;=Berekening!E$89,Z536&lt;=Berekening!F$89),AB536,)</f>
        <v>0</v>
      </c>
      <c r="AL536" s="11">
        <f>IF(AND(Z536&gt;=Berekening!E$90,Z536&lt;=Berekening!F$90),AB536,)</f>
        <v>0</v>
      </c>
      <c r="AM536" s="11">
        <f>IF(AND(Z536&gt;=Berekening!E$91,Z536&lt;=Berekening!F$91),AB536,)</f>
        <v>0</v>
      </c>
      <c r="AN536" s="11">
        <f>IF(AND(Z536&gt;=Berekening!E$92,Z536&lt;=Berekening!F$92),AB536,)</f>
        <v>0</v>
      </c>
      <c r="AO536" s="11">
        <f>IF(AND(Z536&gt;=Berekening!E$93,Z536&lt;=Berekening!F$93),AB536,)</f>
        <v>0</v>
      </c>
    </row>
    <row r="537" spans="20:41" hidden="1" x14ac:dyDescent="0.2">
      <c r="T537" s="57"/>
      <c r="Z537" s="19">
        <f t="shared" si="263"/>
        <v>136</v>
      </c>
      <c r="AA537" s="11">
        <f t="shared" si="258"/>
        <v>2</v>
      </c>
      <c r="AB537" s="11">
        <f t="shared" si="259"/>
        <v>0</v>
      </c>
      <c r="AC537" s="19">
        <f t="shared" si="260"/>
        <v>0</v>
      </c>
      <c r="AD537" s="19">
        <f t="shared" si="261"/>
        <v>0</v>
      </c>
      <c r="AE537" s="11" t="b">
        <f t="shared" si="262"/>
        <v>0</v>
      </c>
      <c r="AF537" s="11">
        <f>IF(AND(Z537&gt;=Berekening!E$84,Z537&lt;=Berekening!F$84),AB537,)</f>
        <v>0</v>
      </c>
      <c r="AG537" s="11">
        <f>IF(AND(Z537&gt;=Berekening!E$85,Z537&lt;=Berekening!F$85),AB537,)</f>
        <v>0</v>
      </c>
      <c r="AH537" s="11">
        <f>IF(AND(Z537&gt;=Berekening!E$86,Z537&lt;=Berekening!F$86),AB537,)</f>
        <v>0</v>
      </c>
      <c r="AI537" s="11">
        <f>IF(AND(Z537&gt;=Berekening!E$87,Z537&lt;=Berekening!F$87),AB537,)</f>
        <v>0</v>
      </c>
      <c r="AJ537" s="11">
        <f>IF(AND(Z537&gt;=Berekening!E$88,Z537&lt;=Berekening!F$88),AB537,)</f>
        <v>0</v>
      </c>
      <c r="AK537" s="11">
        <f>IF(AND(Z537&gt;=Berekening!E$89,Z537&lt;=Berekening!F$89),AB537,)</f>
        <v>0</v>
      </c>
      <c r="AL537" s="11">
        <f>IF(AND(Z537&gt;=Berekening!E$90,Z537&lt;=Berekening!F$90),AB537,)</f>
        <v>0</v>
      </c>
      <c r="AM537" s="11">
        <f>IF(AND(Z537&gt;=Berekening!E$91,Z537&lt;=Berekening!F$91),AB537,)</f>
        <v>0</v>
      </c>
      <c r="AN537" s="11">
        <f>IF(AND(Z537&gt;=Berekening!E$92,Z537&lt;=Berekening!F$92),AB537,)</f>
        <v>0</v>
      </c>
      <c r="AO537" s="11">
        <f>IF(AND(Z537&gt;=Berekening!E$93,Z537&lt;=Berekening!F$93),AB537,)</f>
        <v>0</v>
      </c>
    </row>
    <row r="538" spans="20:41" hidden="1" x14ac:dyDescent="0.2">
      <c r="T538" s="57"/>
      <c r="Z538" s="19">
        <f t="shared" si="263"/>
        <v>137</v>
      </c>
      <c r="AA538" s="11">
        <f t="shared" si="258"/>
        <v>3</v>
      </c>
      <c r="AB538" s="11">
        <f t="shared" si="259"/>
        <v>0</v>
      </c>
      <c r="AC538" s="19">
        <f t="shared" si="260"/>
        <v>0</v>
      </c>
      <c r="AD538" s="19">
        <f t="shared" si="261"/>
        <v>0</v>
      </c>
      <c r="AE538" s="11" t="b">
        <f t="shared" si="262"/>
        <v>0</v>
      </c>
      <c r="AF538" s="11">
        <f>IF(AND(Z538&gt;=Berekening!E$84,Z538&lt;=Berekening!F$84),AB538,)</f>
        <v>0</v>
      </c>
      <c r="AG538" s="11">
        <f>IF(AND(Z538&gt;=Berekening!E$85,Z538&lt;=Berekening!F$85),AB538,)</f>
        <v>0</v>
      </c>
      <c r="AH538" s="11">
        <f>IF(AND(Z538&gt;=Berekening!E$86,Z538&lt;=Berekening!F$86),AB538,)</f>
        <v>0</v>
      </c>
      <c r="AI538" s="11">
        <f>IF(AND(Z538&gt;=Berekening!E$87,Z538&lt;=Berekening!F$87),AB538,)</f>
        <v>0</v>
      </c>
      <c r="AJ538" s="11">
        <f>IF(AND(Z538&gt;=Berekening!E$88,Z538&lt;=Berekening!F$88),AB538,)</f>
        <v>0</v>
      </c>
      <c r="AK538" s="11">
        <f>IF(AND(Z538&gt;=Berekening!E$89,Z538&lt;=Berekening!F$89),AB538,)</f>
        <v>0</v>
      </c>
      <c r="AL538" s="11">
        <f>IF(AND(Z538&gt;=Berekening!E$90,Z538&lt;=Berekening!F$90),AB538,)</f>
        <v>0</v>
      </c>
      <c r="AM538" s="11">
        <f>IF(AND(Z538&gt;=Berekening!E$91,Z538&lt;=Berekening!F$91),AB538,)</f>
        <v>0</v>
      </c>
      <c r="AN538" s="11">
        <f>IF(AND(Z538&gt;=Berekening!E$92,Z538&lt;=Berekening!F$92),AB538,)</f>
        <v>0</v>
      </c>
      <c r="AO538" s="11">
        <f>IF(AND(Z538&gt;=Berekening!E$93,Z538&lt;=Berekening!F$93),AB538,)</f>
        <v>0</v>
      </c>
    </row>
    <row r="539" spans="20:41" hidden="1" x14ac:dyDescent="0.2">
      <c r="T539" s="57"/>
      <c r="Z539" s="19">
        <f t="shared" si="263"/>
        <v>138</v>
      </c>
      <c r="AA539" s="11">
        <f t="shared" si="258"/>
        <v>4</v>
      </c>
      <c r="AB539" s="11">
        <f t="shared" si="259"/>
        <v>0</v>
      </c>
      <c r="AC539" s="19">
        <f t="shared" si="260"/>
        <v>0</v>
      </c>
      <c r="AD539" s="19">
        <f t="shared" si="261"/>
        <v>0</v>
      </c>
      <c r="AE539" s="11" t="b">
        <f t="shared" si="262"/>
        <v>0</v>
      </c>
      <c r="AF539" s="11">
        <f>IF(AND(Z539&gt;=Berekening!E$84,Z539&lt;=Berekening!F$84),AB539,)</f>
        <v>0</v>
      </c>
      <c r="AG539" s="11">
        <f>IF(AND(Z539&gt;=Berekening!E$85,Z539&lt;=Berekening!F$85),AB539,)</f>
        <v>0</v>
      </c>
      <c r="AH539" s="11">
        <f>IF(AND(Z539&gt;=Berekening!E$86,Z539&lt;=Berekening!F$86),AB539,)</f>
        <v>0</v>
      </c>
      <c r="AI539" s="11">
        <f>IF(AND(Z539&gt;=Berekening!E$87,Z539&lt;=Berekening!F$87),AB539,)</f>
        <v>0</v>
      </c>
      <c r="AJ539" s="11">
        <f>IF(AND(Z539&gt;=Berekening!E$88,Z539&lt;=Berekening!F$88),AB539,)</f>
        <v>0</v>
      </c>
      <c r="AK539" s="11">
        <f>IF(AND(Z539&gt;=Berekening!E$89,Z539&lt;=Berekening!F$89),AB539,)</f>
        <v>0</v>
      </c>
      <c r="AL539" s="11">
        <f>IF(AND(Z539&gt;=Berekening!E$90,Z539&lt;=Berekening!F$90),AB539,)</f>
        <v>0</v>
      </c>
      <c r="AM539" s="11">
        <f>IF(AND(Z539&gt;=Berekening!E$91,Z539&lt;=Berekening!F$91),AB539,)</f>
        <v>0</v>
      </c>
      <c r="AN539" s="11">
        <f>IF(AND(Z539&gt;=Berekening!E$92,Z539&lt;=Berekening!F$92),AB539,)</f>
        <v>0</v>
      </c>
      <c r="AO539" s="11">
        <f>IF(AND(Z539&gt;=Berekening!E$93,Z539&lt;=Berekening!F$93),AB539,)</f>
        <v>0</v>
      </c>
    </row>
    <row r="540" spans="20:41" hidden="1" x14ac:dyDescent="0.2">
      <c r="T540" s="57"/>
      <c r="Z540" s="19">
        <f t="shared" si="263"/>
        <v>139</v>
      </c>
      <c r="AA540" s="11">
        <f t="shared" si="258"/>
        <v>5</v>
      </c>
      <c r="AB540" s="11">
        <f t="shared" si="259"/>
        <v>0</v>
      </c>
      <c r="AC540" s="19">
        <f t="shared" si="260"/>
        <v>0</v>
      </c>
      <c r="AD540" s="19">
        <f t="shared" si="261"/>
        <v>0</v>
      </c>
      <c r="AE540" s="11" t="b">
        <f t="shared" si="262"/>
        <v>0</v>
      </c>
      <c r="AF540" s="11">
        <f>IF(AND(Z540&gt;=Berekening!E$84,Z540&lt;=Berekening!F$84),AB540,)</f>
        <v>0</v>
      </c>
      <c r="AG540" s="11">
        <f>IF(AND(Z540&gt;=Berekening!E$85,Z540&lt;=Berekening!F$85),AB540,)</f>
        <v>0</v>
      </c>
      <c r="AH540" s="11">
        <f>IF(AND(Z540&gt;=Berekening!E$86,Z540&lt;=Berekening!F$86),AB540,)</f>
        <v>0</v>
      </c>
      <c r="AI540" s="11">
        <f>IF(AND(Z540&gt;=Berekening!E$87,Z540&lt;=Berekening!F$87),AB540,)</f>
        <v>0</v>
      </c>
      <c r="AJ540" s="11">
        <f>IF(AND(Z540&gt;=Berekening!E$88,Z540&lt;=Berekening!F$88),AB540,)</f>
        <v>0</v>
      </c>
      <c r="AK540" s="11">
        <f>IF(AND(Z540&gt;=Berekening!E$89,Z540&lt;=Berekening!F$89),AB540,)</f>
        <v>0</v>
      </c>
      <c r="AL540" s="11">
        <f>IF(AND(Z540&gt;=Berekening!E$90,Z540&lt;=Berekening!F$90),AB540,)</f>
        <v>0</v>
      </c>
      <c r="AM540" s="11">
        <f>IF(AND(Z540&gt;=Berekening!E$91,Z540&lt;=Berekening!F$91),AB540,)</f>
        <v>0</v>
      </c>
      <c r="AN540" s="11">
        <f>IF(AND(Z540&gt;=Berekening!E$92,Z540&lt;=Berekening!F$92),AB540,)</f>
        <v>0</v>
      </c>
      <c r="AO540" s="11">
        <f>IF(AND(Z540&gt;=Berekening!E$93,Z540&lt;=Berekening!F$93),AB540,)</f>
        <v>0</v>
      </c>
    </row>
    <row r="541" spans="20:41" hidden="1" x14ac:dyDescent="0.2">
      <c r="T541" s="57"/>
      <c r="Z541" s="19">
        <f t="shared" si="263"/>
        <v>140</v>
      </c>
      <c r="AA541" s="11">
        <f t="shared" si="258"/>
        <v>6</v>
      </c>
      <c r="AB541" s="11">
        <f t="shared" si="259"/>
        <v>0</v>
      </c>
      <c r="AC541" s="19">
        <f t="shared" si="260"/>
        <v>0</v>
      </c>
      <c r="AD541" s="19">
        <f t="shared" si="261"/>
        <v>0</v>
      </c>
      <c r="AE541" s="11" t="b">
        <f t="shared" si="262"/>
        <v>0</v>
      </c>
      <c r="AF541" s="11">
        <f>IF(AND(Z541&gt;=Berekening!E$84,Z541&lt;=Berekening!F$84),AB541,)</f>
        <v>0</v>
      </c>
      <c r="AG541" s="11">
        <f>IF(AND(Z541&gt;=Berekening!E$85,Z541&lt;=Berekening!F$85),AB541,)</f>
        <v>0</v>
      </c>
      <c r="AH541" s="11">
        <f>IF(AND(Z541&gt;=Berekening!E$86,Z541&lt;=Berekening!F$86),AB541,)</f>
        <v>0</v>
      </c>
      <c r="AI541" s="11">
        <f>IF(AND(Z541&gt;=Berekening!E$87,Z541&lt;=Berekening!F$87),AB541,)</f>
        <v>0</v>
      </c>
      <c r="AJ541" s="11">
        <f>IF(AND(Z541&gt;=Berekening!E$88,Z541&lt;=Berekening!F$88),AB541,)</f>
        <v>0</v>
      </c>
      <c r="AK541" s="11">
        <f>IF(AND(Z541&gt;=Berekening!E$89,Z541&lt;=Berekening!F$89),AB541,)</f>
        <v>0</v>
      </c>
      <c r="AL541" s="11">
        <f>IF(AND(Z541&gt;=Berekening!E$90,Z541&lt;=Berekening!F$90),AB541,)</f>
        <v>0</v>
      </c>
      <c r="AM541" s="11">
        <f>IF(AND(Z541&gt;=Berekening!E$91,Z541&lt;=Berekening!F$91),AB541,)</f>
        <v>0</v>
      </c>
      <c r="AN541" s="11">
        <f>IF(AND(Z541&gt;=Berekening!E$92,Z541&lt;=Berekening!F$92),AB541,)</f>
        <v>0</v>
      </c>
      <c r="AO541" s="11">
        <f>IF(AND(Z541&gt;=Berekening!E$93,Z541&lt;=Berekening!F$93),AB541,)</f>
        <v>0</v>
      </c>
    </row>
    <row r="542" spans="20:41" hidden="1" x14ac:dyDescent="0.2">
      <c r="T542" s="57"/>
      <c r="Z542" s="19">
        <f t="shared" si="263"/>
        <v>141</v>
      </c>
      <c r="AA542" s="11">
        <f t="shared" si="258"/>
        <v>7</v>
      </c>
      <c r="AB542" s="11">
        <f t="shared" si="259"/>
        <v>0</v>
      </c>
      <c r="AC542" s="19">
        <f t="shared" si="260"/>
        <v>0</v>
      </c>
      <c r="AD542" s="19">
        <f t="shared" si="261"/>
        <v>0</v>
      </c>
      <c r="AE542" s="11" t="b">
        <f t="shared" si="262"/>
        <v>0</v>
      </c>
      <c r="AF542" s="11">
        <f>IF(AND(Z542&gt;=Berekening!E$84,Z542&lt;=Berekening!F$84),AB542,)</f>
        <v>0</v>
      </c>
      <c r="AG542" s="11">
        <f>IF(AND(Z542&gt;=Berekening!E$85,Z542&lt;=Berekening!F$85),AB542,)</f>
        <v>0</v>
      </c>
      <c r="AH542" s="11">
        <f>IF(AND(Z542&gt;=Berekening!E$86,Z542&lt;=Berekening!F$86),AB542,)</f>
        <v>0</v>
      </c>
      <c r="AI542" s="11">
        <f>IF(AND(Z542&gt;=Berekening!E$87,Z542&lt;=Berekening!F$87),AB542,)</f>
        <v>0</v>
      </c>
      <c r="AJ542" s="11">
        <f>IF(AND(Z542&gt;=Berekening!E$88,Z542&lt;=Berekening!F$88),AB542,)</f>
        <v>0</v>
      </c>
      <c r="AK542" s="11">
        <f>IF(AND(Z542&gt;=Berekening!E$89,Z542&lt;=Berekening!F$89),AB542,)</f>
        <v>0</v>
      </c>
      <c r="AL542" s="11">
        <f>IF(AND(Z542&gt;=Berekening!E$90,Z542&lt;=Berekening!F$90),AB542,)</f>
        <v>0</v>
      </c>
      <c r="AM542" s="11">
        <f>IF(AND(Z542&gt;=Berekening!E$91,Z542&lt;=Berekening!F$91),AB542,)</f>
        <v>0</v>
      </c>
      <c r="AN542" s="11">
        <f>IF(AND(Z542&gt;=Berekening!E$92,Z542&lt;=Berekening!F$92),AB542,)</f>
        <v>0</v>
      </c>
      <c r="AO542" s="11">
        <f>IF(AND(Z542&gt;=Berekening!E$93,Z542&lt;=Berekening!F$93),AB542,)</f>
        <v>0</v>
      </c>
    </row>
    <row r="543" spans="20:41" hidden="1" x14ac:dyDescent="0.2">
      <c r="T543" s="57"/>
      <c r="Z543" s="19">
        <f t="shared" si="263"/>
        <v>142</v>
      </c>
      <c r="AA543" s="11">
        <f t="shared" si="258"/>
        <v>1</v>
      </c>
      <c r="AB543" s="11">
        <f t="shared" si="259"/>
        <v>0</v>
      </c>
      <c r="AC543" s="19">
        <f t="shared" si="260"/>
        <v>0</v>
      </c>
      <c r="AD543" s="19">
        <f t="shared" si="261"/>
        <v>0</v>
      </c>
      <c r="AE543" s="11" t="b">
        <f t="shared" si="262"/>
        <v>0</v>
      </c>
      <c r="AF543" s="11">
        <f>IF(AND(Z543&gt;=Berekening!E$84,Z543&lt;=Berekening!F$84),AB543,)</f>
        <v>0</v>
      </c>
      <c r="AG543" s="11">
        <f>IF(AND(Z543&gt;=Berekening!E$85,Z543&lt;=Berekening!F$85),AB543,)</f>
        <v>0</v>
      </c>
      <c r="AH543" s="11">
        <f>IF(AND(Z543&gt;=Berekening!E$86,Z543&lt;=Berekening!F$86),AB543,)</f>
        <v>0</v>
      </c>
      <c r="AI543" s="11">
        <f>IF(AND(Z543&gt;=Berekening!E$87,Z543&lt;=Berekening!F$87),AB543,)</f>
        <v>0</v>
      </c>
      <c r="AJ543" s="11">
        <f>IF(AND(Z543&gt;=Berekening!E$88,Z543&lt;=Berekening!F$88),AB543,)</f>
        <v>0</v>
      </c>
      <c r="AK543" s="11">
        <f>IF(AND(Z543&gt;=Berekening!E$89,Z543&lt;=Berekening!F$89),AB543,)</f>
        <v>0</v>
      </c>
      <c r="AL543" s="11">
        <f>IF(AND(Z543&gt;=Berekening!E$90,Z543&lt;=Berekening!F$90),AB543,)</f>
        <v>0</v>
      </c>
      <c r="AM543" s="11">
        <f>IF(AND(Z543&gt;=Berekening!E$91,Z543&lt;=Berekening!F$91),AB543,)</f>
        <v>0</v>
      </c>
      <c r="AN543" s="11">
        <f>IF(AND(Z543&gt;=Berekening!E$92,Z543&lt;=Berekening!F$92),AB543,)</f>
        <v>0</v>
      </c>
      <c r="AO543" s="11">
        <f>IF(AND(Z543&gt;=Berekening!E$93,Z543&lt;=Berekening!F$93),AB543,)</f>
        <v>0</v>
      </c>
    </row>
    <row r="544" spans="20:41" hidden="1" x14ac:dyDescent="0.2">
      <c r="T544" s="57"/>
      <c r="Z544" s="19">
        <f t="shared" si="263"/>
        <v>143</v>
      </c>
      <c r="AA544" s="11">
        <f t="shared" si="258"/>
        <v>2</v>
      </c>
      <c r="AB544" s="11">
        <f t="shared" si="259"/>
        <v>0</v>
      </c>
      <c r="AC544" s="19">
        <f t="shared" si="260"/>
        <v>0</v>
      </c>
      <c r="AD544" s="19">
        <f t="shared" si="261"/>
        <v>0</v>
      </c>
      <c r="AE544" s="11" t="b">
        <f t="shared" si="262"/>
        <v>0</v>
      </c>
      <c r="AF544" s="11">
        <f>IF(AND(Z544&gt;=Berekening!E$84,Z544&lt;=Berekening!F$84),AB544,)</f>
        <v>0</v>
      </c>
      <c r="AG544" s="11">
        <f>IF(AND(Z544&gt;=Berekening!E$85,Z544&lt;=Berekening!F$85),AB544,)</f>
        <v>0</v>
      </c>
      <c r="AH544" s="11">
        <f>IF(AND(Z544&gt;=Berekening!E$86,Z544&lt;=Berekening!F$86),AB544,)</f>
        <v>0</v>
      </c>
      <c r="AI544" s="11">
        <f>IF(AND(Z544&gt;=Berekening!E$87,Z544&lt;=Berekening!F$87),AB544,)</f>
        <v>0</v>
      </c>
      <c r="AJ544" s="11">
        <f>IF(AND(Z544&gt;=Berekening!E$88,Z544&lt;=Berekening!F$88),AB544,)</f>
        <v>0</v>
      </c>
      <c r="AK544" s="11">
        <f>IF(AND(Z544&gt;=Berekening!E$89,Z544&lt;=Berekening!F$89),AB544,)</f>
        <v>0</v>
      </c>
      <c r="AL544" s="11">
        <f>IF(AND(Z544&gt;=Berekening!E$90,Z544&lt;=Berekening!F$90),AB544,)</f>
        <v>0</v>
      </c>
      <c r="AM544" s="11">
        <f>IF(AND(Z544&gt;=Berekening!E$91,Z544&lt;=Berekening!F$91),AB544,)</f>
        <v>0</v>
      </c>
      <c r="AN544" s="11">
        <f>IF(AND(Z544&gt;=Berekening!E$92,Z544&lt;=Berekening!F$92),AB544,)</f>
        <v>0</v>
      </c>
      <c r="AO544" s="11">
        <f>IF(AND(Z544&gt;=Berekening!E$93,Z544&lt;=Berekening!F$93),AB544,)</f>
        <v>0</v>
      </c>
    </row>
    <row r="545" spans="20:41" hidden="1" x14ac:dyDescent="0.2">
      <c r="T545" s="57"/>
      <c r="Z545" s="19">
        <f t="shared" si="263"/>
        <v>144</v>
      </c>
      <c r="AA545" s="11">
        <f t="shared" si="258"/>
        <v>3</v>
      </c>
      <c r="AB545" s="11">
        <f t="shared" si="259"/>
        <v>0</v>
      </c>
      <c r="AC545" s="19">
        <f t="shared" si="260"/>
        <v>0</v>
      </c>
      <c r="AD545" s="19">
        <f t="shared" si="261"/>
        <v>0</v>
      </c>
      <c r="AE545" s="11" t="b">
        <f t="shared" si="262"/>
        <v>0</v>
      </c>
      <c r="AF545" s="11">
        <f>IF(AND(Z545&gt;=Berekening!E$84,Z545&lt;=Berekening!F$84),AB545,)</f>
        <v>0</v>
      </c>
      <c r="AG545" s="11">
        <f>IF(AND(Z545&gt;=Berekening!E$85,Z545&lt;=Berekening!F$85),AB545,)</f>
        <v>0</v>
      </c>
      <c r="AH545" s="11">
        <f>IF(AND(Z545&gt;=Berekening!E$86,Z545&lt;=Berekening!F$86),AB545,)</f>
        <v>0</v>
      </c>
      <c r="AI545" s="11">
        <f>IF(AND(Z545&gt;=Berekening!E$87,Z545&lt;=Berekening!F$87),AB545,)</f>
        <v>0</v>
      </c>
      <c r="AJ545" s="11">
        <f>IF(AND(Z545&gt;=Berekening!E$88,Z545&lt;=Berekening!F$88),AB545,)</f>
        <v>0</v>
      </c>
      <c r="AK545" s="11">
        <f>IF(AND(Z545&gt;=Berekening!E$89,Z545&lt;=Berekening!F$89),AB545,)</f>
        <v>0</v>
      </c>
      <c r="AL545" s="11">
        <f>IF(AND(Z545&gt;=Berekening!E$90,Z545&lt;=Berekening!F$90),AB545,)</f>
        <v>0</v>
      </c>
      <c r="AM545" s="11">
        <f>IF(AND(Z545&gt;=Berekening!E$91,Z545&lt;=Berekening!F$91),AB545,)</f>
        <v>0</v>
      </c>
      <c r="AN545" s="11">
        <f>IF(AND(Z545&gt;=Berekening!E$92,Z545&lt;=Berekening!F$92),AB545,)</f>
        <v>0</v>
      </c>
      <c r="AO545" s="11">
        <f>IF(AND(Z545&gt;=Berekening!E$93,Z545&lt;=Berekening!F$93),AB545,)</f>
        <v>0</v>
      </c>
    </row>
    <row r="546" spans="20:41" hidden="1" x14ac:dyDescent="0.2">
      <c r="T546" s="57"/>
      <c r="Z546" s="19">
        <f t="shared" si="263"/>
        <v>145</v>
      </c>
      <c r="AA546" s="11">
        <f t="shared" si="258"/>
        <v>4</v>
      </c>
      <c r="AB546" s="11">
        <f t="shared" si="259"/>
        <v>0</v>
      </c>
      <c r="AC546" s="19">
        <f t="shared" si="260"/>
        <v>0</v>
      </c>
      <c r="AD546" s="19">
        <f t="shared" si="261"/>
        <v>0</v>
      </c>
      <c r="AE546" s="11" t="b">
        <f t="shared" si="262"/>
        <v>0</v>
      </c>
      <c r="AF546" s="11">
        <f>IF(AND(Z546&gt;=Berekening!E$84,Z546&lt;=Berekening!F$84),AB546,)</f>
        <v>0</v>
      </c>
      <c r="AG546" s="11">
        <f>IF(AND(Z546&gt;=Berekening!E$85,Z546&lt;=Berekening!F$85),AB546,)</f>
        <v>0</v>
      </c>
      <c r="AH546" s="11">
        <f>IF(AND(Z546&gt;=Berekening!E$86,Z546&lt;=Berekening!F$86),AB546,)</f>
        <v>0</v>
      </c>
      <c r="AI546" s="11">
        <f>IF(AND(Z546&gt;=Berekening!E$87,Z546&lt;=Berekening!F$87),AB546,)</f>
        <v>0</v>
      </c>
      <c r="AJ546" s="11">
        <f>IF(AND(Z546&gt;=Berekening!E$88,Z546&lt;=Berekening!F$88),AB546,)</f>
        <v>0</v>
      </c>
      <c r="AK546" s="11">
        <f>IF(AND(Z546&gt;=Berekening!E$89,Z546&lt;=Berekening!F$89),AB546,)</f>
        <v>0</v>
      </c>
      <c r="AL546" s="11">
        <f>IF(AND(Z546&gt;=Berekening!E$90,Z546&lt;=Berekening!F$90),AB546,)</f>
        <v>0</v>
      </c>
      <c r="AM546" s="11">
        <f>IF(AND(Z546&gt;=Berekening!E$91,Z546&lt;=Berekening!F$91),AB546,)</f>
        <v>0</v>
      </c>
      <c r="AN546" s="11">
        <f>IF(AND(Z546&gt;=Berekening!E$92,Z546&lt;=Berekening!F$92),AB546,)</f>
        <v>0</v>
      </c>
      <c r="AO546" s="11">
        <f>IF(AND(Z546&gt;=Berekening!E$93,Z546&lt;=Berekening!F$93),AB546,)</f>
        <v>0</v>
      </c>
    </row>
    <row r="547" spans="20:41" hidden="1" x14ac:dyDescent="0.2">
      <c r="T547" s="57"/>
      <c r="Z547" s="19">
        <f t="shared" si="263"/>
        <v>146</v>
      </c>
      <c r="AA547" s="11">
        <f t="shared" si="258"/>
        <v>5</v>
      </c>
      <c r="AB547" s="11">
        <f t="shared" si="259"/>
        <v>0</v>
      </c>
      <c r="AC547" s="19">
        <f t="shared" si="260"/>
        <v>0</v>
      </c>
      <c r="AD547" s="19">
        <f t="shared" si="261"/>
        <v>0</v>
      </c>
      <c r="AE547" s="11" t="b">
        <f t="shared" si="262"/>
        <v>0</v>
      </c>
      <c r="AF547" s="11">
        <f>IF(AND(Z547&gt;=Berekening!E$84,Z547&lt;=Berekening!F$84),AB547,)</f>
        <v>0</v>
      </c>
      <c r="AG547" s="11">
        <f>IF(AND(Z547&gt;=Berekening!E$85,Z547&lt;=Berekening!F$85),AB547,)</f>
        <v>0</v>
      </c>
      <c r="AH547" s="11">
        <f>IF(AND(Z547&gt;=Berekening!E$86,Z547&lt;=Berekening!F$86),AB547,)</f>
        <v>0</v>
      </c>
      <c r="AI547" s="11">
        <f>IF(AND(Z547&gt;=Berekening!E$87,Z547&lt;=Berekening!F$87),AB547,)</f>
        <v>0</v>
      </c>
      <c r="AJ547" s="11">
        <f>IF(AND(Z547&gt;=Berekening!E$88,Z547&lt;=Berekening!F$88),AB547,)</f>
        <v>0</v>
      </c>
      <c r="AK547" s="11">
        <f>IF(AND(Z547&gt;=Berekening!E$89,Z547&lt;=Berekening!F$89),AB547,)</f>
        <v>0</v>
      </c>
      <c r="AL547" s="11">
        <f>IF(AND(Z547&gt;=Berekening!E$90,Z547&lt;=Berekening!F$90),AB547,)</f>
        <v>0</v>
      </c>
      <c r="AM547" s="11">
        <f>IF(AND(Z547&gt;=Berekening!E$91,Z547&lt;=Berekening!F$91),AB547,)</f>
        <v>0</v>
      </c>
      <c r="AN547" s="11">
        <f>IF(AND(Z547&gt;=Berekening!E$92,Z547&lt;=Berekening!F$92),AB547,)</f>
        <v>0</v>
      </c>
      <c r="AO547" s="11">
        <f>IF(AND(Z547&gt;=Berekening!E$93,Z547&lt;=Berekening!F$93),AB547,)</f>
        <v>0</v>
      </c>
    </row>
    <row r="548" spans="20:41" hidden="1" x14ac:dyDescent="0.2">
      <c r="T548" s="57"/>
      <c r="Z548" s="19">
        <f t="shared" si="263"/>
        <v>147</v>
      </c>
      <c r="AA548" s="11">
        <f t="shared" si="258"/>
        <v>6</v>
      </c>
      <c r="AB548" s="11">
        <f t="shared" si="259"/>
        <v>0</v>
      </c>
      <c r="AC548" s="19">
        <f t="shared" si="260"/>
        <v>0</v>
      </c>
      <c r="AD548" s="19">
        <f t="shared" si="261"/>
        <v>0</v>
      </c>
      <c r="AE548" s="11" t="b">
        <f t="shared" si="262"/>
        <v>0</v>
      </c>
      <c r="AF548" s="11">
        <f>IF(AND(Z548&gt;=Berekening!E$84,Z548&lt;=Berekening!F$84),AB548,)</f>
        <v>0</v>
      </c>
      <c r="AG548" s="11">
        <f>IF(AND(Z548&gt;=Berekening!E$85,Z548&lt;=Berekening!F$85),AB548,)</f>
        <v>0</v>
      </c>
      <c r="AH548" s="11">
        <f>IF(AND(Z548&gt;=Berekening!E$86,Z548&lt;=Berekening!F$86),AB548,)</f>
        <v>0</v>
      </c>
      <c r="AI548" s="11">
        <f>IF(AND(Z548&gt;=Berekening!E$87,Z548&lt;=Berekening!F$87),AB548,)</f>
        <v>0</v>
      </c>
      <c r="AJ548" s="11">
        <f>IF(AND(Z548&gt;=Berekening!E$88,Z548&lt;=Berekening!F$88),AB548,)</f>
        <v>0</v>
      </c>
      <c r="AK548" s="11">
        <f>IF(AND(Z548&gt;=Berekening!E$89,Z548&lt;=Berekening!F$89),AB548,)</f>
        <v>0</v>
      </c>
      <c r="AL548" s="11">
        <f>IF(AND(Z548&gt;=Berekening!E$90,Z548&lt;=Berekening!F$90),AB548,)</f>
        <v>0</v>
      </c>
      <c r="AM548" s="11">
        <f>IF(AND(Z548&gt;=Berekening!E$91,Z548&lt;=Berekening!F$91),AB548,)</f>
        <v>0</v>
      </c>
      <c r="AN548" s="11">
        <f>IF(AND(Z548&gt;=Berekening!E$92,Z548&lt;=Berekening!F$92),AB548,)</f>
        <v>0</v>
      </c>
      <c r="AO548" s="11">
        <f>IF(AND(Z548&gt;=Berekening!E$93,Z548&lt;=Berekening!F$93),AB548,)</f>
        <v>0</v>
      </c>
    </row>
    <row r="549" spans="20:41" hidden="1" x14ac:dyDescent="0.2">
      <c r="T549" s="57"/>
      <c r="Z549" s="19">
        <f t="shared" si="263"/>
        <v>148</v>
      </c>
      <c r="AA549" s="11">
        <f t="shared" si="258"/>
        <v>7</v>
      </c>
      <c r="AB549" s="11">
        <f t="shared" si="259"/>
        <v>0</v>
      </c>
      <c r="AC549" s="19">
        <f t="shared" si="260"/>
        <v>0</v>
      </c>
      <c r="AD549" s="19">
        <f t="shared" si="261"/>
        <v>0</v>
      </c>
      <c r="AE549" s="11" t="b">
        <f t="shared" si="262"/>
        <v>0</v>
      </c>
      <c r="AF549" s="11">
        <f>IF(AND(Z549&gt;=Berekening!E$84,Z549&lt;=Berekening!F$84),AB549,)</f>
        <v>0</v>
      </c>
      <c r="AG549" s="11">
        <f>IF(AND(Z549&gt;=Berekening!E$85,Z549&lt;=Berekening!F$85),AB549,)</f>
        <v>0</v>
      </c>
      <c r="AH549" s="11">
        <f>IF(AND(Z549&gt;=Berekening!E$86,Z549&lt;=Berekening!F$86),AB549,)</f>
        <v>0</v>
      </c>
      <c r="AI549" s="11">
        <f>IF(AND(Z549&gt;=Berekening!E$87,Z549&lt;=Berekening!F$87),AB549,)</f>
        <v>0</v>
      </c>
      <c r="AJ549" s="11">
        <f>IF(AND(Z549&gt;=Berekening!E$88,Z549&lt;=Berekening!F$88),AB549,)</f>
        <v>0</v>
      </c>
      <c r="AK549" s="11">
        <f>IF(AND(Z549&gt;=Berekening!E$89,Z549&lt;=Berekening!F$89),AB549,)</f>
        <v>0</v>
      </c>
      <c r="AL549" s="11">
        <f>IF(AND(Z549&gt;=Berekening!E$90,Z549&lt;=Berekening!F$90),AB549,)</f>
        <v>0</v>
      </c>
      <c r="AM549" s="11">
        <f>IF(AND(Z549&gt;=Berekening!E$91,Z549&lt;=Berekening!F$91),AB549,)</f>
        <v>0</v>
      </c>
      <c r="AN549" s="11">
        <f>IF(AND(Z549&gt;=Berekening!E$92,Z549&lt;=Berekening!F$92),AB549,)</f>
        <v>0</v>
      </c>
      <c r="AO549" s="11">
        <f>IF(AND(Z549&gt;=Berekening!E$93,Z549&lt;=Berekening!F$93),AB549,)</f>
        <v>0</v>
      </c>
    </row>
    <row r="550" spans="20:41" hidden="1" x14ac:dyDescent="0.2">
      <c r="T550" s="57"/>
      <c r="Z550" s="19">
        <f t="shared" si="263"/>
        <v>149</v>
      </c>
      <c r="AA550" s="11">
        <f t="shared" si="258"/>
        <v>1</v>
      </c>
      <c r="AB550" s="11">
        <f t="shared" si="259"/>
        <v>0</v>
      </c>
      <c r="AC550" s="19">
        <f t="shared" si="260"/>
        <v>0</v>
      </c>
      <c r="AD550" s="19">
        <f t="shared" si="261"/>
        <v>0</v>
      </c>
      <c r="AE550" s="11" t="b">
        <f t="shared" si="262"/>
        <v>0</v>
      </c>
      <c r="AF550" s="11">
        <f>IF(AND(Z550&gt;=Berekening!E$84,Z550&lt;=Berekening!F$84),AB550,)</f>
        <v>0</v>
      </c>
      <c r="AG550" s="11">
        <f>IF(AND(Z550&gt;=Berekening!E$85,Z550&lt;=Berekening!F$85),AB550,)</f>
        <v>0</v>
      </c>
      <c r="AH550" s="11">
        <f>IF(AND(Z550&gt;=Berekening!E$86,Z550&lt;=Berekening!F$86),AB550,)</f>
        <v>0</v>
      </c>
      <c r="AI550" s="11">
        <f>IF(AND(Z550&gt;=Berekening!E$87,Z550&lt;=Berekening!F$87),AB550,)</f>
        <v>0</v>
      </c>
      <c r="AJ550" s="11">
        <f>IF(AND(Z550&gt;=Berekening!E$88,Z550&lt;=Berekening!F$88),AB550,)</f>
        <v>0</v>
      </c>
      <c r="AK550" s="11">
        <f>IF(AND(Z550&gt;=Berekening!E$89,Z550&lt;=Berekening!F$89),AB550,)</f>
        <v>0</v>
      </c>
      <c r="AL550" s="11">
        <f>IF(AND(Z550&gt;=Berekening!E$90,Z550&lt;=Berekening!F$90),AB550,)</f>
        <v>0</v>
      </c>
      <c r="AM550" s="11">
        <f>IF(AND(Z550&gt;=Berekening!E$91,Z550&lt;=Berekening!F$91),AB550,)</f>
        <v>0</v>
      </c>
      <c r="AN550" s="11">
        <f>IF(AND(Z550&gt;=Berekening!E$92,Z550&lt;=Berekening!F$92),AB550,)</f>
        <v>0</v>
      </c>
      <c r="AO550" s="11">
        <f>IF(AND(Z550&gt;=Berekening!E$93,Z550&lt;=Berekening!F$93),AB550,)</f>
        <v>0</v>
      </c>
    </row>
    <row r="551" spans="20:41" hidden="1" x14ac:dyDescent="0.2">
      <c r="T551" s="57"/>
      <c r="Z551" s="19">
        <f t="shared" si="263"/>
        <v>150</v>
      </c>
      <c r="AA551" s="11">
        <f t="shared" si="258"/>
        <v>2</v>
      </c>
      <c r="AB551" s="11">
        <f t="shared" si="259"/>
        <v>0</v>
      </c>
      <c r="AC551" s="19">
        <f t="shared" si="260"/>
        <v>0</v>
      </c>
      <c r="AD551" s="19">
        <f t="shared" si="261"/>
        <v>0</v>
      </c>
      <c r="AE551" s="11" t="b">
        <f t="shared" si="262"/>
        <v>0</v>
      </c>
      <c r="AF551" s="11">
        <f>IF(AND(Z551&gt;=Berekening!E$84,Z551&lt;=Berekening!F$84),AB551,)</f>
        <v>0</v>
      </c>
      <c r="AG551" s="11">
        <f>IF(AND(Z551&gt;=Berekening!E$85,Z551&lt;=Berekening!F$85),AB551,)</f>
        <v>0</v>
      </c>
      <c r="AH551" s="11">
        <f>IF(AND(Z551&gt;=Berekening!E$86,Z551&lt;=Berekening!F$86),AB551,)</f>
        <v>0</v>
      </c>
      <c r="AI551" s="11">
        <f>IF(AND(Z551&gt;=Berekening!E$87,Z551&lt;=Berekening!F$87),AB551,)</f>
        <v>0</v>
      </c>
      <c r="AJ551" s="11">
        <f>IF(AND(Z551&gt;=Berekening!E$88,Z551&lt;=Berekening!F$88),AB551,)</f>
        <v>0</v>
      </c>
      <c r="AK551" s="11">
        <f>IF(AND(Z551&gt;=Berekening!E$89,Z551&lt;=Berekening!F$89),AB551,)</f>
        <v>0</v>
      </c>
      <c r="AL551" s="11">
        <f>IF(AND(Z551&gt;=Berekening!E$90,Z551&lt;=Berekening!F$90),AB551,)</f>
        <v>0</v>
      </c>
      <c r="AM551" s="11">
        <f>IF(AND(Z551&gt;=Berekening!E$91,Z551&lt;=Berekening!F$91),AB551,)</f>
        <v>0</v>
      </c>
      <c r="AN551" s="11">
        <f>IF(AND(Z551&gt;=Berekening!E$92,Z551&lt;=Berekening!F$92),AB551,)</f>
        <v>0</v>
      </c>
      <c r="AO551" s="11">
        <f>IF(AND(Z551&gt;=Berekening!E$93,Z551&lt;=Berekening!F$93),AB551,)</f>
        <v>0</v>
      </c>
    </row>
    <row r="552" spans="20:41" hidden="1" x14ac:dyDescent="0.2">
      <c r="T552" s="57"/>
      <c r="Z552" s="19">
        <f t="shared" si="263"/>
        <v>151</v>
      </c>
      <c r="AA552" s="11">
        <f t="shared" si="258"/>
        <v>3</v>
      </c>
      <c r="AB552" s="11">
        <f t="shared" si="259"/>
        <v>0</v>
      </c>
      <c r="AC552" s="19">
        <f t="shared" si="260"/>
        <v>0</v>
      </c>
      <c r="AD552" s="19">
        <f t="shared" si="261"/>
        <v>0</v>
      </c>
      <c r="AE552" s="11" t="b">
        <f t="shared" si="262"/>
        <v>0</v>
      </c>
      <c r="AF552" s="11">
        <f>IF(AND(Z552&gt;=Berekening!E$84,Z552&lt;=Berekening!F$84),AB552,)</f>
        <v>0</v>
      </c>
      <c r="AG552" s="11">
        <f>IF(AND(Z552&gt;=Berekening!E$85,Z552&lt;=Berekening!F$85),AB552,)</f>
        <v>0</v>
      </c>
      <c r="AH552" s="11">
        <f>IF(AND(Z552&gt;=Berekening!E$86,Z552&lt;=Berekening!F$86),AB552,)</f>
        <v>0</v>
      </c>
      <c r="AI552" s="11">
        <f>IF(AND(Z552&gt;=Berekening!E$87,Z552&lt;=Berekening!F$87),AB552,)</f>
        <v>0</v>
      </c>
      <c r="AJ552" s="11">
        <f>IF(AND(Z552&gt;=Berekening!E$88,Z552&lt;=Berekening!F$88),AB552,)</f>
        <v>0</v>
      </c>
      <c r="AK552" s="11">
        <f>IF(AND(Z552&gt;=Berekening!E$89,Z552&lt;=Berekening!F$89),AB552,)</f>
        <v>0</v>
      </c>
      <c r="AL552" s="11">
        <f>IF(AND(Z552&gt;=Berekening!E$90,Z552&lt;=Berekening!F$90),AB552,)</f>
        <v>0</v>
      </c>
      <c r="AM552" s="11">
        <f>IF(AND(Z552&gt;=Berekening!E$91,Z552&lt;=Berekening!F$91),AB552,)</f>
        <v>0</v>
      </c>
      <c r="AN552" s="11">
        <f>IF(AND(Z552&gt;=Berekening!E$92,Z552&lt;=Berekening!F$92),AB552,)</f>
        <v>0</v>
      </c>
      <c r="AO552" s="11">
        <f>IF(AND(Z552&gt;=Berekening!E$93,Z552&lt;=Berekening!F$93),AB552,)</f>
        <v>0</v>
      </c>
    </row>
    <row r="553" spans="20:41" hidden="1" x14ac:dyDescent="0.2">
      <c r="T553" s="57"/>
      <c r="Z553" s="19">
        <f t="shared" si="263"/>
        <v>152</v>
      </c>
      <c r="AA553" s="11">
        <f t="shared" si="258"/>
        <v>4</v>
      </c>
      <c r="AB553" s="11">
        <f t="shared" si="259"/>
        <v>0</v>
      </c>
      <c r="AC553" s="19">
        <f t="shared" si="260"/>
        <v>0</v>
      </c>
      <c r="AD553" s="19">
        <f t="shared" si="261"/>
        <v>0</v>
      </c>
      <c r="AE553" s="11" t="b">
        <f t="shared" si="262"/>
        <v>0</v>
      </c>
      <c r="AF553" s="11">
        <f>IF(AND(Z553&gt;=Berekening!E$84,Z553&lt;=Berekening!F$84),AB553,)</f>
        <v>0</v>
      </c>
      <c r="AG553" s="11">
        <f>IF(AND(Z553&gt;=Berekening!E$85,Z553&lt;=Berekening!F$85),AB553,)</f>
        <v>0</v>
      </c>
      <c r="AH553" s="11">
        <f>IF(AND(Z553&gt;=Berekening!E$86,Z553&lt;=Berekening!F$86),AB553,)</f>
        <v>0</v>
      </c>
      <c r="AI553" s="11">
        <f>IF(AND(Z553&gt;=Berekening!E$87,Z553&lt;=Berekening!F$87),AB553,)</f>
        <v>0</v>
      </c>
      <c r="AJ553" s="11">
        <f>IF(AND(Z553&gt;=Berekening!E$88,Z553&lt;=Berekening!F$88),AB553,)</f>
        <v>0</v>
      </c>
      <c r="AK553" s="11">
        <f>IF(AND(Z553&gt;=Berekening!E$89,Z553&lt;=Berekening!F$89),AB553,)</f>
        <v>0</v>
      </c>
      <c r="AL553" s="11">
        <f>IF(AND(Z553&gt;=Berekening!E$90,Z553&lt;=Berekening!F$90),AB553,)</f>
        <v>0</v>
      </c>
      <c r="AM553" s="11">
        <f>IF(AND(Z553&gt;=Berekening!E$91,Z553&lt;=Berekening!F$91),AB553,)</f>
        <v>0</v>
      </c>
      <c r="AN553" s="11">
        <f>IF(AND(Z553&gt;=Berekening!E$92,Z553&lt;=Berekening!F$92),AB553,)</f>
        <v>0</v>
      </c>
      <c r="AO553" s="11">
        <f>IF(AND(Z553&gt;=Berekening!E$93,Z553&lt;=Berekening!F$93),AB553,)</f>
        <v>0</v>
      </c>
    </row>
    <row r="554" spans="20:41" hidden="1" x14ac:dyDescent="0.2">
      <c r="T554" s="57"/>
      <c r="Z554" s="19">
        <f t="shared" si="263"/>
        <v>153</v>
      </c>
      <c r="AA554" s="11">
        <f t="shared" si="258"/>
        <v>5</v>
      </c>
      <c r="AB554" s="11">
        <f t="shared" si="259"/>
        <v>0</v>
      </c>
      <c r="AC554" s="19">
        <f t="shared" si="260"/>
        <v>0</v>
      </c>
      <c r="AD554" s="19">
        <f t="shared" si="261"/>
        <v>0</v>
      </c>
      <c r="AE554" s="11" t="b">
        <f t="shared" si="262"/>
        <v>0</v>
      </c>
      <c r="AF554" s="11">
        <f>IF(AND(Z554&gt;=Berekening!E$84,Z554&lt;=Berekening!F$84),AB554,)</f>
        <v>0</v>
      </c>
      <c r="AG554" s="11">
        <f>IF(AND(Z554&gt;=Berekening!E$85,Z554&lt;=Berekening!F$85),AB554,)</f>
        <v>0</v>
      </c>
      <c r="AH554" s="11">
        <f>IF(AND(Z554&gt;=Berekening!E$86,Z554&lt;=Berekening!F$86),AB554,)</f>
        <v>0</v>
      </c>
      <c r="AI554" s="11">
        <f>IF(AND(Z554&gt;=Berekening!E$87,Z554&lt;=Berekening!F$87),AB554,)</f>
        <v>0</v>
      </c>
      <c r="AJ554" s="11">
        <f>IF(AND(Z554&gt;=Berekening!E$88,Z554&lt;=Berekening!F$88),AB554,)</f>
        <v>0</v>
      </c>
      <c r="AK554" s="11">
        <f>IF(AND(Z554&gt;=Berekening!E$89,Z554&lt;=Berekening!F$89),AB554,)</f>
        <v>0</v>
      </c>
      <c r="AL554" s="11">
        <f>IF(AND(Z554&gt;=Berekening!E$90,Z554&lt;=Berekening!F$90),AB554,)</f>
        <v>0</v>
      </c>
      <c r="AM554" s="11">
        <f>IF(AND(Z554&gt;=Berekening!E$91,Z554&lt;=Berekening!F$91),AB554,)</f>
        <v>0</v>
      </c>
      <c r="AN554" s="11">
        <f>IF(AND(Z554&gt;=Berekening!E$92,Z554&lt;=Berekening!F$92),AB554,)</f>
        <v>0</v>
      </c>
      <c r="AO554" s="11">
        <f>IF(AND(Z554&gt;=Berekening!E$93,Z554&lt;=Berekening!F$93),AB554,)</f>
        <v>0</v>
      </c>
    </row>
    <row r="555" spans="20:41" hidden="1" x14ac:dyDescent="0.2">
      <c r="T555" s="57"/>
      <c r="Z555" s="19">
        <f t="shared" si="263"/>
        <v>154</v>
      </c>
      <c r="AA555" s="11">
        <f t="shared" si="258"/>
        <v>6</v>
      </c>
      <c r="AB555" s="11">
        <f t="shared" si="259"/>
        <v>0</v>
      </c>
      <c r="AC555" s="19">
        <f t="shared" si="260"/>
        <v>0</v>
      </c>
      <c r="AD555" s="19">
        <f t="shared" si="261"/>
        <v>0</v>
      </c>
      <c r="AE555" s="11" t="b">
        <f t="shared" si="262"/>
        <v>0</v>
      </c>
      <c r="AF555" s="11">
        <f>IF(AND(Z555&gt;=Berekening!E$84,Z555&lt;=Berekening!F$84),AB555,)</f>
        <v>0</v>
      </c>
      <c r="AG555" s="11">
        <f>IF(AND(Z555&gt;=Berekening!E$85,Z555&lt;=Berekening!F$85),AB555,)</f>
        <v>0</v>
      </c>
      <c r="AH555" s="11">
        <f>IF(AND(Z555&gt;=Berekening!E$86,Z555&lt;=Berekening!F$86),AB555,)</f>
        <v>0</v>
      </c>
      <c r="AI555" s="11">
        <f>IF(AND(Z555&gt;=Berekening!E$87,Z555&lt;=Berekening!F$87),AB555,)</f>
        <v>0</v>
      </c>
      <c r="AJ555" s="11">
        <f>IF(AND(Z555&gt;=Berekening!E$88,Z555&lt;=Berekening!F$88),AB555,)</f>
        <v>0</v>
      </c>
      <c r="AK555" s="11">
        <f>IF(AND(Z555&gt;=Berekening!E$89,Z555&lt;=Berekening!F$89),AB555,)</f>
        <v>0</v>
      </c>
      <c r="AL555" s="11">
        <f>IF(AND(Z555&gt;=Berekening!E$90,Z555&lt;=Berekening!F$90),AB555,)</f>
        <v>0</v>
      </c>
      <c r="AM555" s="11">
        <f>IF(AND(Z555&gt;=Berekening!E$91,Z555&lt;=Berekening!F$91),AB555,)</f>
        <v>0</v>
      </c>
      <c r="AN555" s="11">
        <f>IF(AND(Z555&gt;=Berekening!E$92,Z555&lt;=Berekening!F$92),AB555,)</f>
        <v>0</v>
      </c>
      <c r="AO555" s="11">
        <f>IF(AND(Z555&gt;=Berekening!E$93,Z555&lt;=Berekening!F$93),AB555,)</f>
        <v>0</v>
      </c>
    </row>
    <row r="556" spans="20:41" hidden="1" x14ac:dyDescent="0.2">
      <c r="T556" s="57"/>
      <c r="Z556" s="19">
        <f t="shared" si="263"/>
        <v>155</v>
      </c>
      <c r="AA556" s="11">
        <f t="shared" si="258"/>
        <v>7</v>
      </c>
      <c r="AB556" s="11">
        <f t="shared" si="259"/>
        <v>0</v>
      </c>
      <c r="AC556" s="19">
        <f t="shared" si="260"/>
        <v>0</v>
      </c>
      <c r="AD556" s="19">
        <f t="shared" si="261"/>
        <v>0</v>
      </c>
      <c r="AE556" s="11" t="b">
        <f t="shared" si="262"/>
        <v>0</v>
      </c>
      <c r="AF556" s="11">
        <f>IF(AND(Z556&gt;=Berekening!E$84,Z556&lt;=Berekening!F$84),AB556,)</f>
        <v>0</v>
      </c>
      <c r="AG556" s="11">
        <f>IF(AND(Z556&gt;=Berekening!E$85,Z556&lt;=Berekening!F$85),AB556,)</f>
        <v>0</v>
      </c>
      <c r="AH556" s="11">
        <f>IF(AND(Z556&gt;=Berekening!E$86,Z556&lt;=Berekening!F$86),AB556,)</f>
        <v>0</v>
      </c>
      <c r="AI556" s="11">
        <f>IF(AND(Z556&gt;=Berekening!E$87,Z556&lt;=Berekening!F$87),AB556,)</f>
        <v>0</v>
      </c>
      <c r="AJ556" s="11">
        <f>IF(AND(Z556&gt;=Berekening!E$88,Z556&lt;=Berekening!F$88),AB556,)</f>
        <v>0</v>
      </c>
      <c r="AK556" s="11">
        <f>IF(AND(Z556&gt;=Berekening!E$89,Z556&lt;=Berekening!F$89),AB556,)</f>
        <v>0</v>
      </c>
      <c r="AL556" s="11">
        <f>IF(AND(Z556&gt;=Berekening!E$90,Z556&lt;=Berekening!F$90),AB556,)</f>
        <v>0</v>
      </c>
      <c r="AM556" s="11">
        <f>IF(AND(Z556&gt;=Berekening!E$91,Z556&lt;=Berekening!F$91),AB556,)</f>
        <v>0</v>
      </c>
      <c r="AN556" s="11">
        <f>IF(AND(Z556&gt;=Berekening!E$92,Z556&lt;=Berekening!F$92),AB556,)</f>
        <v>0</v>
      </c>
      <c r="AO556" s="11">
        <f>IF(AND(Z556&gt;=Berekening!E$93,Z556&lt;=Berekening!F$93),AB556,)</f>
        <v>0</v>
      </c>
    </row>
    <row r="557" spans="20:41" hidden="1" x14ac:dyDescent="0.2">
      <c r="T557" s="57"/>
      <c r="Z557" s="19">
        <f t="shared" si="263"/>
        <v>156</v>
      </c>
      <c r="AA557" s="11">
        <f t="shared" si="258"/>
        <v>1</v>
      </c>
      <c r="AB557" s="11">
        <f t="shared" si="259"/>
        <v>0</v>
      </c>
      <c r="AC557" s="19">
        <f t="shared" si="260"/>
        <v>0</v>
      </c>
      <c r="AD557" s="19">
        <f t="shared" si="261"/>
        <v>0</v>
      </c>
      <c r="AE557" s="11" t="b">
        <f t="shared" si="262"/>
        <v>0</v>
      </c>
      <c r="AF557" s="11">
        <f>IF(AND(Z557&gt;=Berekening!E$84,Z557&lt;=Berekening!F$84),AB557,)</f>
        <v>0</v>
      </c>
      <c r="AG557" s="11">
        <f>IF(AND(Z557&gt;=Berekening!E$85,Z557&lt;=Berekening!F$85),AB557,)</f>
        <v>0</v>
      </c>
      <c r="AH557" s="11">
        <f>IF(AND(Z557&gt;=Berekening!E$86,Z557&lt;=Berekening!F$86),AB557,)</f>
        <v>0</v>
      </c>
      <c r="AI557" s="11">
        <f>IF(AND(Z557&gt;=Berekening!E$87,Z557&lt;=Berekening!F$87),AB557,)</f>
        <v>0</v>
      </c>
      <c r="AJ557" s="11">
        <f>IF(AND(Z557&gt;=Berekening!E$88,Z557&lt;=Berekening!F$88),AB557,)</f>
        <v>0</v>
      </c>
      <c r="AK557" s="11">
        <f>IF(AND(Z557&gt;=Berekening!E$89,Z557&lt;=Berekening!F$89),AB557,)</f>
        <v>0</v>
      </c>
      <c r="AL557" s="11">
        <f>IF(AND(Z557&gt;=Berekening!E$90,Z557&lt;=Berekening!F$90),AB557,)</f>
        <v>0</v>
      </c>
      <c r="AM557" s="11">
        <f>IF(AND(Z557&gt;=Berekening!E$91,Z557&lt;=Berekening!F$91),AB557,)</f>
        <v>0</v>
      </c>
      <c r="AN557" s="11">
        <f>IF(AND(Z557&gt;=Berekening!E$92,Z557&lt;=Berekening!F$92),AB557,)</f>
        <v>0</v>
      </c>
      <c r="AO557" s="11">
        <f>IF(AND(Z557&gt;=Berekening!E$93,Z557&lt;=Berekening!F$93),AB557,)</f>
        <v>0</v>
      </c>
    </row>
    <row r="558" spans="20:41" hidden="1" x14ac:dyDescent="0.2">
      <c r="T558" s="57"/>
      <c r="Z558" s="19">
        <f t="shared" si="263"/>
        <v>157</v>
      </c>
      <c r="AA558" s="11">
        <f t="shared" si="258"/>
        <v>2</v>
      </c>
      <c r="AB558" s="11">
        <f t="shared" si="259"/>
        <v>0</v>
      </c>
      <c r="AC558" s="19">
        <f t="shared" si="260"/>
        <v>0</v>
      </c>
      <c r="AD558" s="19">
        <f t="shared" si="261"/>
        <v>0</v>
      </c>
      <c r="AE558" s="11" t="b">
        <f t="shared" si="262"/>
        <v>0</v>
      </c>
      <c r="AF558" s="11">
        <f>IF(AND(Z558&gt;=Berekening!E$84,Z558&lt;=Berekening!F$84),AB558,)</f>
        <v>0</v>
      </c>
      <c r="AG558" s="11">
        <f>IF(AND(Z558&gt;=Berekening!E$85,Z558&lt;=Berekening!F$85),AB558,)</f>
        <v>0</v>
      </c>
      <c r="AH558" s="11">
        <f>IF(AND(Z558&gt;=Berekening!E$86,Z558&lt;=Berekening!F$86),AB558,)</f>
        <v>0</v>
      </c>
      <c r="AI558" s="11">
        <f>IF(AND(Z558&gt;=Berekening!E$87,Z558&lt;=Berekening!F$87),AB558,)</f>
        <v>0</v>
      </c>
      <c r="AJ558" s="11">
        <f>IF(AND(Z558&gt;=Berekening!E$88,Z558&lt;=Berekening!F$88),AB558,)</f>
        <v>0</v>
      </c>
      <c r="AK558" s="11">
        <f>IF(AND(Z558&gt;=Berekening!E$89,Z558&lt;=Berekening!F$89),AB558,)</f>
        <v>0</v>
      </c>
      <c r="AL558" s="11">
        <f>IF(AND(Z558&gt;=Berekening!E$90,Z558&lt;=Berekening!F$90),AB558,)</f>
        <v>0</v>
      </c>
      <c r="AM558" s="11">
        <f>IF(AND(Z558&gt;=Berekening!E$91,Z558&lt;=Berekening!F$91),AB558,)</f>
        <v>0</v>
      </c>
      <c r="AN558" s="11">
        <f>IF(AND(Z558&gt;=Berekening!E$92,Z558&lt;=Berekening!F$92),AB558,)</f>
        <v>0</v>
      </c>
      <c r="AO558" s="11">
        <f>IF(AND(Z558&gt;=Berekening!E$93,Z558&lt;=Berekening!F$93),AB558,)</f>
        <v>0</v>
      </c>
    </row>
    <row r="559" spans="20:41" hidden="1" x14ac:dyDescent="0.2">
      <c r="T559" s="57"/>
      <c r="Z559" s="19">
        <f t="shared" si="263"/>
        <v>158</v>
      </c>
      <c r="AA559" s="11">
        <f t="shared" si="258"/>
        <v>3</v>
      </c>
      <c r="AB559" s="11">
        <f t="shared" si="259"/>
        <v>0</v>
      </c>
      <c r="AC559" s="19">
        <f t="shared" si="260"/>
        <v>0</v>
      </c>
      <c r="AD559" s="19">
        <f t="shared" si="261"/>
        <v>0</v>
      </c>
      <c r="AE559" s="11" t="b">
        <f t="shared" si="262"/>
        <v>0</v>
      </c>
      <c r="AF559" s="11">
        <f>IF(AND(Z559&gt;=Berekening!E$84,Z559&lt;=Berekening!F$84),AB559,)</f>
        <v>0</v>
      </c>
      <c r="AG559" s="11">
        <f>IF(AND(Z559&gt;=Berekening!E$85,Z559&lt;=Berekening!F$85),AB559,)</f>
        <v>0</v>
      </c>
      <c r="AH559" s="11">
        <f>IF(AND(Z559&gt;=Berekening!E$86,Z559&lt;=Berekening!F$86),AB559,)</f>
        <v>0</v>
      </c>
      <c r="AI559" s="11">
        <f>IF(AND(Z559&gt;=Berekening!E$87,Z559&lt;=Berekening!F$87),AB559,)</f>
        <v>0</v>
      </c>
      <c r="AJ559" s="11">
        <f>IF(AND(Z559&gt;=Berekening!E$88,Z559&lt;=Berekening!F$88),AB559,)</f>
        <v>0</v>
      </c>
      <c r="AK559" s="11">
        <f>IF(AND(Z559&gt;=Berekening!E$89,Z559&lt;=Berekening!F$89),AB559,)</f>
        <v>0</v>
      </c>
      <c r="AL559" s="11">
        <f>IF(AND(Z559&gt;=Berekening!E$90,Z559&lt;=Berekening!F$90),AB559,)</f>
        <v>0</v>
      </c>
      <c r="AM559" s="11">
        <f>IF(AND(Z559&gt;=Berekening!E$91,Z559&lt;=Berekening!F$91),AB559,)</f>
        <v>0</v>
      </c>
      <c r="AN559" s="11">
        <f>IF(AND(Z559&gt;=Berekening!E$92,Z559&lt;=Berekening!F$92),AB559,)</f>
        <v>0</v>
      </c>
      <c r="AO559" s="11">
        <f>IF(AND(Z559&gt;=Berekening!E$93,Z559&lt;=Berekening!F$93),AB559,)</f>
        <v>0</v>
      </c>
    </row>
    <row r="560" spans="20:41" hidden="1" x14ac:dyDescent="0.2">
      <c r="T560" s="57"/>
      <c r="Z560" s="19">
        <f t="shared" si="263"/>
        <v>159</v>
      </c>
      <c r="AA560" s="11">
        <f t="shared" si="258"/>
        <v>4</v>
      </c>
      <c r="AB560" s="11">
        <f t="shared" si="259"/>
        <v>0</v>
      </c>
      <c r="AC560" s="19">
        <f t="shared" si="260"/>
        <v>0</v>
      </c>
      <c r="AD560" s="19">
        <f t="shared" si="261"/>
        <v>0</v>
      </c>
      <c r="AE560" s="11" t="b">
        <f t="shared" si="262"/>
        <v>0</v>
      </c>
      <c r="AF560" s="11">
        <f>IF(AND(Z560&gt;=Berekening!E$84,Z560&lt;=Berekening!F$84),AB560,)</f>
        <v>0</v>
      </c>
      <c r="AG560" s="11">
        <f>IF(AND(Z560&gt;=Berekening!E$85,Z560&lt;=Berekening!F$85),AB560,)</f>
        <v>0</v>
      </c>
      <c r="AH560" s="11">
        <f>IF(AND(Z560&gt;=Berekening!E$86,Z560&lt;=Berekening!F$86),AB560,)</f>
        <v>0</v>
      </c>
      <c r="AI560" s="11">
        <f>IF(AND(Z560&gt;=Berekening!E$87,Z560&lt;=Berekening!F$87),AB560,)</f>
        <v>0</v>
      </c>
      <c r="AJ560" s="11">
        <f>IF(AND(Z560&gt;=Berekening!E$88,Z560&lt;=Berekening!F$88),AB560,)</f>
        <v>0</v>
      </c>
      <c r="AK560" s="11">
        <f>IF(AND(Z560&gt;=Berekening!E$89,Z560&lt;=Berekening!F$89),AB560,)</f>
        <v>0</v>
      </c>
      <c r="AL560" s="11">
        <f>IF(AND(Z560&gt;=Berekening!E$90,Z560&lt;=Berekening!F$90),AB560,)</f>
        <v>0</v>
      </c>
      <c r="AM560" s="11">
        <f>IF(AND(Z560&gt;=Berekening!E$91,Z560&lt;=Berekening!F$91),AB560,)</f>
        <v>0</v>
      </c>
      <c r="AN560" s="11">
        <f>IF(AND(Z560&gt;=Berekening!E$92,Z560&lt;=Berekening!F$92),AB560,)</f>
        <v>0</v>
      </c>
      <c r="AO560" s="11">
        <f>IF(AND(Z560&gt;=Berekening!E$93,Z560&lt;=Berekening!F$93),AB560,)</f>
        <v>0</v>
      </c>
    </row>
    <row r="561" spans="20:41" hidden="1" x14ac:dyDescent="0.2">
      <c r="T561" s="57"/>
      <c r="Z561" s="19">
        <f t="shared" si="263"/>
        <v>160</v>
      </c>
      <c r="AA561" s="11">
        <f t="shared" si="258"/>
        <v>5</v>
      </c>
      <c r="AB561" s="11">
        <f t="shared" si="259"/>
        <v>0</v>
      </c>
      <c r="AC561" s="19">
        <f t="shared" si="260"/>
        <v>0</v>
      </c>
      <c r="AD561" s="19">
        <f t="shared" si="261"/>
        <v>0</v>
      </c>
      <c r="AE561" s="11" t="b">
        <f t="shared" si="262"/>
        <v>0</v>
      </c>
      <c r="AF561" s="11">
        <f>IF(AND(Z561&gt;=Berekening!E$84,Z561&lt;=Berekening!F$84),AB561,)</f>
        <v>0</v>
      </c>
      <c r="AG561" s="11">
        <f>IF(AND(Z561&gt;=Berekening!E$85,Z561&lt;=Berekening!F$85),AB561,)</f>
        <v>0</v>
      </c>
      <c r="AH561" s="11">
        <f>IF(AND(Z561&gt;=Berekening!E$86,Z561&lt;=Berekening!F$86),AB561,)</f>
        <v>0</v>
      </c>
      <c r="AI561" s="11">
        <f>IF(AND(Z561&gt;=Berekening!E$87,Z561&lt;=Berekening!F$87),AB561,)</f>
        <v>0</v>
      </c>
      <c r="AJ561" s="11">
        <f>IF(AND(Z561&gt;=Berekening!E$88,Z561&lt;=Berekening!F$88),AB561,)</f>
        <v>0</v>
      </c>
      <c r="AK561" s="11">
        <f>IF(AND(Z561&gt;=Berekening!E$89,Z561&lt;=Berekening!F$89),AB561,)</f>
        <v>0</v>
      </c>
      <c r="AL561" s="11">
        <f>IF(AND(Z561&gt;=Berekening!E$90,Z561&lt;=Berekening!F$90),AB561,)</f>
        <v>0</v>
      </c>
      <c r="AM561" s="11">
        <f>IF(AND(Z561&gt;=Berekening!E$91,Z561&lt;=Berekening!F$91),AB561,)</f>
        <v>0</v>
      </c>
      <c r="AN561" s="11">
        <f>IF(AND(Z561&gt;=Berekening!E$92,Z561&lt;=Berekening!F$92),AB561,)</f>
        <v>0</v>
      </c>
      <c r="AO561" s="11">
        <f>IF(AND(Z561&gt;=Berekening!E$93,Z561&lt;=Berekening!F$93),AB561,)</f>
        <v>0</v>
      </c>
    </row>
    <row r="562" spans="20:41" hidden="1" x14ac:dyDescent="0.2">
      <c r="T562" s="57"/>
      <c r="Z562" s="19">
        <f t="shared" si="263"/>
        <v>161</v>
      </c>
      <c r="AA562" s="11">
        <f t="shared" si="258"/>
        <v>6</v>
      </c>
      <c r="AB562" s="11">
        <f t="shared" si="259"/>
        <v>0</v>
      </c>
      <c r="AC562" s="19">
        <f t="shared" si="260"/>
        <v>0</v>
      </c>
      <c r="AD562" s="19">
        <f t="shared" si="261"/>
        <v>0</v>
      </c>
      <c r="AE562" s="11" t="b">
        <f t="shared" si="262"/>
        <v>0</v>
      </c>
      <c r="AF562" s="11">
        <f>IF(AND(Z562&gt;=Berekening!E$84,Z562&lt;=Berekening!F$84),AB562,)</f>
        <v>0</v>
      </c>
      <c r="AG562" s="11">
        <f>IF(AND(Z562&gt;=Berekening!E$85,Z562&lt;=Berekening!F$85),AB562,)</f>
        <v>0</v>
      </c>
      <c r="AH562" s="11">
        <f>IF(AND(Z562&gt;=Berekening!E$86,Z562&lt;=Berekening!F$86),AB562,)</f>
        <v>0</v>
      </c>
      <c r="AI562" s="11">
        <f>IF(AND(Z562&gt;=Berekening!E$87,Z562&lt;=Berekening!F$87),AB562,)</f>
        <v>0</v>
      </c>
      <c r="AJ562" s="11">
        <f>IF(AND(Z562&gt;=Berekening!E$88,Z562&lt;=Berekening!F$88),AB562,)</f>
        <v>0</v>
      </c>
      <c r="AK562" s="11">
        <f>IF(AND(Z562&gt;=Berekening!E$89,Z562&lt;=Berekening!F$89),AB562,)</f>
        <v>0</v>
      </c>
      <c r="AL562" s="11">
        <f>IF(AND(Z562&gt;=Berekening!E$90,Z562&lt;=Berekening!F$90),AB562,)</f>
        <v>0</v>
      </c>
      <c r="AM562" s="11">
        <f>IF(AND(Z562&gt;=Berekening!E$91,Z562&lt;=Berekening!F$91),AB562,)</f>
        <v>0</v>
      </c>
      <c r="AN562" s="11">
        <f>IF(AND(Z562&gt;=Berekening!E$92,Z562&lt;=Berekening!F$92),AB562,)</f>
        <v>0</v>
      </c>
      <c r="AO562" s="11">
        <f>IF(AND(Z562&gt;=Berekening!E$93,Z562&lt;=Berekening!F$93),AB562,)</f>
        <v>0</v>
      </c>
    </row>
    <row r="563" spans="20:41" hidden="1" x14ac:dyDescent="0.2">
      <c r="T563" s="57"/>
      <c r="Z563" s="19">
        <f t="shared" si="263"/>
        <v>162</v>
      </c>
      <c r="AA563" s="11">
        <f t="shared" si="258"/>
        <v>7</v>
      </c>
      <c r="AB563" s="11">
        <f t="shared" si="259"/>
        <v>0</v>
      </c>
      <c r="AC563" s="19">
        <f t="shared" si="260"/>
        <v>0</v>
      </c>
      <c r="AD563" s="19">
        <f t="shared" si="261"/>
        <v>0</v>
      </c>
      <c r="AE563" s="11" t="b">
        <f t="shared" si="262"/>
        <v>0</v>
      </c>
      <c r="AF563" s="11">
        <f>IF(AND(Z563&gt;=Berekening!E$84,Z563&lt;=Berekening!F$84),AB563,)</f>
        <v>0</v>
      </c>
      <c r="AG563" s="11">
        <f>IF(AND(Z563&gt;=Berekening!E$85,Z563&lt;=Berekening!F$85),AB563,)</f>
        <v>0</v>
      </c>
      <c r="AH563" s="11">
        <f>IF(AND(Z563&gt;=Berekening!E$86,Z563&lt;=Berekening!F$86),AB563,)</f>
        <v>0</v>
      </c>
      <c r="AI563" s="11">
        <f>IF(AND(Z563&gt;=Berekening!E$87,Z563&lt;=Berekening!F$87),AB563,)</f>
        <v>0</v>
      </c>
      <c r="AJ563" s="11">
        <f>IF(AND(Z563&gt;=Berekening!E$88,Z563&lt;=Berekening!F$88),AB563,)</f>
        <v>0</v>
      </c>
      <c r="AK563" s="11">
        <f>IF(AND(Z563&gt;=Berekening!E$89,Z563&lt;=Berekening!F$89),AB563,)</f>
        <v>0</v>
      </c>
      <c r="AL563" s="11">
        <f>IF(AND(Z563&gt;=Berekening!E$90,Z563&lt;=Berekening!F$90),AB563,)</f>
        <v>0</v>
      </c>
      <c r="AM563" s="11">
        <f>IF(AND(Z563&gt;=Berekening!E$91,Z563&lt;=Berekening!F$91),AB563,)</f>
        <v>0</v>
      </c>
      <c r="AN563" s="11">
        <f>IF(AND(Z563&gt;=Berekening!E$92,Z563&lt;=Berekening!F$92),AB563,)</f>
        <v>0</v>
      </c>
      <c r="AO563" s="11">
        <f>IF(AND(Z563&gt;=Berekening!E$93,Z563&lt;=Berekening!F$93),AB563,)</f>
        <v>0</v>
      </c>
    </row>
    <row r="564" spans="20:41" hidden="1" x14ac:dyDescent="0.2">
      <c r="T564" s="57"/>
      <c r="Z564" s="19">
        <f t="shared" si="263"/>
        <v>163</v>
      </c>
      <c r="AA564" s="11">
        <f t="shared" si="258"/>
        <v>1</v>
      </c>
      <c r="AB564" s="11">
        <f t="shared" si="259"/>
        <v>0</v>
      </c>
      <c r="AC564" s="19">
        <f t="shared" si="260"/>
        <v>0</v>
      </c>
      <c r="AD564" s="19">
        <f t="shared" si="261"/>
        <v>0</v>
      </c>
      <c r="AE564" s="11" t="b">
        <f t="shared" si="262"/>
        <v>0</v>
      </c>
      <c r="AF564" s="11">
        <f>IF(AND(Z564&gt;=Berekening!E$84,Z564&lt;=Berekening!F$84),AB564,)</f>
        <v>0</v>
      </c>
      <c r="AG564" s="11">
        <f>IF(AND(Z564&gt;=Berekening!E$85,Z564&lt;=Berekening!F$85),AB564,)</f>
        <v>0</v>
      </c>
      <c r="AH564" s="11">
        <f>IF(AND(Z564&gt;=Berekening!E$86,Z564&lt;=Berekening!F$86),AB564,)</f>
        <v>0</v>
      </c>
      <c r="AI564" s="11">
        <f>IF(AND(Z564&gt;=Berekening!E$87,Z564&lt;=Berekening!F$87),AB564,)</f>
        <v>0</v>
      </c>
      <c r="AJ564" s="11">
        <f>IF(AND(Z564&gt;=Berekening!E$88,Z564&lt;=Berekening!F$88),AB564,)</f>
        <v>0</v>
      </c>
      <c r="AK564" s="11">
        <f>IF(AND(Z564&gt;=Berekening!E$89,Z564&lt;=Berekening!F$89),AB564,)</f>
        <v>0</v>
      </c>
      <c r="AL564" s="11">
        <f>IF(AND(Z564&gt;=Berekening!E$90,Z564&lt;=Berekening!F$90),AB564,)</f>
        <v>0</v>
      </c>
      <c r="AM564" s="11">
        <f>IF(AND(Z564&gt;=Berekening!E$91,Z564&lt;=Berekening!F$91),AB564,)</f>
        <v>0</v>
      </c>
      <c r="AN564" s="11">
        <f>IF(AND(Z564&gt;=Berekening!E$92,Z564&lt;=Berekening!F$92),AB564,)</f>
        <v>0</v>
      </c>
      <c r="AO564" s="11">
        <f>IF(AND(Z564&gt;=Berekening!E$93,Z564&lt;=Berekening!F$93),AB564,)</f>
        <v>0</v>
      </c>
    </row>
    <row r="565" spans="20:41" hidden="1" x14ac:dyDescent="0.2">
      <c r="T565" s="57"/>
      <c r="Z565" s="19">
        <f t="shared" si="263"/>
        <v>164</v>
      </c>
      <c r="AA565" s="11">
        <f t="shared" si="258"/>
        <v>2</v>
      </c>
      <c r="AB565" s="11">
        <f t="shared" si="259"/>
        <v>0</v>
      </c>
      <c r="AC565" s="19">
        <f t="shared" si="260"/>
        <v>0</v>
      </c>
      <c r="AD565" s="19">
        <f t="shared" si="261"/>
        <v>0</v>
      </c>
      <c r="AE565" s="11" t="b">
        <f t="shared" si="262"/>
        <v>0</v>
      </c>
      <c r="AF565" s="11">
        <f>IF(AND(Z565&gt;=Berekening!E$84,Z565&lt;=Berekening!F$84),AB565,)</f>
        <v>0</v>
      </c>
      <c r="AG565" s="11">
        <f>IF(AND(Z565&gt;=Berekening!E$85,Z565&lt;=Berekening!F$85),AB565,)</f>
        <v>0</v>
      </c>
      <c r="AH565" s="11">
        <f>IF(AND(Z565&gt;=Berekening!E$86,Z565&lt;=Berekening!F$86),AB565,)</f>
        <v>0</v>
      </c>
      <c r="AI565" s="11">
        <f>IF(AND(Z565&gt;=Berekening!E$87,Z565&lt;=Berekening!F$87),AB565,)</f>
        <v>0</v>
      </c>
      <c r="AJ565" s="11">
        <f>IF(AND(Z565&gt;=Berekening!E$88,Z565&lt;=Berekening!F$88),AB565,)</f>
        <v>0</v>
      </c>
      <c r="AK565" s="11">
        <f>IF(AND(Z565&gt;=Berekening!E$89,Z565&lt;=Berekening!F$89),AB565,)</f>
        <v>0</v>
      </c>
      <c r="AL565" s="11">
        <f>IF(AND(Z565&gt;=Berekening!E$90,Z565&lt;=Berekening!F$90),AB565,)</f>
        <v>0</v>
      </c>
      <c r="AM565" s="11">
        <f>IF(AND(Z565&gt;=Berekening!E$91,Z565&lt;=Berekening!F$91),AB565,)</f>
        <v>0</v>
      </c>
      <c r="AN565" s="11">
        <f>IF(AND(Z565&gt;=Berekening!E$92,Z565&lt;=Berekening!F$92),AB565,)</f>
        <v>0</v>
      </c>
      <c r="AO565" s="11">
        <f>IF(AND(Z565&gt;=Berekening!E$93,Z565&lt;=Berekening!F$93),AB565,)</f>
        <v>0</v>
      </c>
    </row>
    <row r="566" spans="20:41" hidden="1" x14ac:dyDescent="0.2">
      <c r="T566" s="57"/>
      <c r="Z566" s="19">
        <f t="shared" si="263"/>
        <v>165</v>
      </c>
      <c r="AA566" s="11">
        <f t="shared" si="258"/>
        <v>3</v>
      </c>
      <c r="AB566" s="11">
        <f t="shared" si="259"/>
        <v>0</v>
      </c>
      <c r="AC566" s="19">
        <f t="shared" si="260"/>
        <v>0</v>
      </c>
      <c r="AD566" s="19">
        <f t="shared" si="261"/>
        <v>0</v>
      </c>
      <c r="AE566" s="11" t="b">
        <f t="shared" si="262"/>
        <v>0</v>
      </c>
      <c r="AF566" s="11">
        <f>IF(AND(Z566&gt;=Berekening!E$84,Z566&lt;=Berekening!F$84),AB566,)</f>
        <v>0</v>
      </c>
      <c r="AG566" s="11">
        <f>IF(AND(Z566&gt;=Berekening!E$85,Z566&lt;=Berekening!F$85),AB566,)</f>
        <v>0</v>
      </c>
      <c r="AH566" s="11">
        <f>IF(AND(Z566&gt;=Berekening!E$86,Z566&lt;=Berekening!F$86),AB566,)</f>
        <v>0</v>
      </c>
      <c r="AI566" s="11">
        <f>IF(AND(Z566&gt;=Berekening!E$87,Z566&lt;=Berekening!F$87),AB566,)</f>
        <v>0</v>
      </c>
      <c r="AJ566" s="11">
        <f>IF(AND(Z566&gt;=Berekening!E$88,Z566&lt;=Berekening!F$88),AB566,)</f>
        <v>0</v>
      </c>
      <c r="AK566" s="11">
        <f>IF(AND(Z566&gt;=Berekening!E$89,Z566&lt;=Berekening!F$89),AB566,)</f>
        <v>0</v>
      </c>
      <c r="AL566" s="11">
        <f>IF(AND(Z566&gt;=Berekening!E$90,Z566&lt;=Berekening!F$90),AB566,)</f>
        <v>0</v>
      </c>
      <c r="AM566" s="11">
        <f>IF(AND(Z566&gt;=Berekening!E$91,Z566&lt;=Berekening!F$91),AB566,)</f>
        <v>0</v>
      </c>
      <c r="AN566" s="11">
        <f>IF(AND(Z566&gt;=Berekening!E$92,Z566&lt;=Berekening!F$92),AB566,)</f>
        <v>0</v>
      </c>
      <c r="AO566" s="11">
        <f>IF(AND(Z566&gt;=Berekening!E$93,Z566&lt;=Berekening!F$93),AB566,)</f>
        <v>0</v>
      </c>
    </row>
    <row r="567" spans="20:41" hidden="1" x14ac:dyDescent="0.2">
      <c r="T567" s="57"/>
      <c r="Z567" s="19">
        <f t="shared" si="263"/>
        <v>166</v>
      </c>
      <c r="AA567" s="11">
        <f t="shared" si="258"/>
        <v>4</v>
      </c>
      <c r="AB567" s="11">
        <f t="shared" si="259"/>
        <v>0</v>
      </c>
      <c r="AC567" s="19">
        <f t="shared" si="260"/>
        <v>0</v>
      </c>
      <c r="AD567" s="19">
        <f t="shared" si="261"/>
        <v>0</v>
      </c>
      <c r="AE567" s="11" t="b">
        <f t="shared" si="262"/>
        <v>0</v>
      </c>
      <c r="AF567" s="11">
        <f>IF(AND(Z567&gt;=Berekening!E$84,Z567&lt;=Berekening!F$84),AB567,)</f>
        <v>0</v>
      </c>
      <c r="AG567" s="11">
        <f>IF(AND(Z567&gt;=Berekening!E$85,Z567&lt;=Berekening!F$85),AB567,)</f>
        <v>0</v>
      </c>
      <c r="AH567" s="11">
        <f>IF(AND(Z567&gt;=Berekening!E$86,Z567&lt;=Berekening!F$86),AB567,)</f>
        <v>0</v>
      </c>
      <c r="AI567" s="11">
        <f>IF(AND(Z567&gt;=Berekening!E$87,Z567&lt;=Berekening!F$87),AB567,)</f>
        <v>0</v>
      </c>
      <c r="AJ567" s="11">
        <f>IF(AND(Z567&gt;=Berekening!E$88,Z567&lt;=Berekening!F$88),AB567,)</f>
        <v>0</v>
      </c>
      <c r="AK567" s="11">
        <f>IF(AND(Z567&gt;=Berekening!E$89,Z567&lt;=Berekening!F$89),AB567,)</f>
        <v>0</v>
      </c>
      <c r="AL567" s="11">
        <f>IF(AND(Z567&gt;=Berekening!E$90,Z567&lt;=Berekening!F$90),AB567,)</f>
        <v>0</v>
      </c>
      <c r="AM567" s="11">
        <f>IF(AND(Z567&gt;=Berekening!E$91,Z567&lt;=Berekening!F$91),AB567,)</f>
        <v>0</v>
      </c>
      <c r="AN567" s="11">
        <f>IF(AND(Z567&gt;=Berekening!E$92,Z567&lt;=Berekening!F$92),AB567,)</f>
        <v>0</v>
      </c>
      <c r="AO567" s="11">
        <f>IF(AND(Z567&gt;=Berekening!E$93,Z567&lt;=Berekening!F$93),AB567,)</f>
        <v>0</v>
      </c>
    </row>
    <row r="568" spans="20:41" hidden="1" x14ac:dyDescent="0.2">
      <c r="T568" s="57"/>
      <c r="Z568" s="19">
        <f t="shared" si="263"/>
        <v>167</v>
      </c>
      <c r="AA568" s="11">
        <f t="shared" si="258"/>
        <v>5</v>
      </c>
      <c r="AB568" s="11">
        <f t="shared" si="259"/>
        <v>0</v>
      </c>
      <c r="AC568" s="19">
        <f t="shared" si="260"/>
        <v>0</v>
      </c>
      <c r="AD568" s="19">
        <f t="shared" si="261"/>
        <v>0</v>
      </c>
      <c r="AE568" s="11" t="b">
        <f t="shared" si="262"/>
        <v>0</v>
      </c>
      <c r="AF568" s="11">
        <f>IF(AND(Z568&gt;=Berekening!E$84,Z568&lt;=Berekening!F$84),AB568,)</f>
        <v>0</v>
      </c>
      <c r="AG568" s="11">
        <f>IF(AND(Z568&gt;=Berekening!E$85,Z568&lt;=Berekening!F$85),AB568,)</f>
        <v>0</v>
      </c>
      <c r="AH568" s="11">
        <f>IF(AND(Z568&gt;=Berekening!E$86,Z568&lt;=Berekening!F$86),AB568,)</f>
        <v>0</v>
      </c>
      <c r="AI568" s="11">
        <f>IF(AND(Z568&gt;=Berekening!E$87,Z568&lt;=Berekening!F$87),AB568,)</f>
        <v>0</v>
      </c>
      <c r="AJ568" s="11">
        <f>IF(AND(Z568&gt;=Berekening!E$88,Z568&lt;=Berekening!F$88),AB568,)</f>
        <v>0</v>
      </c>
      <c r="AK568" s="11">
        <f>IF(AND(Z568&gt;=Berekening!E$89,Z568&lt;=Berekening!F$89),AB568,)</f>
        <v>0</v>
      </c>
      <c r="AL568" s="11">
        <f>IF(AND(Z568&gt;=Berekening!E$90,Z568&lt;=Berekening!F$90),AB568,)</f>
        <v>0</v>
      </c>
      <c r="AM568" s="11">
        <f>IF(AND(Z568&gt;=Berekening!E$91,Z568&lt;=Berekening!F$91),AB568,)</f>
        <v>0</v>
      </c>
      <c r="AN568" s="11">
        <f>IF(AND(Z568&gt;=Berekening!E$92,Z568&lt;=Berekening!F$92),AB568,)</f>
        <v>0</v>
      </c>
      <c r="AO568" s="11">
        <f>IF(AND(Z568&gt;=Berekening!E$93,Z568&lt;=Berekening!F$93),AB568,)</f>
        <v>0</v>
      </c>
    </row>
    <row r="569" spans="20:41" hidden="1" x14ac:dyDescent="0.2">
      <c r="T569" s="57"/>
      <c r="Z569" s="19">
        <f t="shared" si="263"/>
        <v>168</v>
      </c>
      <c r="AA569" s="11">
        <f t="shared" si="258"/>
        <v>6</v>
      </c>
      <c r="AB569" s="11">
        <f t="shared" si="259"/>
        <v>0</v>
      </c>
      <c r="AC569" s="19">
        <f t="shared" si="260"/>
        <v>0</v>
      </c>
      <c r="AD569" s="19">
        <f t="shared" si="261"/>
        <v>0</v>
      </c>
      <c r="AE569" s="11" t="b">
        <f t="shared" si="262"/>
        <v>0</v>
      </c>
      <c r="AF569" s="11">
        <f>IF(AND(Z569&gt;=Berekening!E$84,Z569&lt;=Berekening!F$84),AB569,)</f>
        <v>0</v>
      </c>
      <c r="AG569" s="11">
        <f>IF(AND(Z569&gt;=Berekening!E$85,Z569&lt;=Berekening!F$85),AB569,)</f>
        <v>0</v>
      </c>
      <c r="AH569" s="11">
        <f>IF(AND(Z569&gt;=Berekening!E$86,Z569&lt;=Berekening!F$86),AB569,)</f>
        <v>0</v>
      </c>
      <c r="AI569" s="11">
        <f>IF(AND(Z569&gt;=Berekening!E$87,Z569&lt;=Berekening!F$87),AB569,)</f>
        <v>0</v>
      </c>
      <c r="AJ569" s="11">
        <f>IF(AND(Z569&gt;=Berekening!E$88,Z569&lt;=Berekening!F$88),AB569,)</f>
        <v>0</v>
      </c>
      <c r="AK569" s="11">
        <f>IF(AND(Z569&gt;=Berekening!E$89,Z569&lt;=Berekening!F$89),AB569,)</f>
        <v>0</v>
      </c>
      <c r="AL569" s="11">
        <f>IF(AND(Z569&gt;=Berekening!E$90,Z569&lt;=Berekening!F$90),AB569,)</f>
        <v>0</v>
      </c>
      <c r="AM569" s="11">
        <f>IF(AND(Z569&gt;=Berekening!E$91,Z569&lt;=Berekening!F$91),AB569,)</f>
        <v>0</v>
      </c>
      <c r="AN569" s="11">
        <f>IF(AND(Z569&gt;=Berekening!E$92,Z569&lt;=Berekening!F$92),AB569,)</f>
        <v>0</v>
      </c>
      <c r="AO569" s="11">
        <f>IF(AND(Z569&gt;=Berekening!E$93,Z569&lt;=Berekening!F$93),AB569,)</f>
        <v>0</v>
      </c>
    </row>
    <row r="570" spans="20:41" hidden="1" x14ac:dyDescent="0.2">
      <c r="T570" s="57"/>
      <c r="Z570" s="19">
        <f t="shared" si="263"/>
        <v>169</v>
      </c>
      <c r="AA570" s="11">
        <f t="shared" si="258"/>
        <v>7</v>
      </c>
      <c r="AB570" s="11">
        <f t="shared" si="259"/>
        <v>0</v>
      </c>
      <c r="AC570" s="19">
        <f t="shared" si="260"/>
        <v>0</v>
      </c>
      <c r="AD570" s="19">
        <f t="shared" si="261"/>
        <v>0</v>
      </c>
      <c r="AE570" s="11" t="b">
        <f t="shared" si="262"/>
        <v>0</v>
      </c>
      <c r="AF570" s="11">
        <f>IF(AND(Z570&gt;=Berekening!E$84,Z570&lt;=Berekening!F$84),AB570,)</f>
        <v>0</v>
      </c>
      <c r="AG570" s="11">
        <f>IF(AND(Z570&gt;=Berekening!E$85,Z570&lt;=Berekening!F$85),AB570,)</f>
        <v>0</v>
      </c>
      <c r="AH570" s="11">
        <f>IF(AND(Z570&gt;=Berekening!E$86,Z570&lt;=Berekening!F$86),AB570,)</f>
        <v>0</v>
      </c>
      <c r="AI570" s="11">
        <f>IF(AND(Z570&gt;=Berekening!E$87,Z570&lt;=Berekening!F$87),AB570,)</f>
        <v>0</v>
      </c>
      <c r="AJ570" s="11">
        <f>IF(AND(Z570&gt;=Berekening!E$88,Z570&lt;=Berekening!F$88),AB570,)</f>
        <v>0</v>
      </c>
      <c r="AK570" s="11">
        <f>IF(AND(Z570&gt;=Berekening!E$89,Z570&lt;=Berekening!F$89),AB570,)</f>
        <v>0</v>
      </c>
      <c r="AL570" s="11">
        <f>IF(AND(Z570&gt;=Berekening!E$90,Z570&lt;=Berekening!F$90),AB570,)</f>
        <v>0</v>
      </c>
      <c r="AM570" s="11">
        <f>IF(AND(Z570&gt;=Berekening!E$91,Z570&lt;=Berekening!F$91),AB570,)</f>
        <v>0</v>
      </c>
      <c r="AN570" s="11">
        <f>IF(AND(Z570&gt;=Berekening!E$92,Z570&lt;=Berekening!F$92),AB570,)</f>
        <v>0</v>
      </c>
      <c r="AO570" s="11">
        <f>IF(AND(Z570&gt;=Berekening!E$93,Z570&lt;=Berekening!F$93),AB570,)</f>
        <v>0</v>
      </c>
    </row>
    <row r="571" spans="20:41" hidden="1" x14ac:dyDescent="0.2">
      <c r="T571" s="57"/>
      <c r="Z571" s="19">
        <f t="shared" si="263"/>
        <v>170</v>
      </c>
      <c r="AA571" s="11">
        <f t="shared" si="258"/>
        <v>1</v>
      </c>
      <c r="AB571" s="11">
        <f t="shared" si="259"/>
        <v>0</v>
      </c>
      <c r="AC571" s="19">
        <f t="shared" si="260"/>
        <v>0</v>
      </c>
      <c r="AD571" s="19">
        <f t="shared" si="261"/>
        <v>0</v>
      </c>
      <c r="AE571" s="11" t="b">
        <f t="shared" si="262"/>
        <v>0</v>
      </c>
      <c r="AF571" s="11">
        <f>IF(AND(Z571&gt;=Berekening!E$84,Z571&lt;=Berekening!F$84),AB571,)</f>
        <v>0</v>
      </c>
      <c r="AG571" s="11">
        <f>IF(AND(Z571&gt;=Berekening!E$85,Z571&lt;=Berekening!F$85),AB571,)</f>
        <v>0</v>
      </c>
      <c r="AH571" s="11">
        <f>IF(AND(Z571&gt;=Berekening!E$86,Z571&lt;=Berekening!F$86),AB571,)</f>
        <v>0</v>
      </c>
      <c r="AI571" s="11">
        <f>IF(AND(Z571&gt;=Berekening!E$87,Z571&lt;=Berekening!F$87),AB571,)</f>
        <v>0</v>
      </c>
      <c r="AJ571" s="11">
        <f>IF(AND(Z571&gt;=Berekening!E$88,Z571&lt;=Berekening!F$88),AB571,)</f>
        <v>0</v>
      </c>
      <c r="AK571" s="11">
        <f>IF(AND(Z571&gt;=Berekening!E$89,Z571&lt;=Berekening!F$89),AB571,)</f>
        <v>0</v>
      </c>
      <c r="AL571" s="11">
        <f>IF(AND(Z571&gt;=Berekening!E$90,Z571&lt;=Berekening!F$90),AB571,)</f>
        <v>0</v>
      </c>
      <c r="AM571" s="11">
        <f>IF(AND(Z571&gt;=Berekening!E$91,Z571&lt;=Berekening!F$91),AB571,)</f>
        <v>0</v>
      </c>
      <c r="AN571" s="11">
        <f>IF(AND(Z571&gt;=Berekening!E$92,Z571&lt;=Berekening!F$92),AB571,)</f>
        <v>0</v>
      </c>
      <c r="AO571" s="11">
        <f>IF(AND(Z571&gt;=Berekening!E$93,Z571&lt;=Berekening!F$93),AB571,)</f>
        <v>0</v>
      </c>
    </row>
    <row r="572" spans="20:41" hidden="1" x14ac:dyDescent="0.2">
      <c r="T572" s="57"/>
      <c r="Z572" s="19">
        <f t="shared" si="263"/>
        <v>171</v>
      </c>
      <c r="AA572" s="11">
        <f t="shared" si="258"/>
        <v>2</v>
      </c>
      <c r="AB572" s="11">
        <f t="shared" si="259"/>
        <v>0</v>
      </c>
      <c r="AC572" s="19">
        <f t="shared" si="260"/>
        <v>0</v>
      </c>
      <c r="AD572" s="19">
        <f t="shared" si="261"/>
        <v>0</v>
      </c>
      <c r="AE572" s="11" t="b">
        <f t="shared" si="262"/>
        <v>0</v>
      </c>
      <c r="AF572" s="11">
        <f>IF(AND(Z572&gt;=Berekening!E$84,Z572&lt;=Berekening!F$84),AB572,)</f>
        <v>0</v>
      </c>
      <c r="AG572" s="11">
        <f>IF(AND(Z572&gt;=Berekening!E$85,Z572&lt;=Berekening!F$85),AB572,)</f>
        <v>0</v>
      </c>
      <c r="AH572" s="11">
        <f>IF(AND(Z572&gt;=Berekening!E$86,Z572&lt;=Berekening!F$86),AB572,)</f>
        <v>0</v>
      </c>
      <c r="AI572" s="11">
        <f>IF(AND(Z572&gt;=Berekening!E$87,Z572&lt;=Berekening!F$87),AB572,)</f>
        <v>0</v>
      </c>
      <c r="AJ572" s="11">
        <f>IF(AND(Z572&gt;=Berekening!E$88,Z572&lt;=Berekening!F$88),AB572,)</f>
        <v>0</v>
      </c>
      <c r="AK572" s="11">
        <f>IF(AND(Z572&gt;=Berekening!E$89,Z572&lt;=Berekening!F$89),AB572,)</f>
        <v>0</v>
      </c>
      <c r="AL572" s="11">
        <f>IF(AND(Z572&gt;=Berekening!E$90,Z572&lt;=Berekening!F$90),AB572,)</f>
        <v>0</v>
      </c>
      <c r="AM572" s="11">
        <f>IF(AND(Z572&gt;=Berekening!E$91,Z572&lt;=Berekening!F$91),AB572,)</f>
        <v>0</v>
      </c>
      <c r="AN572" s="11">
        <f>IF(AND(Z572&gt;=Berekening!E$92,Z572&lt;=Berekening!F$92),AB572,)</f>
        <v>0</v>
      </c>
      <c r="AO572" s="11">
        <f>IF(AND(Z572&gt;=Berekening!E$93,Z572&lt;=Berekening!F$93),AB572,)</f>
        <v>0</v>
      </c>
    </row>
    <row r="573" spans="20:41" hidden="1" x14ac:dyDescent="0.2">
      <c r="T573" s="57"/>
      <c r="Z573" s="19">
        <f t="shared" si="263"/>
        <v>172</v>
      </c>
      <c r="AA573" s="11">
        <f t="shared" si="258"/>
        <v>3</v>
      </c>
      <c r="AB573" s="11">
        <f t="shared" si="259"/>
        <v>0</v>
      </c>
      <c r="AC573" s="19">
        <f t="shared" si="260"/>
        <v>0</v>
      </c>
      <c r="AD573" s="19">
        <f t="shared" si="261"/>
        <v>0</v>
      </c>
      <c r="AE573" s="11" t="b">
        <f t="shared" si="262"/>
        <v>0</v>
      </c>
      <c r="AF573" s="11">
        <f>IF(AND(Z573&gt;=Berekening!E$84,Z573&lt;=Berekening!F$84),AB573,)</f>
        <v>0</v>
      </c>
      <c r="AG573" s="11">
        <f>IF(AND(Z573&gt;=Berekening!E$85,Z573&lt;=Berekening!F$85),AB573,)</f>
        <v>0</v>
      </c>
      <c r="AH573" s="11">
        <f>IF(AND(Z573&gt;=Berekening!E$86,Z573&lt;=Berekening!F$86),AB573,)</f>
        <v>0</v>
      </c>
      <c r="AI573" s="11">
        <f>IF(AND(Z573&gt;=Berekening!E$87,Z573&lt;=Berekening!F$87),AB573,)</f>
        <v>0</v>
      </c>
      <c r="AJ573" s="11">
        <f>IF(AND(Z573&gt;=Berekening!E$88,Z573&lt;=Berekening!F$88),AB573,)</f>
        <v>0</v>
      </c>
      <c r="AK573" s="11">
        <f>IF(AND(Z573&gt;=Berekening!E$89,Z573&lt;=Berekening!F$89),AB573,)</f>
        <v>0</v>
      </c>
      <c r="AL573" s="11">
        <f>IF(AND(Z573&gt;=Berekening!E$90,Z573&lt;=Berekening!F$90),AB573,)</f>
        <v>0</v>
      </c>
      <c r="AM573" s="11">
        <f>IF(AND(Z573&gt;=Berekening!E$91,Z573&lt;=Berekening!F$91),AB573,)</f>
        <v>0</v>
      </c>
      <c r="AN573" s="11">
        <f>IF(AND(Z573&gt;=Berekening!E$92,Z573&lt;=Berekening!F$92),AB573,)</f>
        <v>0</v>
      </c>
      <c r="AO573" s="11">
        <f>IF(AND(Z573&gt;=Berekening!E$93,Z573&lt;=Berekening!F$93),AB573,)</f>
        <v>0</v>
      </c>
    </row>
    <row r="574" spans="20:41" hidden="1" x14ac:dyDescent="0.2">
      <c r="T574" s="57"/>
      <c r="Z574" s="19">
        <f t="shared" si="263"/>
        <v>173</v>
      </c>
      <c r="AA574" s="11">
        <f t="shared" si="258"/>
        <v>4</v>
      </c>
      <c r="AB574" s="11">
        <f t="shared" si="259"/>
        <v>0</v>
      </c>
      <c r="AC574" s="19">
        <f t="shared" si="260"/>
        <v>0</v>
      </c>
      <c r="AD574" s="19">
        <f t="shared" si="261"/>
        <v>0</v>
      </c>
      <c r="AE574" s="11" t="b">
        <f t="shared" si="262"/>
        <v>0</v>
      </c>
      <c r="AF574" s="11">
        <f>IF(AND(Z574&gt;=Berekening!E$84,Z574&lt;=Berekening!F$84),AB574,)</f>
        <v>0</v>
      </c>
      <c r="AG574" s="11">
        <f>IF(AND(Z574&gt;=Berekening!E$85,Z574&lt;=Berekening!F$85),AB574,)</f>
        <v>0</v>
      </c>
      <c r="AH574" s="11">
        <f>IF(AND(Z574&gt;=Berekening!E$86,Z574&lt;=Berekening!F$86),AB574,)</f>
        <v>0</v>
      </c>
      <c r="AI574" s="11">
        <f>IF(AND(Z574&gt;=Berekening!E$87,Z574&lt;=Berekening!F$87),AB574,)</f>
        <v>0</v>
      </c>
      <c r="AJ574" s="11">
        <f>IF(AND(Z574&gt;=Berekening!E$88,Z574&lt;=Berekening!F$88),AB574,)</f>
        <v>0</v>
      </c>
      <c r="AK574" s="11">
        <f>IF(AND(Z574&gt;=Berekening!E$89,Z574&lt;=Berekening!F$89),AB574,)</f>
        <v>0</v>
      </c>
      <c r="AL574" s="11">
        <f>IF(AND(Z574&gt;=Berekening!E$90,Z574&lt;=Berekening!F$90),AB574,)</f>
        <v>0</v>
      </c>
      <c r="AM574" s="11">
        <f>IF(AND(Z574&gt;=Berekening!E$91,Z574&lt;=Berekening!F$91),AB574,)</f>
        <v>0</v>
      </c>
      <c r="AN574" s="11">
        <f>IF(AND(Z574&gt;=Berekening!E$92,Z574&lt;=Berekening!F$92),AB574,)</f>
        <v>0</v>
      </c>
      <c r="AO574" s="11">
        <f>IF(AND(Z574&gt;=Berekening!E$93,Z574&lt;=Berekening!F$93),AB574,)</f>
        <v>0</v>
      </c>
    </row>
    <row r="575" spans="20:41" hidden="1" x14ac:dyDescent="0.2">
      <c r="T575" s="57"/>
      <c r="Z575" s="19">
        <f t="shared" si="263"/>
        <v>174</v>
      </c>
      <c r="AA575" s="11">
        <f t="shared" si="258"/>
        <v>5</v>
      </c>
      <c r="AB575" s="11">
        <f t="shared" si="259"/>
        <v>0</v>
      </c>
      <c r="AC575" s="19">
        <f t="shared" si="260"/>
        <v>0</v>
      </c>
      <c r="AD575" s="19">
        <f t="shared" si="261"/>
        <v>0</v>
      </c>
      <c r="AE575" s="11" t="b">
        <f t="shared" si="262"/>
        <v>0</v>
      </c>
      <c r="AF575" s="11">
        <f>IF(AND(Z575&gt;=Berekening!E$84,Z575&lt;=Berekening!F$84),AB575,)</f>
        <v>0</v>
      </c>
      <c r="AG575" s="11">
        <f>IF(AND(Z575&gt;=Berekening!E$85,Z575&lt;=Berekening!F$85),AB575,)</f>
        <v>0</v>
      </c>
      <c r="AH575" s="11">
        <f>IF(AND(Z575&gt;=Berekening!E$86,Z575&lt;=Berekening!F$86),AB575,)</f>
        <v>0</v>
      </c>
      <c r="AI575" s="11">
        <f>IF(AND(Z575&gt;=Berekening!E$87,Z575&lt;=Berekening!F$87),AB575,)</f>
        <v>0</v>
      </c>
      <c r="AJ575" s="11">
        <f>IF(AND(Z575&gt;=Berekening!E$88,Z575&lt;=Berekening!F$88),AB575,)</f>
        <v>0</v>
      </c>
      <c r="AK575" s="11">
        <f>IF(AND(Z575&gt;=Berekening!E$89,Z575&lt;=Berekening!F$89),AB575,)</f>
        <v>0</v>
      </c>
      <c r="AL575" s="11">
        <f>IF(AND(Z575&gt;=Berekening!E$90,Z575&lt;=Berekening!F$90),AB575,)</f>
        <v>0</v>
      </c>
      <c r="AM575" s="11">
        <f>IF(AND(Z575&gt;=Berekening!E$91,Z575&lt;=Berekening!F$91),AB575,)</f>
        <v>0</v>
      </c>
      <c r="AN575" s="11">
        <f>IF(AND(Z575&gt;=Berekening!E$92,Z575&lt;=Berekening!F$92),AB575,)</f>
        <v>0</v>
      </c>
      <c r="AO575" s="11">
        <f>IF(AND(Z575&gt;=Berekening!E$93,Z575&lt;=Berekening!F$93),AB575,)</f>
        <v>0</v>
      </c>
    </row>
    <row r="576" spans="20:41" hidden="1" x14ac:dyDescent="0.2">
      <c r="T576" s="57"/>
      <c r="Z576" s="19">
        <f t="shared" si="263"/>
        <v>175</v>
      </c>
      <c r="AA576" s="11">
        <f t="shared" si="258"/>
        <v>6</v>
      </c>
      <c r="AB576" s="11">
        <f t="shared" si="259"/>
        <v>0</v>
      </c>
      <c r="AC576" s="19">
        <f t="shared" si="260"/>
        <v>0</v>
      </c>
      <c r="AD576" s="19">
        <f t="shared" si="261"/>
        <v>0</v>
      </c>
      <c r="AE576" s="11" t="b">
        <f t="shared" si="262"/>
        <v>0</v>
      </c>
      <c r="AF576" s="11">
        <f>IF(AND(Z576&gt;=Berekening!E$84,Z576&lt;=Berekening!F$84),AB576,)</f>
        <v>0</v>
      </c>
      <c r="AG576" s="11">
        <f>IF(AND(Z576&gt;=Berekening!E$85,Z576&lt;=Berekening!F$85),AB576,)</f>
        <v>0</v>
      </c>
      <c r="AH576" s="11">
        <f>IF(AND(Z576&gt;=Berekening!E$86,Z576&lt;=Berekening!F$86),AB576,)</f>
        <v>0</v>
      </c>
      <c r="AI576" s="11">
        <f>IF(AND(Z576&gt;=Berekening!E$87,Z576&lt;=Berekening!F$87),AB576,)</f>
        <v>0</v>
      </c>
      <c r="AJ576" s="11">
        <f>IF(AND(Z576&gt;=Berekening!E$88,Z576&lt;=Berekening!F$88),AB576,)</f>
        <v>0</v>
      </c>
      <c r="AK576" s="11">
        <f>IF(AND(Z576&gt;=Berekening!E$89,Z576&lt;=Berekening!F$89),AB576,)</f>
        <v>0</v>
      </c>
      <c r="AL576" s="11">
        <f>IF(AND(Z576&gt;=Berekening!E$90,Z576&lt;=Berekening!F$90),AB576,)</f>
        <v>0</v>
      </c>
      <c r="AM576" s="11">
        <f>IF(AND(Z576&gt;=Berekening!E$91,Z576&lt;=Berekening!F$91),AB576,)</f>
        <v>0</v>
      </c>
      <c r="AN576" s="11">
        <f>IF(AND(Z576&gt;=Berekening!E$92,Z576&lt;=Berekening!F$92),AB576,)</f>
        <v>0</v>
      </c>
      <c r="AO576" s="11">
        <f>IF(AND(Z576&gt;=Berekening!E$93,Z576&lt;=Berekening!F$93),AB576,)</f>
        <v>0</v>
      </c>
    </row>
    <row r="577" spans="20:41" hidden="1" x14ac:dyDescent="0.2">
      <c r="T577" s="57"/>
      <c r="Z577" s="19">
        <f t="shared" si="263"/>
        <v>176</v>
      </c>
      <c r="AA577" s="11">
        <f t="shared" si="258"/>
        <v>7</v>
      </c>
      <c r="AB577" s="11">
        <f t="shared" si="259"/>
        <v>0</v>
      </c>
      <c r="AC577" s="19">
        <f t="shared" si="260"/>
        <v>0</v>
      </c>
      <c r="AD577" s="19">
        <f t="shared" si="261"/>
        <v>0</v>
      </c>
      <c r="AE577" s="11" t="b">
        <f t="shared" si="262"/>
        <v>0</v>
      </c>
      <c r="AF577" s="11">
        <f>IF(AND(Z577&gt;=Berekening!E$84,Z577&lt;=Berekening!F$84),AB577,)</f>
        <v>0</v>
      </c>
      <c r="AG577" s="11">
        <f>IF(AND(Z577&gt;=Berekening!E$85,Z577&lt;=Berekening!F$85),AB577,)</f>
        <v>0</v>
      </c>
      <c r="AH577" s="11">
        <f>IF(AND(Z577&gt;=Berekening!E$86,Z577&lt;=Berekening!F$86),AB577,)</f>
        <v>0</v>
      </c>
      <c r="AI577" s="11">
        <f>IF(AND(Z577&gt;=Berekening!E$87,Z577&lt;=Berekening!F$87),AB577,)</f>
        <v>0</v>
      </c>
      <c r="AJ577" s="11">
        <f>IF(AND(Z577&gt;=Berekening!E$88,Z577&lt;=Berekening!F$88),AB577,)</f>
        <v>0</v>
      </c>
      <c r="AK577" s="11">
        <f>IF(AND(Z577&gt;=Berekening!E$89,Z577&lt;=Berekening!F$89),AB577,)</f>
        <v>0</v>
      </c>
      <c r="AL577" s="11">
        <f>IF(AND(Z577&gt;=Berekening!E$90,Z577&lt;=Berekening!F$90),AB577,)</f>
        <v>0</v>
      </c>
      <c r="AM577" s="11">
        <f>IF(AND(Z577&gt;=Berekening!E$91,Z577&lt;=Berekening!F$91),AB577,)</f>
        <v>0</v>
      </c>
      <c r="AN577" s="11">
        <f>IF(AND(Z577&gt;=Berekening!E$92,Z577&lt;=Berekening!F$92),AB577,)</f>
        <v>0</v>
      </c>
      <c r="AO577" s="11">
        <f>IF(AND(Z577&gt;=Berekening!E$93,Z577&lt;=Berekening!F$93),AB577,)</f>
        <v>0</v>
      </c>
    </row>
    <row r="578" spans="20:41" hidden="1" x14ac:dyDescent="0.2">
      <c r="T578" s="57"/>
      <c r="Z578" s="19">
        <f t="shared" si="263"/>
        <v>177</v>
      </c>
      <c r="AA578" s="11">
        <f t="shared" si="258"/>
        <v>1</v>
      </c>
      <c r="AB578" s="11">
        <f t="shared" si="259"/>
        <v>0</v>
      </c>
      <c r="AC578" s="19">
        <f t="shared" si="260"/>
        <v>0</v>
      </c>
      <c r="AD578" s="19">
        <f t="shared" si="261"/>
        <v>0</v>
      </c>
      <c r="AE578" s="11" t="b">
        <f t="shared" si="262"/>
        <v>0</v>
      </c>
      <c r="AF578" s="11">
        <f>IF(AND(Z578&gt;=Berekening!E$84,Z578&lt;=Berekening!F$84),AB578,)</f>
        <v>0</v>
      </c>
      <c r="AG578" s="11">
        <f>IF(AND(Z578&gt;=Berekening!E$85,Z578&lt;=Berekening!F$85),AB578,)</f>
        <v>0</v>
      </c>
      <c r="AH578" s="11">
        <f>IF(AND(Z578&gt;=Berekening!E$86,Z578&lt;=Berekening!F$86),AB578,)</f>
        <v>0</v>
      </c>
      <c r="AI578" s="11">
        <f>IF(AND(Z578&gt;=Berekening!E$87,Z578&lt;=Berekening!F$87),AB578,)</f>
        <v>0</v>
      </c>
      <c r="AJ578" s="11">
        <f>IF(AND(Z578&gt;=Berekening!E$88,Z578&lt;=Berekening!F$88),AB578,)</f>
        <v>0</v>
      </c>
      <c r="AK578" s="11">
        <f>IF(AND(Z578&gt;=Berekening!E$89,Z578&lt;=Berekening!F$89),AB578,)</f>
        <v>0</v>
      </c>
      <c r="AL578" s="11">
        <f>IF(AND(Z578&gt;=Berekening!E$90,Z578&lt;=Berekening!F$90),AB578,)</f>
        <v>0</v>
      </c>
      <c r="AM578" s="11">
        <f>IF(AND(Z578&gt;=Berekening!E$91,Z578&lt;=Berekening!F$91),AB578,)</f>
        <v>0</v>
      </c>
      <c r="AN578" s="11">
        <f>IF(AND(Z578&gt;=Berekening!E$92,Z578&lt;=Berekening!F$92),AB578,)</f>
        <v>0</v>
      </c>
      <c r="AO578" s="11">
        <f>IF(AND(Z578&gt;=Berekening!E$93,Z578&lt;=Berekening!F$93),AB578,)</f>
        <v>0</v>
      </c>
    </row>
    <row r="579" spans="20:41" hidden="1" x14ac:dyDescent="0.2">
      <c r="T579" s="57"/>
      <c r="Z579" s="19">
        <f t="shared" si="263"/>
        <v>178</v>
      </c>
      <c r="AA579" s="11">
        <f t="shared" si="258"/>
        <v>2</v>
      </c>
      <c r="AB579" s="11">
        <f t="shared" si="259"/>
        <v>0</v>
      </c>
      <c r="AC579" s="19">
        <f t="shared" si="260"/>
        <v>0</v>
      </c>
      <c r="AD579" s="19">
        <f t="shared" si="261"/>
        <v>0</v>
      </c>
      <c r="AE579" s="11" t="b">
        <f t="shared" si="262"/>
        <v>0</v>
      </c>
      <c r="AF579" s="11">
        <f>IF(AND(Z579&gt;=Berekening!E$84,Z579&lt;=Berekening!F$84),AB579,)</f>
        <v>0</v>
      </c>
      <c r="AG579" s="11">
        <f>IF(AND(Z579&gt;=Berekening!E$85,Z579&lt;=Berekening!F$85),AB579,)</f>
        <v>0</v>
      </c>
      <c r="AH579" s="11">
        <f>IF(AND(Z579&gt;=Berekening!E$86,Z579&lt;=Berekening!F$86),AB579,)</f>
        <v>0</v>
      </c>
      <c r="AI579" s="11">
        <f>IF(AND(Z579&gt;=Berekening!E$87,Z579&lt;=Berekening!F$87),AB579,)</f>
        <v>0</v>
      </c>
      <c r="AJ579" s="11">
        <f>IF(AND(Z579&gt;=Berekening!E$88,Z579&lt;=Berekening!F$88),AB579,)</f>
        <v>0</v>
      </c>
      <c r="AK579" s="11">
        <f>IF(AND(Z579&gt;=Berekening!E$89,Z579&lt;=Berekening!F$89),AB579,)</f>
        <v>0</v>
      </c>
      <c r="AL579" s="11">
        <f>IF(AND(Z579&gt;=Berekening!E$90,Z579&lt;=Berekening!F$90),AB579,)</f>
        <v>0</v>
      </c>
      <c r="AM579" s="11">
        <f>IF(AND(Z579&gt;=Berekening!E$91,Z579&lt;=Berekening!F$91),AB579,)</f>
        <v>0</v>
      </c>
      <c r="AN579" s="11">
        <f>IF(AND(Z579&gt;=Berekening!E$92,Z579&lt;=Berekening!F$92),AB579,)</f>
        <v>0</v>
      </c>
      <c r="AO579" s="11">
        <f>IF(AND(Z579&gt;=Berekening!E$93,Z579&lt;=Berekening!F$93),AB579,)</f>
        <v>0</v>
      </c>
    </row>
    <row r="580" spans="20:41" hidden="1" x14ac:dyDescent="0.2">
      <c r="T580" s="57"/>
      <c r="Z580" s="19">
        <f t="shared" si="263"/>
        <v>179</v>
      </c>
      <c r="AA580" s="11">
        <f t="shared" si="258"/>
        <v>3</v>
      </c>
      <c r="AB580" s="11">
        <f t="shared" si="259"/>
        <v>0</v>
      </c>
      <c r="AC580" s="19">
        <f t="shared" si="260"/>
        <v>0</v>
      </c>
      <c r="AD580" s="19">
        <f t="shared" si="261"/>
        <v>0</v>
      </c>
      <c r="AE580" s="11" t="b">
        <f t="shared" si="262"/>
        <v>0</v>
      </c>
      <c r="AF580" s="11">
        <f>IF(AND(Z580&gt;=Berekening!E$84,Z580&lt;=Berekening!F$84),AB580,)</f>
        <v>0</v>
      </c>
      <c r="AG580" s="11">
        <f>IF(AND(Z580&gt;=Berekening!E$85,Z580&lt;=Berekening!F$85),AB580,)</f>
        <v>0</v>
      </c>
      <c r="AH580" s="11">
        <f>IF(AND(Z580&gt;=Berekening!E$86,Z580&lt;=Berekening!F$86),AB580,)</f>
        <v>0</v>
      </c>
      <c r="AI580" s="11">
        <f>IF(AND(Z580&gt;=Berekening!E$87,Z580&lt;=Berekening!F$87),AB580,)</f>
        <v>0</v>
      </c>
      <c r="AJ580" s="11">
        <f>IF(AND(Z580&gt;=Berekening!E$88,Z580&lt;=Berekening!F$88),AB580,)</f>
        <v>0</v>
      </c>
      <c r="AK580" s="11">
        <f>IF(AND(Z580&gt;=Berekening!E$89,Z580&lt;=Berekening!F$89),AB580,)</f>
        <v>0</v>
      </c>
      <c r="AL580" s="11">
        <f>IF(AND(Z580&gt;=Berekening!E$90,Z580&lt;=Berekening!F$90),AB580,)</f>
        <v>0</v>
      </c>
      <c r="AM580" s="11">
        <f>IF(AND(Z580&gt;=Berekening!E$91,Z580&lt;=Berekening!F$91),AB580,)</f>
        <v>0</v>
      </c>
      <c r="AN580" s="11">
        <f>IF(AND(Z580&gt;=Berekening!E$92,Z580&lt;=Berekening!F$92),AB580,)</f>
        <v>0</v>
      </c>
      <c r="AO580" s="11">
        <f>IF(AND(Z580&gt;=Berekening!E$93,Z580&lt;=Berekening!F$93),AB580,)</f>
        <v>0</v>
      </c>
    </row>
    <row r="581" spans="20:41" hidden="1" x14ac:dyDescent="0.2">
      <c r="T581" s="57"/>
      <c r="Z581" s="19">
        <f t="shared" si="263"/>
        <v>180</v>
      </c>
      <c r="AA581" s="11">
        <f t="shared" si="258"/>
        <v>4</v>
      </c>
      <c r="AB581" s="11">
        <f t="shared" si="259"/>
        <v>0</v>
      </c>
      <c r="AC581" s="19">
        <f t="shared" si="260"/>
        <v>0</v>
      </c>
      <c r="AD581" s="19">
        <f t="shared" si="261"/>
        <v>0</v>
      </c>
      <c r="AE581" s="11" t="b">
        <f t="shared" si="262"/>
        <v>0</v>
      </c>
      <c r="AF581" s="11">
        <f>IF(AND(Z581&gt;=Berekening!E$84,Z581&lt;=Berekening!F$84),AB581,)</f>
        <v>0</v>
      </c>
      <c r="AG581" s="11">
        <f>IF(AND(Z581&gt;=Berekening!E$85,Z581&lt;=Berekening!F$85),AB581,)</f>
        <v>0</v>
      </c>
      <c r="AH581" s="11">
        <f>IF(AND(Z581&gt;=Berekening!E$86,Z581&lt;=Berekening!F$86),AB581,)</f>
        <v>0</v>
      </c>
      <c r="AI581" s="11">
        <f>IF(AND(Z581&gt;=Berekening!E$87,Z581&lt;=Berekening!F$87),AB581,)</f>
        <v>0</v>
      </c>
      <c r="AJ581" s="11">
        <f>IF(AND(Z581&gt;=Berekening!E$88,Z581&lt;=Berekening!F$88),AB581,)</f>
        <v>0</v>
      </c>
      <c r="AK581" s="11">
        <f>IF(AND(Z581&gt;=Berekening!E$89,Z581&lt;=Berekening!F$89),AB581,)</f>
        <v>0</v>
      </c>
      <c r="AL581" s="11">
        <f>IF(AND(Z581&gt;=Berekening!E$90,Z581&lt;=Berekening!F$90),AB581,)</f>
        <v>0</v>
      </c>
      <c r="AM581" s="11">
        <f>IF(AND(Z581&gt;=Berekening!E$91,Z581&lt;=Berekening!F$91),AB581,)</f>
        <v>0</v>
      </c>
      <c r="AN581" s="11">
        <f>IF(AND(Z581&gt;=Berekening!E$92,Z581&lt;=Berekening!F$92),AB581,)</f>
        <v>0</v>
      </c>
      <c r="AO581" s="11">
        <f>IF(AND(Z581&gt;=Berekening!E$93,Z581&lt;=Berekening!F$93),AB581,)</f>
        <v>0</v>
      </c>
    </row>
    <row r="582" spans="20:41" hidden="1" x14ac:dyDescent="0.2">
      <c r="T582" s="57"/>
      <c r="Z582" s="19">
        <f t="shared" si="263"/>
        <v>181</v>
      </c>
      <c r="AA582" s="11">
        <f t="shared" si="258"/>
        <v>5</v>
      </c>
      <c r="AB582" s="11">
        <f t="shared" si="259"/>
        <v>0</v>
      </c>
      <c r="AC582" s="19">
        <f t="shared" si="260"/>
        <v>0</v>
      </c>
      <c r="AD582" s="19">
        <f t="shared" si="261"/>
        <v>0</v>
      </c>
      <c r="AE582" s="11" t="b">
        <f t="shared" si="262"/>
        <v>0</v>
      </c>
      <c r="AF582" s="11">
        <f>IF(AND(Z582&gt;=Berekening!E$84,Z582&lt;=Berekening!F$84),AB582,)</f>
        <v>0</v>
      </c>
      <c r="AG582" s="11">
        <f>IF(AND(Z582&gt;=Berekening!E$85,Z582&lt;=Berekening!F$85),AB582,)</f>
        <v>0</v>
      </c>
      <c r="AH582" s="11">
        <f>IF(AND(Z582&gt;=Berekening!E$86,Z582&lt;=Berekening!F$86),AB582,)</f>
        <v>0</v>
      </c>
      <c r="AI582" s="11">
        <f>IF(AND(Z582&gt;=Berekening!E$87,Z582&lt;=Berekening!F$87),AB582,)</f>
        <v>0</v>
      </c>
      <c r="AJ582" s="11">
        <f>IF(AND(Z582&gt;=Berekening!E$88,Z582&lt;=Berekening!F$88),AB582,)</f>
        <v>0</v>
      </c>
      <c r="AK582" s="11">
        <f>IF(AND(Z582&gt;=Berekening!E$89,Z582&lt;=Berekening!F$89),AB582,)</f>
        <v>0</v>
      </c>
      <c r="AL582" s="11">
        <f>IF(AND(Z582&gt;=Berekening!E$90,Z582&lt;=Berekening!F$90),AB582,)</f>
        <v>0</v>
      </c>
      <c r="AM582" s="11">
        <f>IF(AND(Z582&gt;=Berekening!E$91,Z582&lt;=Berekening!F$91),AB582,)</f>
        <v>0</v>
      </c>
      <c r="AN582" s="11">
        <f>IF(AND(Z582&gt;=Berekening!E$92,Z582&lt;=Berekening!F$92),AB582,)</f>
        <v>0</v>
      </c>
      <c r="AO582" s="11">
        <f>IF(AND(Z582&gt;=Berekening!E$93,Z582&lt;=Berekening!F$93),AB582,)</f>
        <v>0</v>
      </c>
    </row>
    <row r="583" spans="20:41" hidden="1" x14ac:dyDescent="0.2">
      <c r="T583" s="57"/>
      <c r="Z583" s="19">
        <f t="shared" si="263"/>
        <v>182</v>
      </c>
      <c r="AA583" s="11">
        <f t="shared" si="258"/>
        <v>6</v>
      </c>
      <c r="AB583" s="11">
        <f t="shared" si="259"/>
        <v>0</v>
      </c>
      <c r="AC583" s="19">
        <f t="shared" si="260"/>
        <v>0</v>
      </c>
      <c r="AD583" s="19">
        <f t="shared" si="261"/>
        <v>0</v>
      </c>
      <c r="AE583" s="11" t="b">
        <f t="shared" si="262"/>
        <v>0</v>
      </c>
      <c r="AF583" s="11">
        <f>IF(AND(Z583&gt;=Berekening!E$84,Z583&lt;=Berekening!F$84),AB583,)</f>
        <v>0</v>
      </c>
      <c r="AG583" s="11">
        <f>IF(AND(Z583&gt;=Berekening!E$85,Z583&lt;=Berekening!F$85),AB583,)</f>
        <v>0</v>
      </c>
      <c r="AH583" s="11">
        <f>IF(AND(Z583&gt;=Berekening!E$86,Z583&lt;=Berekening!F$86),AB583,)</f>
        <v>0</v>
      </c>
      <c r="AI583" s="11">
        <f>IF(AND(Z583&gt;=Berekening!E$87,Z583&lt;=Berekening!F$87),AB583,)</f>
        <v>0</v>
      </c>
      <c r="AJ583" s="11">
        <f>IF(AND(Z583&gt;=Berekening!E$88,Z583&lt;=Berekening!F$88),AB583,)</f>
        <v>0</v>
      </c>
      <c r="AK583" s="11">
        <f>IF(AND(Z583&gt;=Berekening!E$89,Z583&lt;=Berekening!F$89),AB583,)</f>
        <v>0</v>
      </c>
      <c r="AL583" s="11">
        <f>IF(AND(Z583&gt;=Berekening!E$90,Z583&lt;=Berekening!F$90),AB583,)</f>
        <v>0</v>
      </c>
      <c r="AM583" s="11">
        <f>IF(AND(Z583&gt;=Berekening!E$91,Z583&lt;=Berekening!F$91),AB583,)</f>
        <v>0</v>
      </c>
      <c r="AN583" s="11">
        <f>IF(AND(Z583&gt;=Berekening!E$92,Z583&lt;=Berekening!F$92),AB583,)</f>
        <v>0</v>
      </c>
      <c r="AO583" s="11">
        <f>IF(AND(Z583&gt;=Berekening!E$93,Z583&lt;=Berekening!F$93),AB583,)</f>
        <v>0</v>
      </c>
    </row>
    <row r="584" spans="20:41" hidden="1" x14ac:dyDescent="0.2">
      <c r="T584" s="57"/>
      <c r="Z584" s="19">
        <f t="shared" si="263"/>
        <v>183</v>
      </c>
      <c r="AA584" s="11">
        <f t="shared" si="258"/>
        <v>7</v>
      </c>
      <c r="AB584" s="11">
        <f t="shared" si="259"/>
        <v>0</v>
      </c>
      <c r="AC584" s="19">
        <f t="shared" si="260"/>
        <v>0</v>
      </c>
      <c r="AD584" s="19">
        <f t="shared" si="261"/>
        <v>0</v>
      </c>
      <c r="AE584" s="11" t="b">
        <f t="shared" si="262"/>
        <v>0</v>
      </c>
      <c r="AF584" s="11">
        <f>IF(AND(Z584&gt;=Berekening!E$84,Z584&lt;=Berekening!F$84),AB584,)</f>
        <v>0</v>
      </c>
      <c r="AG584" s="11">
        <f>IF(AND(Z584&gt;=Berekening!E$85,Z584&lt;=Berekening!F$85),AB584,)</f>
        <v>0</v>
      </c>
      <c r="AH584" s="11">
        <f>IF(AND(Z584&gt;=Berekening!E$86,Z584&lt;=Berekening!F$86),AB584,)</f>
        <v>0</v>
      </c>
      <c r="AI584" s="11">
        <f>IF(AND(Z584&gt;=Berekening!E$87,Z584&lt;=Berekening!F$87),AB584,)</f>
        <v>0</v>
      </c>
      <c r="AJ584" s="11">
        <f>IF(AND(Z584&gt;=Berekening!E$88,Z584&lt;=Berekening!F$88),AB584,)</f>
        <v>0</v>
      </c>
      <c r="AK584" s="11">
        <f>IF(AND(Z584&gt;=Berekening!E$89,Z584&lt;=Berekening!F$89),AB584,)</f>
        <v>0</v>
      </c>
      <c r="AL584" s="11">
        <f>IF(AND(Z584&gt;=Berekening!E$90,Z584&lt;=Berekening!F$90),AB584,)</f>
        <v>0</v>
      </c>
      <c r="AM584" s="11">
        <f>IF(AND(Z584&gt;=Berekening!E$91,Z584&lt;=Berekening!F$91),AB584,)</f>
        <v>0</v>
      </c>
      <c r="AN584" s="11">
        <f>IF(AND(Z584&gt;=Berekening!E$92,Z584&lt;=Berekening!F$92),AB584,)</f>
        <v>0</v>
      </c>
      <c r="AO584" s="11">
        <f>IF(AND(Z584&gt;=Berekening!E$93,Z584&lt;=Berekening!F$93),AB584,)</f>
        <v>0</v>
      </c>
    </row>
    <row r="585" spans="20:41" hidden="1" x14ac:dyDescent="0.2">
      <c r="T585" s="57"/>
      <c r="Z585" s="19">
        <f t="shared" si="263"/>
        <v>184</v>
      </c>
      <c r="AA585" s="11">
        <f t="shared" si="258"/>
        <v>1</v>
      </c>
      <c r="AB585" s="11">
        <f t="shared" si="259"/>
        <v>0</v>
      </c>
      <c r="AC585" s="19">
        <f t="shared" si="260"/>
        <v>0</v>
      </c>
      <c r="AD585" s="19">
        <f t="shared" si="261"/>
        <v>0</v>
      </c>
      <c r="AE585" s="11" t="b">
        <f t="shared" si="262"/>
        <v>0</v>
      </c>
      <c r="AF585" s="11">
        <f>IF(AND(Z585&gt;=Berekening!E$84,Z585&lt;=Berekening!F$84),AB585,)</f>
        <v>0</v>
      </c>
      <c r="AG585" s="11">
        <f>IF(AND(Z585&gt;=Berekening!E$85,Z585&lt;=Berekening!F$85),AB585,)</f>
        <v>0</v>
      </c>
      <c r="AH585" s="11">
        <f>IF(AND(Z585&gt;=Berekening!E$86,Z585&lt;=Berekening!F$86),AB585,)</f>
        <v>0</v>
      </c>
      <c r="AI585" s="11">
        <f>IF(AND(Z585&gt;=Berekening!E$87,Z585&lt;=Berekening!F$87),AB585,)</f>
        <v>0</v>
      </c>
      <c r="AJ585" s="11">
        <f>IF(AND(Z585&gt;=Berekening!E$88,Z585&lt;=Berekening!F$88),AB585,)</f>
        <v>0</v>
      </c>
      <c r="AK585" s="11">
        <f>IF(AND(Z585&gt;=Berekening!E$89,Z585&lt;=Berekening!F$89),AB585,)</f>
        <v>0</v>
      </c>
      <c r="AL585" s="11">
        <f>IF(AND(Z585&gt;=Berekening!E$90,Z585&lt;=Berekening!F$90),AB585,)</f>
        <v>0</v>
      </c>
      <c r="AM585" s="11">
        <f>IF(AND(Z585&gt;=Berekening!E$91,Z585&lt;=Berekening!F$91),AB585,)</f>
        <v>0</v>
      </c>
      <c r="AN585" s="11">
        <f>IF(AND(Z585&gt;=Berekening!E$92,Z585&lt;=Berekening!F$92),AB585,)</f>
        <v>0</v>
      </c>
      <c r="AO585" s="11">
        <f>IF(AND(Z585&gt;=Berekening!E$93,Z585&lt;=Berekening!F$93),AB585,)</f>
        <v>0</v>
      </c>
    </row>
    <row r="586" spans="20:41" hidden="1" x14ac:dyDescent="0.2">
      <c r="T586" s="57"/>
      <c r="Z586" s="19">
        <f t="shared" si="263"/>
        <v>185</v>
      </c>
      <c r="AA586" s="11">
        <f t="shared" si="258"/>
        <v>2</v>
      </c>
      <c r="AB586" s="11">
        <f t="shared" si="259"/>
        <v>0</v>
      </c>
      <c r="AC586" s="19">
        <f t="shared" si="260"/>
        <v>0</v>
      </c>
      <c r="AD586" s="19">
        <f t="shared" si="261"/>
        <v>0</v>
      </c>
      <c r="AE586" s="11" t="b">
        <f t="shared" si="262"/>
        <v>0</v>
      </c>
      <c r="AF586" s="11">
        <f>IF(AND(Z586&gt;=Berekening!E$84,Z586&lt;=Berekening!F$84),AB586,)</f>
        <v>0</v>
      </c>
      <c r="AG586" s="11">
        <f>IF(AND(Z586&gt;=Berekening!E$85,Z586&lt;=Berekening!F$85),AB586,)</f>
        <v>0</v>
      </c>
      <c r="AH586" s="11">
        <f>IF(AND(Z586&gt;=Berekening!E$86,Z586&lt;=Berekening!F$86),AB586,)</f>
        <v>0</v>
      </c>
      <c r="AI586" s="11">
        <f>IF(AND(Z586&gt;=Berekening!E$87,Z586&lt;=Berekening!F$87),AB586,)</f>
        <v>0</v>
      </c>
      <c r="AJ586" s="11">
        <f>IF(AND(Z586&gt;=Berekening!E$88,Z586&lt;=Berekening!F$88),AB586,)</f>
        <v>0</v>
      </c>
      <c r="AK586" s="11">
        <f>IF(AND(Z586&gt;=Berekening!E$89,Z586&lt;=Berekening!F$89),AB586,)</f>
        <v>0</v>
      </c>
      <c r="AL586" s="11">
        <f>IF(AND(Z586&gt;=Berekening!E$90,Z586&lt;=Berekening!F$90),AB586,)</f>
        <v>0</v>
      </c>
      <c r="AM586" s="11">
        <f>IF(AND(Z586&gt;=Berekening!E$91,Z586&lt;=Berekening!F$91),AB586,)</f>
        <v>0</v>
      </c>
      <c r="AN586" s="11">
        <f>IF(AND(Z586&gt;=Berekening!E$92,Z586&lt;=Berekening!F$92),AB586,)</f>
        <v>0</v>
      </c>
      <c r="AO586" s="11">
        <f>IF(AND(Z586&gt;=Berekening!E$93,Z586&lt;=Berekening!F$93),AB586,)</f>
        <v>0</v>
      </c>
    </row>
    <row r="587" spans="20:41" hidden="1" x14ac:dyDescent="0.2">
      <c r="T587" s="57"/>
      <c r="Z587" s="19">
        <f t="shared" si="263"/>
        <v>186</v>
      </c>
      <c r="AA587" s="11">
        <f t="shared" si="258"/>
        <v>3</v>
      </c>
      <c r="AB587" s="11">
        <f t="shared" si="259"/>
        <v>0</v>
      </c>
      <c r="AC587" s="19">
        <f t="shared" si="260"/>
        <v>0</v>
      </c>
      <c r="AD587" s="19">
        <f t="shared" si="261"/>
        <v>0</v>
      </c>
      <c r="AE587" s="11" t="b">
        <f t="shared" si="262"/>
        <v>0</v>
      </c>
      <c r="AF587" s="11">
        <f>IF(AND(Z587&gt;=Berekening!E$84,Z587&lt;=Berekening!F$84),AB587,)</f>
        <v>0</v>
      </c>
      <c r="AG587" s="11">
        <f>IF(AND(Z587&gt;=Berekening!E$85,Z587&lt;=Berekening!F$85),AB587,)</f>
        <v>0</v>
      </c>
      <c r="AH587" s="11">
        <f>IF(AND(Z587&gt;=Berekening!E$86,Z587&lt;=Berekening!F$86),AB587,)</f>
        <v>0</v>
      </c>
      <c r="AI587" s="11">
        <f>IF(AND(Z587&gt;=Berekening!E$87,Z587&lt;=Berekening!F$87),AB587,)</f>
        <v>0</v>
      </c>
      <c r="AJ587" s="11">
        <f>IF(AND(Z587&gt;=Berekening!E$88,Z587&lt;=Berekening!F$88),AB587,)</f>
        <v>0</v>
      </c>
      <c r="AK587" s="11">
        <f>IF(AND(Z587&gt;=Berekening!E$89,Z587&lt;=Berekening!F$89),AB587,)</f>
        <v>0</v>
      </c>
      <c r="AL587" s="11">
        <f>IF(AND(Z587&gt;=Berekening!E$90,Z587&lt;=Berekening!F$90),AB587,)</f>
        <v>0</v>
      </c>
      <c r="AM587" s="11">
        <f>IF(AND(Z587&gt;=Berekening!E$91,Z587&lt;=Berekening!F$91),AB587,)</f>
        <v>0</v>
      </c>
      <c r="AN587" s="11">
        <f>IF(AND(Z587&gt;=Berekening!E$92,Z587&lt;=Berekening!F$92),AB587,)</f>
        <v>0</v>
      </c>
      <c r="AO587" s="11">
        <f>IF(AND(Z587&gt;=Berekening!E$93,Z587&lt;=Berekening!F$93),AB587,)</f>
        <v>0</v>
      </c>
    </row>
    <row r="588" spans="20:41" hidden="1" x14ac:dyDescent="0.2">
      <c r="T588" s="57"/>
      <c r="Z588" s="19">
        <f t="shared" si="263"/>
        <v>187</v>
      </c>
      <c r="AA588" s="11">
        <f t="shared" si="258"/>
        <v>4</v>
      </c>
      <c r="AB588" s="11">
        <f t="shared" si="259"/>
        <v>0</v>
      </c>
      <c r="AC588" s="19">
        <f t="shared" si="260"/>
        <v>0</v>
      </c>
      <c r="AD588" s="19">
        <f t="shared" si="261"/>
        <v>0</v>
      </c>
      <c r="AE588" s="11" t="b">
        <f t="shared" si="262"/>
        <v>0</v>
      </c>
      <c r="AF588" s="11">
        <f>IF(AND(Z588&gt;=Berekening!E$84,Z588&lt;=Berekening!F$84),AB588,)</f>
        <v>0</v>
      </c>
      <c r="AG588" s="11">
        <f>IF(AND(Z588&gt;=Berekening!E$85,Z588&lt;=Berekening!F$85),AB588,)</f>
        <v>0</v>
      </c>
      <c r="AH588" s="11">
        <f>IF(AND(Z588&gt;=Berekening!E$86,Z588&lt;=Berekening!F$86),AB588,)</f>
        <v>0</v>
      </c>
      <c r="AI588" s="11">
        <f>IF(AND(Z588&gt;=Berekening!E$87,Z588&lt;=Berekening!F$87),AB588,)</f>
        <v>0</v>
      </c>
      <c r="AJ588" s="11">
        <f>IF(AND(Z588&gt;=Berekening!E$88,Z588&lt;=Berekening!F$88),AB588,)</f>
        <v>0</v>
      </c>
      <c r="AK588" s="11">
        <f>IF(AND(Z588&gt;=Berekening!E$89,Z588&lt;=Berekening!F$89),AB588,)</f>
        <v>0</v>
      </c>
      <c r="AL588" s="11">
        <f>IF(AND(Z588&gt;=Berekening!E$90,Z588&lt;=Berekening!F$90),AB588,)</f>
        <v>0</v>
      </c>
      <c r="AM588" s="11">
        <f>IF(AND(Z588&gt;=Berekening!E$91,Z588&lt;=Berekening!F$91),AB588,)</f>
        <v>0</v>
      </c>
      <c r="AN588" s="11">
        <f>IF(AND(Z588&gt;=Berekening!E$92,Z588&lt;=Berekening!F$92),AB588,)</f>
        <v>0</v>
      </c>
      <c r="AO588" s="11">
        <f>IF(AND(Z588&gt;=Berekening!E$93,Z588&lt;=Berekening!F$93),AB588,)</f>
        <v>0</v>
      </c>
    </row>
    <row r="589" spans="20:41" hidden="1" x14ac:dyDescent="0.2">
      <c r="T589" s="57"/>
      <c r="Z589" s="19">
        <f t="shared" si="263"/>
        <v>188</v>
      </c>
      <c r="AA589" s="11">
        <f t="shared" si="258"/>
        <v>5</v>
      </c>
      <c r="AB589" s="11">
        <f t="shared" si="259"/>
        <v>0</v>
      </c>
      <c r="AC589" s="19">
        <f t="shared" si="260"/>
        <v>0</v>
      </c>
      <c r="AD589" s="19">
        <f t="shared" si="261"/>
        <v>0</v>
      </c>
      <c r="AE589" s="11" t="b">
        <f t="shared" si="262"/>
        <v>0</v>
      </c>
      <c r="AF589" s="11">
        <f>IF(AND(Z589&gt;=Berekening!E$84,Z589&lt;=Berekening!F$84),AB589,)</f>
        <v>0</v>
      </c>
      <c r="AG589" s="11">
        <f>IF(AND(Z589&gt;=Berekening!E$85,Z589&lt;=Berekening!F$85),AB589,)</f>
        <v>0</v>
      </c>
      <c r="AH589" s="11">
        <f>IF(AND(Z589&gt;=Berekening!E$86,Z589&lt;=Berekening!F$86),AB589,)</f>
        <v>0</v>
      </c>
      <c r="AI589" s="11">
        <f>IF(AND(Z589&gt;=Berekening!E$87,Z589&lt;=Berekening!F$87),AB589,)</f>
        <v>0</v>
      </c>
      <c r="AJ589" s="11">
        <f>IF(AND(Z589&gt;=Berekening!E$88,Z589&lt;=Berekening!F$88),AB589,)</f>
        <v>0</v>
      </c>
      <c r="AK589" s="11">
        <f>IF(AND(Z589&gt;=Berekening!E$89,Z589&lt;=Berekening!F$89),AB589,)</f>
        <v>0</v>
      </c>
      <c r="AL589" s="11">
        <f>IF(AND(Z589&gt;=Berekening!E$90,Z589&lt;=Berekening!F$90),AB589,)</f>
        <v>0</v>
      </c>
      <c r="AM589" s="11">
        <f>IF(AND(Z589&gt;=Berekening!E$91,Z589&lt;=Berekening!F$91),AB589,)</f>
        <v>0</v>
      </c>
      <c r="AN589" s="11">
        <f>IF(AND(Z589&gt;=Berekening!E$92,Z589&lt;=Berekening!F$92),AB589,)</f>
        <v>0</v>
      </c>
      <c r="AO589" s="11">
        <f>IF(AND(Z589&gt;=Berekening!E$93,Z589&lt;=Berekening!F$93),AB589,)</f>
        <v>0</v>
      </c>
    </row>
    <row r="590" spans="20:41" hidden="1" x14ac:dyDescent="0.2">
      <c r="T590" s="57"/>
      <c r="Z590" s="19">
        <f t="shared" si="263"/>
        <v>189</v>
      </c>
      <c r="AA590" s="11">
        <f t="shared" si="258"/>
        <v>6</v>
      </c>
      <c r="AB590" s="11">
        <f t="shared" si="259"/>
        <v>0</v>
      </c>
      <c r="AC590" s="19">
        <f t="shared" si="260"/>
        <v>0</v>
      </c>
      <c r="AD590" s="19">
        <f t="shared" si="261"/>
        <v>0</v>
      </c>
      <c r="AE590" s="11" t="b">
        <f t="shared" si="262"/>
        <v>0</v>
      </c>
      <c r="AF590" s="11">
        <f>IF(AND(Z590&gt;=Berekening!E$84,Z590&lt;=Berekening!F$84),AB590,)</f>
        <v>0</v>
      </c>
      <c r="AG590" s="11">
        <f>IF(AND(Z590&gt;=Berekening!E$85,Z590&lt;=Berekening!F$85),AB590,)</f>
        <v>0</v>
      </c>
      <c r="AH590" s="11">
        <f>IF(AND(Z590&gt;=Berekening!E$86,Z590&lt;=Berekening!F$86),AB590,)</f>
        <v>0</v>
      </c>
      <c r="AI590" s="11">
        <f>IF(AND(Z590&gt;=Berekening!E$87,Z590&lt;=Berekening!F$87),AB590,)</f>
        <v>0</v>
      </c>
      <c r="AJ590" s="11">
        <f>IF(AND(Z590&gt;=Berekening!E$88,Z590&lt;=Berekening!F$88),AB590,)</f>
        <v>0</v>
      </c>
      <c r="AK590" s="11">
        <f>IF(AND(Z590&gt;=Berekening!E$89,Z590&lt;=Berekening!F$89),AB590,)</f>
        <v>0</v>
      </c>
      <c r="AL590" s="11">
        <f>IF(AND(Z590&gt;=Berekening!E$90,Z590&lt;=Berekening!F$90),AB590,)</f>
        <v>0</v>
      </c>
      <c r="AM590" s="11">
        <f>IF(AND(Z590&gt;=Berekening!E$91,Z590&lt;=Berekening!F$91),AB590,)</f>
        <v>0</v>
      </c>
      <c r="AN590" s="11">
        <f>IF(AND(Z590&gt;=Berekening!E$92,Z590&lt;=Berekening!F$92),AB590,)</f>
        <v>0</v>
      </c>
      <c r="AO590" s="11">
        <f>IF(AND(Z590&gt;=Berekening!E$93,Z590&lt;=Berekening!F$93),AB590,)</f>
        <v>0</v>
      </c>
    </row>
    <row r="591" spans="20:41" hidden="1" x14ac:dyDescent="0.2">
      <c r="T591" s="57"/>
      <c r="Z591" s="19">
        <f t="shared" si="263"/>
        <v>190</v>
      </c>
      <c r="AA591" s="11">
        <f t="shared" si="258"/>
        <v>7</v>
      </c>
      <c r="AB591" s="11">
        <f t="shared" si="259"/>
        <v>0</v>
      </c>
      <c r="AC591" s="19">
        <f t="shared" si="260"/>
        <v>0</v>
      </c>
      <c r="AD591" s="19">
        <f t="shared" si="261"/>
        <v>0</v>
      </c>
      <c r="AE591" s="11" t="b">
        <f t="shared" si="262"/>
        <v>0</v>
      </c>
      <c r="AF591" s="11">
        <f>IF(AND(Z591&gt;=Berekening!E$84,Z591&lt;=Berekening!F$84),AB591,)</f>
        <v>0</v>
      </c>
      <c r="AG591" s="11">
        <f>IF(AND(Z591&gt;=Berekening!E$85,Z591&lt;=Berekening!F$85),AB591,)</f>
        <v>0</v>
      </c>
      <c r="AH591" s="11">
        <f>IF(AND(Z591&gt;=Berekening!E$86,Z591&lt;=Berekening!F$86),AB591,)</f>
        <v>0</v>
      </c>
      <c r="AI591" s="11">
        <f>IF(AND(Z591&gt;=Berekening!E$87,Z591&lt;=Berekening!F$87),AB591,)</f>
        <v>0</v>
      </c>
      <c r="AJ591" s="11">
        <f>IF(AND(Z591&gt;=Berekening!E$88,Z591&lt;=Berekening!F$88),AB591,)</f>
        <v>0</v>
      </c>
      <c r="AK591" s="11">
        <f>IF(AND(Z591&gt;=Berekening!E$89,Z591&lt;=Berekening!F$89),AB591,)</f>
        <v>0</v>
      </c>
      <c r="AL591" s="11">
        <f>IF(AND(Z591&gt;=Berekening!E$90,Z591&lt;=Berekening!F$90),AB591,)</f>
        <v>0</v>
      </c>
      <c r="AM591" s="11">
        <f>IF(AND(Z591&gt;=Berekening!E$91,Z591&lt;=Berekening!F$91),AB591,)</f>
        <v>0</v>
      </c>
      <c r="AN591" s="11">
        <f>IF(AND(Z591&gt;=Berekening!E$92,Z591&lt;=Berekening!F$92),AB591,)</f>
        <v>0</v>
      </c>
      <c r="AO591" s="11">
        <f>IF(AND(Z591&gt;=Berekening!E$93,Z591&lt;=Berekening!F$93),AB591,)</f>
        <v>0</v>
      </c>
    </row>
    <row r="592" spans="20:41" hidden="1" x14ac:dyDescent="0.2">
      <c r="T592" s="57"/>
      <c r="Z592" s="19">
        <f t="shared" si="263"/>
        <v>191</v>
      </c>
      <c r="AA592" s="11">
        <f t="shared" si="258"/>
        <v>1</v>
      </c>
      <c r="AB592" s="11">
        <f t="shared" si="259"/>
        <v>0</v>
      </c>
      <c r="AC592" s="19">
        <f t="shared" si="260"/>
        <v>0</v>
      </c>
      <c r="AD592" s="19">
        <f t="shared" si="261"/>
        <v>0</v>
      </c>
      <c r="AE592" s="11" t="b">
        <f t="shared" si="262"/>
        <v>0</v>
      </c>
      <c r="AF592" s="11">
        <f>IF(AND(Z592&gt;=Berekening!E$84,Z592&lt;=Berekening!F$84),AB592,)</f>
        <v>0</v>
      </c>
      <c r="AG592" s="11">
        <f>IF(AND(Z592&gt;=Berekening!E$85,Z592&lt;=Berekening!F$85),AB592,)</f>
        <v>0</v>
      </c>
      <c r="AH592" s="11">
        <f>IF(AND(Z592&gt;=Berekening!E$86,Z592&lt;=Berekening!F$86),AB592,)</f>
        <v>0</v>
      </c>
      <c r="AI592" s="11">
        <f>IF(AND(Z592&gt;=Berekening!E$87,Z592&lt;=Berekening!F$87),AB592,)</f>
        <v>0</v>
      </c>
      <c r="AJ592" s="11">
        <f>IF(AND(Z592&gt;=Berekening!E$88,Z592&lt;=Berekening!F$88),AB592,)</f>
        <v>0</v>
      </c>
      <c r="AK592" s="11">
        <f>IF(AND(Z592&gt;=Berekening!E$89,Z592&lt;=Berekening!F$89),AB592,)</f>
        <v>0</v>
      </c>
      <c r="AL592" s="11">
        <f>IF(AND(Z592&gt;=Berekening!E$90,Z592&lt;=Berekening!F$90),AB592,)</f>
        <v>0</v>
      </c>
      <c r="AM592" s="11">
        <f>IF(AND(Z592&gt;=Berekening!E$91,Z592&lt;=Berekening!F$91),AB592,)</f>
        <v>0</v>
      </c>
      <c r="AN592" s="11">
        <f>IF(AND(Z592&gt;=Berekening!E$92,Z592&lt;=Berekening!F$92),AB592,)</f>
        <v>0</v>
      </c>
      <c r="AO592" s="11">
        <f>IF(AND(Z592&gt;=Berekening!E$93,Z592&lt;=Berekening!F$93),AB592,)</f>
        <v>0</v>
      </c>
    </row>
    <row r="593" spans="20:41" hidden="1" x14ac:dyDescent="0.2">
      <c r="T593" s="57"/>
      <c r="Z593" s="19">
        <f t="shared" si="263"/>
        <v>192</v>
      </c>
      <c r="AA593" s="11">
        <f t="shared" ref="AA593:AA656" si="264">WEEKDAY(Z593,2)</f>
        <v>2</v>
      </c>
      <c r="AB593" s="11">
        <f t="shared" ref="AB593:AB656" si="265">IF(OR(AA593=6,AA593=7),0,IF((AE593),VLOOKUP(AA593,$W$400:$X$404,2,FALSE),0))</f>
        <v>0</v>
      </c>
      <c r="AC593" s="19">
        <f t="shared" ref="AC593:AC656" si="266">VLOOKUP(Z593,$T$411:$T$421,1)</f>
        <v>0</v>
      </c>
      <c r="AD593" s="19">
        <f t="shared" ref="AD593:AD656" si="267">VLOOKUP(Z593,$T$411:$U$421,2)</f>
        <v>0</v>
      </c>
      <c r="AE593" s="11" t="b">
        <f t="shared" ref="AE593:AE656" si="268">IF(AND(Z593&gt;=AC593,Z593&lt;=AD593),TRUE,FALSE)</f>
        <v>0</v>
      </c>
      <c r="AF593" s="11">
        <f>IF(AND(Z593&gt;=Berekening!E$84,Z593&lt;=Berekening!F$84),AB593,)</f>
        <v>0</v>
      </c>
      <c r="AG593" s="11">
        <f>IF(AND(Z593&gt;=Berekening!E$85,Z593&lt;=Berekening!F$85),AB593,)</f>
        <v>0</v>
      </c>
      <c r="AH593" s="11">
        <f>IF(AND(Z593&gt;=Berekening!E$86,Z593&lt;=Berekening!F$86),AB593,)</f>
        <v>0</v>
      </c>
      <c r="AI593" s="11">
        <f>IF(AND(Z593&gt;=Berekening!E$87,Z593&lt;=Berekening!F$87),AB593,)</f>
        <v>0</v>
      </c>
      <c r="AJ593" s="11">
        <f>IF(AND(Z593&gt;=Berekening!E$88,Z593&lt;=Berekening!F$88),AB593,)</f>
        <v>0</v>
      </c>
      <c r="AK593" s="11">
        <f>IF(AND(Z593&gt;=Berekening!E$89,Z593&lt;=Berekening!F$89),AB593,)</f>
        <v>0</v>
      </c>
      <c r="AL593" s="11">
        <f>IF(AND(Z593&gt;=Berekening!E$90,Z593&lt;=Berekening!F$90),AB593,)</f>
        <v>0</v>
      </c>
      <c r="AM593" s="11">
        <f>IF(AND(Z593&gt;=Berekening!E$91,Z593&lt;=Berekening!F$91),AB593,)</f>
        <v>0</v>
      </c>
      <c r="AN593" s="11">
        <f>IF(AND(Z593&gt;=Berekening!E$92,Z593&lt;=Berekening!F$92),AB593,)</f>
        <v>0</v>
      </c>
      <c r="AO593" s="11">
        <f>IF(AND(Z593&gt;=Berekening!E$93,Z593&lt;=Berekening!F$93),AB593,)</f>
        <v>0</v>
      </c>
    </row>
    <row r="594" spans="20:41" hidden="1" x14ac:dyDescent="0.2">
      <c r="T594" s="57"/>
      <c r="Z594" s="19">
        <f t="shared" ref="Z594:Z657" si="269">Z593+1</f>
        <v>193</v>
      </c>
      <c r="AA594" s="11">
        <f t="shared" si="264"/>
        <v>3</v>
      </c>
      <c r="AB594" s="11">
        <f t="shared" si="265"/>
        <v>0</v>
      </c>
      <c r="AC594" s="19">
        <f t="shared" si="266"/>
        <v>0</v>
      </c>
      <c r="AD594" s="19">
        <f t="shared" si="267"/>
        <v>0</v>
      </c>
      <c r="AE594" s="11" t="b">
        <f t="shared" si="268"/>
        <v>0</v>
      </c>
      <c r="AF594" s="11">
        <f>IF(AND(Z594&gt;=Berekening!E$84,Z594&lt;=Berekening!F$84),AB594,)</f>
        <v>0</v>
      </c>
      <c r="AG594" s="11">
        <f>IF(AND(Z594&gt;=Berekening!E$85,Z594&lt;=Berekening!F$85),AB594,)</f>
        <v>0</v>
      </c>
      <c r="AH594" s="11">
        <f>IF(AND(Z594&gt;=Berekening!E$86,Z594&lt;=Berekening!F$86),AB594,)</f>
        <v>0</v>
      </c>
      <c r="AI594" s="11">
        <f>IF(AND(Z594&gt;=Berekening!E$87,Z594&lt;=Berekening!F$87),AB594,)</f>
        <v>0</v>
      </c>
      <c r="AJ594" s="11">
        <f>IF(AND(Z594&gt;=Berekening!E$88,Z594&lt;=Berekening!F$88),AB594,)</f>
        <v>0</v>
      </c>
      <c r="AK594" s="11">
        <f>IF(AND(Z594&gt;=Berekening!E$89,Z594&lt;=Berekening!F$89),AB594,)</f>
        <v>0</v>
      </c>
      <c r="AL594" s="11">
        <f>IF(AND(Z594&gt;=Berekening!E$90,Z594&lt;=Berekening!F$90),AB594,)</f>
        <v>0</v>
      </c>
      <c r="AM594" s="11">
        <f>IF(AND(Z594&gt;=Berekening!E$91,Z594&lt;=Berekening!F$91),AB594,)</f>
        <v>0</v>
      </c>
      <c r="AN594" s="11">
        <f>IF(AND(Z594&gt;=Berekening!E$92,Z594&lt;=Berekening!F$92),AB594,)</f>
        <v>0</v>
      </c>
      <c r="AO594" s="11">
        <f>IF(AND(Z594&gt;=Berekening!E$93,Z594&lt;=Berekening!F$93),AB594,)</f>
        <v>0</v>
      </c>
    </row>
    <row r="595" spans="20:41" hidden="1" x14ac:dyDescent="0.2">
      <c r="T595" s="57"/>
      <c r="Z595" s="19">
        <f t="shared" si="269"/>
        <v>194</v>
      </c>
      <c r="AA595" s="11">
        <f t="shared" si="264"/>
        <v>4</v>
      </c>
      <c r="AB595" s="11">
        <f t="shared" si="265"/>
        <v>0</v>
      </c>
      <c r="AC595" s="19">
        <f t="shared" si="266"/>
        <v>0</v>
      </c>
      <c r="AD595" s="19">
        <f t="shared" si="267"/>
        <v>0</v>
      </c>
      <c r="AE595" s="11" t="b">
        <f t="shared" si="268"/>
        <v>0</v>
      </c>
      <c r="AF595" s="11">
        <f>IF(AND(Z595&gt;=Berekening!E$84,Z595&lt;=Berekening!F$84),AB595,)</f>
        <v>0</v>
      </c>
      <c r="AG595" s="11">
        <f>IF(AND(Z595&gt;=Berekening!E$85,Z595&lt;=Berekening!F$85),AB595,)</f>
        <v>0</v>
      </c>
      <c r="AH595" s="11">
        <f>IF(AND(Z595&gt;=Berekening!E$86,Z595&lt;=Berekening!F$86),AB595,)</f>
        <v>0</v>
      </c>
      <c r="AI595" s="11">
        <f>IF(AND(Z595&gt;=Berekening!E$87,Z595&lt;=Berekening!F$87),AB595,)</f>
        <v>0</v>
      </c>
      <c r="AJ595" s="11">
        <f>IF(AND(Z595&gt;=Berekening!E$88,Z595&lt;=Berekening!F$88),AB595,)</f>
        <v>0</v>
      </c>
      <c r="AK595" s="11">
        <f>IF(AND(Z595&gt;=Berekening!E$89,Z595&lt;=Berekening!F$89),AB595,)</f>
        <v>0</v>
      </c>
      <c r="AL595" s="11">
        <f>IF(AND(Z595&gt;=Berekening!E$90,Z595&lt;=Berekening!F$90),AB595,)</f>
        <v>0</v>
      </c>
      <c r="AM595" s="11">
        <f>IF(AND(Z595&gt;=Berekening!E$91,Z595&lt;=Berekening!F$91),AB595,)</f>
        <v>0</v>
      </c>
      <c r="AN595" s="11">
        <f>IF(AND(Z595&gt;=Berekening!E$92,Z595&lt;=Berekening!F$92),AB595,)</f>
        <v>0</v>
      </c>
      <c r="AO595" s="11">
        <f>IF(AND(Z595&gt;=Berekening!E$93,Z595&lt;=Berekening!F$93),AB595,)</f>
        <v>0</v>
      </c>
    </row>
    <row r="596" spans="20:41" hidden="1" x14ac:dyDescent="0.2">
      <c r="T596" s="57"/>
      <c r="Z596" s="19">
        <f t="shared" si="269"/>
        <v>195</v>
      </c>
      <c r="AA596" s="11">
        <f t="shared" si="264"/>
        <v>5</v>
      </c>
      <c r="AB596" s="11">
        <f t="shared" si="265"/>
        <v>0</v>
      </c>
      <c r="AC596" s="19">
        <f t="shared" si="266"/>
        <v>0</v>
      </c>
      <c r="AD596" s="19">
        <f t="shared" si="267"/>
        <v>0</v>
      </c>
      <c r="AE596" s="11" t="b">
        <f t="shared" si="268"/>
        <v>0</v>
      </c>
      <c r="AF596" s="11">
        <f>IF(AND(Z596&gt;=Berekening!E$84,Z596&lt;=Berekening!F$84),AB596,)</f>
        <v>0</v>
      </c>
      <c r="AG596" s="11">
        <f>IF(AND(Z596&gt;=Berekening!E$85,Z596&lt;=Berekening!F$85),AB596,)</f>
        <v>0</v>
      </c>
      <c r="AH596" s="11">
        <f>IF(AND(Z596&gt;=Berekening!E$86,Z596&lt;=Berekening!F$86),AB596,)</f>
        <v>0</v>
      </c>
      <c r="AI596" s="11">
        <f>IF(AND(Z596&gt;=Berekening!E$87,Z596&lt;=Berekening!F$87),AB596,)</f>
        <v>0</v>
      </c>
      <c r="AJ596" s="11">
        <f>IF(AND(Z596&gt;=Berekening!E$88,Z596&lt;=Berekening!F$88),AB596,)</f>
        <v>0</v>
      </c>
      <c r="AK596" s="11">
        <f>IF(AND(Z596&gt;=Berekening!E$89,Z596&lt;=Berekening!F$89),AB596,)</f>
        <v>0</v>
      </c>
      <c r="AL596" s="11">
        <f>IF(AND(Z596&gt;=Berekening!E$90,Z596&lt;=Berekening!F$90),AB596,)</f>
        <v>0</v>
      </c>
      <c r="AM596" s="11">
        <f>IF(AND(Z596&gt;=Berekening!E$91,Z596&lt;=Berekening!F$91),AB596,)</f>
        <v>0</v>
      </c>
      <c r="AN596" s="11">
        <f>IF(AND(Z596&gt;=Berekening!E$92,Z596&lt;=Berekening!F$92),AB596,)</f>
        <v>0</v>
      </c>
      <c r="AO596" s="11">
        <f>IF(AND(Z596&gt;=Berekening!E$93,Z596&lt;=Berekening!F$93),AB596,)</f>
        <v>0</v>
      </c>
    </row>
    <row r="597" spans="20:41" hidden="1" x14ac:dyDescent="0.2">
      <c r="T597" s="57"/>
      <c r="Z597" s="19">
        <f t="shared" si="269"/>
        <v>196</v>
      </c>
      <c r="AA597" s="11">
        <f t="shared" si="264"/>
        <v>6</v>
      </c>
      <c r="AB597" s="11">
        <f t="shared" si="265"/>
        <v>0</v>
      </c>
      <c r="AC597" s="19">
        <f t="shared" si="266"/>
        <v>0</v>
      </c>
      <c r="AD597" s="19">
        <f t="shared" si="267"/>
        <v>0</v>
      </c>
      <c r="AE597" s="11" t="b">
        <f t="shared" si="268"/>
        <v>0</v>
      </c>
      <c r="AF597" s="11">
        <f>IF(AND(Z597&gt;=Berekening!E$84,Z597&lt;=Berekening!F$84),AB597,)</f>
        <v>0</v>
      </c>
      <c r="AG597" s="11">
        <f>IF(AND(Z597&gt;=Berekening!E$85,Z597&lt;=Berekening!F$85),AB597,)</f>
        <v>0</v>
      </c>
      <c r="AH597" s="11">
        <f>IF(AND(Z597&gt;=Berekening!E$86,Z597&lt;=Berekening!F$86),AB597,)</f>
        <v>0</v>
      </c>
      <c r="AI597" s="11">
        <f>IF(AND(Z597&gt;=Berekening!E$87,Z597&lt;=Berekening!F$87),AB597,)</f>
        <v>0</v>
      </c>
      <c r="AJ597" s="11">
        <f>IF(AND(Z597&gt;=Berekening!E$88,Z597&lt;=Berekening!F$88),AB597,)</f>
        <v>0</v>
      </c>
      <c r="AK597" s="11">
        <f>IF(AND(Z597&gt;=Berekening!E$89,Z597&lt;=Berekening!F$89),AB597,)</f>
        <v>0</v>
      </c>
      <c r="AL597" s="11">
        <f>IF(AND(Z597&gt;=Berekening!E$90,Z597&lt;=Berekening!F$90),AB597,)</f>
        <v>0</v>
      </c>
      <c r="AM597" s="11">
        <f>IF(AND(Z597&gt;=Berekening!E$91,Z597&lt;=Berekening!F$91),AB597,)</f>
        <v>0</v>
      </c>
      <c r="AN597" s="11">
        <f>IF(AND(Z597&gt;=Berekening!E$92,Z597&lt;=Berekening!F$92),AB597,)</f>
        <v>0</v>
      </c>
      <c r="AO597" s="11">
        <f>IF(AND(Z597&gt;=Berekening!E$93,Z597&lt;=Berekening!F$93),AB597,)</f>
        <v>0</v>
      </c>
    </row>
    <row r="598" spans="20:41" hidden="1" x14ac:dyDescent="0.2">
      <c r="T598" s="57"/>
      <c r="Z598" s="19">
        <f t="shared" si="269"/>
        <v>197</v>
      </c>
      <c r="AA598" s="11">
        <f t="shared" si="264"/>
        <v>7</v>
      </c>
      <c r="AB598" s="11">
        <f t="shared" si="265"/>
        <v>0</v>
      </c>
      <c r="AC598" s="19">
        <f t="shared" si="266"/>
        <v>0</v>
      </c>
      <c r="AD598" s="19">
        <f t="shared" si="267"/>
        <v>0</v>
      </c>
      <c r="AE598" s="11" t="b">
        <f t="shared" si="268"/>
        <v>0</v>
      </c>
      <c r="AF598" s="11">
        <f>IF(AND(Z598&gt;=Berekening!E$84,Z598&lt;=Berekening!F$84),AB598,)</f>
        <v>0</v>
      </c>
      <c r="AG598" s="11">
        <f>IF(AND(Z598&gt;=Berekening!E$85,Z598&lt;=Berekening!F$85),AB598,)</f>
        <v>0</v>
      </c>
      <c r="AH598" s="11">
        <f>IF(AND(Z598&gt;=Berekening!E$86,Z598&lt;=Berekening!F$86),AB598,)</f>
        <v>0</v>
      </c>
      <c r="AI598" s="11">
        <f>IF(AND(Z598&gt;=Berekening!E$87,Z598&lt;=Berekening!F$87),AB598,)</f>
        <v>0</v>
      </c>
      <c r="AJ598" s="11">
        <f>IF(AND(Z598&gt;=Berekening!E$88,Z598&lt;=Berekening!F$88),AB598,)</f>
        <v>0</v>
      </c>
      <c r="AK598" s="11">
        <f>IF(AND(Z598&gt;=Berekening!E$89,Z598&lt;=Berekening!F$89),AB598,)</f>
        <v>0</v>
      </c>
      <c r="AL598" s="11">
        <f>IF(AND(Z598&gt;=Berekening!E$90,Z598&lt;=Berekening!F$90),AB598,)</f>
        <v>0</v>
      </c>
      <c r="AM598" s="11">
        <f>IF(AND(Z598&gt;=Berekening!E$91,Z598&lt;=Berekening!F$91),AB598,)</f>
        <v>0</v>
      </c>
      <c r="AN598" s="11">
        <f>IF(AND(Z598&gt;=Berekening!E$92,Z598&lt;=Berekening!F$92),AB598,)</f>
        <v>0</v>
      </c>
      <c r="AO598" s="11">
        <f>IF(AND(Z598&gt;=Berekening!E$93,Z598&lt;=Berekening!F$93),AB598,)</f>
        <v>0</v>
      </c>
    </row>
    <row r="599" spans="20:41" hidden="1" x14ac:dyDescent="0.2">
      <c r="T599" s="57"/>
      <c r="Z599" s="19">
        <f t="shared" si="269"/>
        <v>198</v>
      </c>
      <c r="AA599" s="11">
        <f t="shared" si="264"/>
        <v>1</v>
      </c>
      <c r="AB599" s="11">
        <f t="shared" si="265"/>
        <v>0</v>
      </c>
      <c r="AC599" s="19">
        <f t="shared" si="266"/>
        <v>0</v>
      </c>
      <c r="AD599" s="19">
        <f t="shared" si="267"/>
        <v>0</v>
      </c>
      <c r="AE599" s="11" t="b">
        <f t="shared" si="268"/>
        <v>0</v>
      </c>
      <c r="AF599" s="11">
        <f>IF(AND(Z599&gt;=Berekening!E$84,Z599&lt;=Berekening!F$84),AB599,)</f>
        <v>0</v>
      </c>
      <c r="AG599" s="11">
        <f>IF(AND(Z599&gt;=Berekening!E$85,Z599&lt;=Berekening!F$85),AB599,)</f>
        <v>0</v>
      </c>
      <c r="AH599" s="11">
        <f>IF(AND(Z599&gt;=Berekening!E$86,Z599&lt;=Berekening!F$86),AB599,)</f>
        <v>0</v>
      </c>
      <c r="AI599" s="11">
        <f>IF(AND(Z599&gt;=Berekening!E$87,Z599&lt;=Berekening!F$87),AB599,)</f>
        <v>0</v>
      </c>
      <c r="AJ599" s="11">
        <f>IF(AND(Z599&gt;=Berekening!E$88,Z599&lt;=Berekening!F$88),AB599,)</f>
        <v>0</v>
      </c>
      <c r="AK599" s="11">
        <f>IF(AND(Z599&gt;=Berekening!E$89,Z599&lt;=Berekening!F$89),AB599,)</f>
        <v>0</v>
      </c>
      <c r="AL599" s="11">
        <f>IF(AND(Z599&gt;=Berekening!E$90,Z599&lt;=Berekening!F$90),AB599,)</f>
        <v>0</v>
      </c>
      <c r="AM599" s="11">
        <f>IF(AND(Z599&gt;=Berekening!E$91,Z599&lt;=Berekening!F$91),AB599,)</f>
        <v>0</v>
      </c>
      <c r="AN599" s="11">
        <f>IF(AND(Z599&gt;=Berekening!E$92,Z599&lt;=Berekening!F$92),AB599,)</f>
        <v>0</v>
      </c>
      <c r="AO599" s="11">
        <f>IF(AND(Z599&gt;=Berekening!E$93,Z599&lt;=Berekening!F$93),AB599,)</f>
        <v>0</v>
      </c>
    </row>
    <row r="600" spans="20:41" hidden="1" x14ac:dyDescent="0.2">
      <c r="T600" s="57"/>
      <c r="Z600" s="19">
        <f t="shared" si="269"/>
        <v>199</v>
      </c>
      <c r="AA600" s="11">
        <f t="shared" si="264"/>
        <v>2</v>
      </c>
      <c r="AB600" s="11">
        <f t="shared" si="265"/>
        <v>0</v>
      </c>
      <c r="AC600" s="19">
        <f t="shared" si="266"/>
        <v>0</v>
      </c>
      <c r="AD600" s="19">
        <f t="shared" si="267"/>
        <v>0</v>
      </c>
      <c r="AE600" s="11" t="b">
        <f t="shared" si="268"/>
        <v>0</v>
      </c>
      <c r="AF600" s="11">
        <f>IF(AND(Z600&gt;=Berekening!E$84,Z600&lt;=Berekening!F$84),AB600,)</f>
        <v>0</v>
      </c>
      <c r="AG600" s="11">
        <f>IF(AND(Z600&gt;=Berekening!E$85,Z600&lt;=Berekening!F$85),AB600,)</f>
        <v>0</v>
      </c>
      <c r="AH600" s="11">
        <f>IF(AND(Z600&gt;=Berekening!E$86,Z600&lt;=Berekening!F$86),AB600,)</f>
        <v>0</v>
      </c>
      <c r="AI600" s="11">
        <f>IF(AND(Z600&gt;=Berekening!E$87,Z600&lt;=Berekening!F$87),AB600,)</f>
        <v>0</v>
      </c>
      <c r="AJ600" s="11">
        <f>IF(AND(Z600&gt;=Berekening!E$88,Z600&lt;=Berekening!F$88),AB600,)</f>
        <v>0</v>
      </c>
      <c r="AK600" s="11">
        <f>IF(AND(Z600&gt;=Berekening!E$89,Z600&lt;=Berekening!F$89),AB600,)</f>
        <v>0</v>
      </c>
      <c r="AL600" s="11">
        <f>IF(AND(Z600&gt;=Berekening!E$90,Z600&lt;=Berekening!F$90),AB600,)</f>
        <v>0</v>
      </c>
      <c r="AM600" s="11">
        <f>IF(AND(Z600&gt;=Berekening!E$91,Z600&lt;=Berekening!F$91),AB600,)</f>
        <v>0</v>
      </c>
      <c r="AN600" s="11">
        <f>IF(AND(Z600&gt;=Berekening!E$92,Z600&lt;=Berekening!F$92),AB600,)</f>
        <v>0</v>
      </c>
      <c r="AO600" s="11">
        <f>IF(AND(Z600&gt;=Berekening!E$93,Z600&lt;=Berekening!F$93),AB600,)</f>
        <v>0</v>
      </c>
    </row>
    <row r="601" spans="20:41" hidden="1" x14ac:dyDescent="0.2">
      <c r="T601" s="57"/>
      <c r="Z601" s="19">
        <f t="shared" si="269"/>
        <v>200</v>
      </c>
      <c r="AA601" s="11">
        <f t="shared" si="264"/>
        <v>3</v>
      </c>
      <c r="AB601" s="11">
        <f t="shared" si="265"/>
        <v>0</v>
      </c>
      <c r="AC601" s="19">
        <f t="shared" si="266"/>
        <v>0</v>
      </c>
      <c r="AD601" s="19">
        <f t="shared" si="267"/>
        <v>0</v>
      </c>
      <c r="AE601" s="11" t="b">
        <f t="shared" si="268"/>
        <v>0</v>
      </c>
      <c r="AF601" s="11">
        <f>IF(AND(Z601&gt;=Berekening!E$84,Z601&lt;=Berekening!F$84),AB601,)</f>
        <v>0</v>
      </c>
      <c r="AG601" s="11">
        <f>IF(AND(Z601&gt;=Berekening!E$85,Z601&lt;=Berekening!F$85),AB601,)</f>
        <v>0</v>
      </c>
      <c r="AH601" s="11">
        <f>IF(AND(Z601&gt;=Berekening!E$86,Z601&lt;=Berekening!F$86),AB601,)</f>
        <v>0</v>
      </c>
      <c r="AI601" s="11">
        <f>IF(AND(Z601&gt;=Berekening!E$87,Z601&lt;=Berekening!F$87),AB601,)</f>
        <v>0</v>
      </c>
      <c r="AJ601" s="11">
        <f>IF(AND(Z601&gt;=Berekening!E$88,Z601&lt;=Berekening!F$88),AB601,)</f>
        <v>0</v>
      </c>
      <c r="AK601" s="11">
        <f>IF(AND(Z601&gt;=Berekening!E$89,Z601&lt;=Berekening!F$89),AB601,)</f>
        <v>0</v>
      </c>
      <c r="AL601" s="11">
        <f>IF(AND(Z601&gt;=Berekening!E$90,Z601&lt;=Berekening!F$90),AB601,)</f>
        <v>0</v>
      </c>
      <c r="AM601" s="11">
        <f>IF(AND(Z601&gt;=Berekening!E$91,Z601&lt;=Berekening!F$91),AB601,)</f>
        <v>0</v>
      </c>
      <c r="AN601" s="11">
        <f>IF(AND(Z601&gt;=Berekening!E$92,Z601&lt;=Berekening!F$92),AB601,)</f>
        <v>0</v>
      </c>
      <c r="AO601" s="11">
        <f>IF(AND(Z601&gt;=Berekening!E$93,Z601&lt;=Berekening!F$93),AB601,)</f>
        <v>0</v>
      </c>
    </row>
    <row r="602" spans="20:41" hidden="1" x14ac:dyDescent="0.2">
      <c r="T602" s="57"/>
      <c r="Z602" s="19">
        <f t="shared" si="269"/>
        <v>201</v>
      </c>
      <c r="AA602" s="11">
        <f t="shared" si="264"/>
        <v>4</v>
      </c>
      <c r="AB602" s="11">
        <f t="shared" si="265"/>
        <v>0</v>
      </c>
      <c r="AC602" s="19">
        <f t="shared" si="266"/>
        <v>0</v>
      </c>
      <c r="AD602" s="19">
        <f t="shared" si="267"/>
        <v>0</v>
      </c>
      <c r="AE602" s="11" t="b">
        <f t="shared" si="268"/>
        <v>0</v>
      </c>
      <c r="AF602" s="11">
        <f>IF(AND(Z602&gt;=Berekening!E$84,Z602&lt;=Berekening!F$84),AB602,)</f>
        <v>0</v>
      </c>
      <c r="AG602" s="11">
        <f>IF(AND(Z602&gt;=Berekening!E$85,Z602&lt;=Berekening!F$85),AB602,)</f>
        <v>0</v>
      </c>
      <c r="AH602" s="11">
        <f>IF(AND(Z602&gt;=Berekening!E$86,Z602&lt;=Berekening!F$86),AB602,)</f>
        <v>0</v>
      </c>
      <c r="AI602" s="11">
        <f>IF(AND(Z602&gt;=Berekening!E$87,Z602&lt;=Berekening!F$87),AB602,)</f>
        <v>0</v>
      </c>
      <c r="AJ602" s="11">
        <f>IF(AND(Z602&gt;=Berekening!E$88,Z602&lt;=Berekening!F$88),AB602,)</f>
        <v>0</v>
      </c>
      <c r="AK602" s="11">
        <f>IF(AND(Z602&gt;=Berekening!E$89,Z602&lt;=Berekening!F$89),AB602,)</f>
        <v>0</v>
      </c>
      <c r="AL602" s="11">
        <f>IF(AND(Z602&gt;=Berekening!E$90,Z602&lt;=Berekening!F$90),AB602,)</f>
        <v>0</v>
      </c>
      <c r="AM602" s="11">
        <f>IF(AND(Z602&gt;=Berekening!E$91,Z602&lt;=Berekening!F$91),AB602,)</f>
        <v>0</v>
      </c>
      <c r="AN602" s="11">
        <f>IF(AND(Z602&gt;=Berekening!E$92,Z602&lt;=Berekening!F$92),AB602,)</f>
        <v>0</v>
      </c>
      <c r="AO602" s="11">
        <f>IF(AND(Z602&gt;=Berekening!E$93,Z602&lt;=Berekening!F$93),AB602,)</f>
        <v>0</v>
      </c>
    </row>
    <row r="603" spans="20:41" hidden="1" x14ac:dyDescent="0.2">
      <c r="T603" s="57"/>
      <c r="Z603" s="19">
        <f t="shared" si="269"/>
        <v>202</v>
      </c>
      <c r="AA603" s="11">
        <f t="shared" si="264"/>
        <v>5</v>
      </c>
      <c r="AB603" s="11">
        <f t="shared" si="265"/>
        <v>0</v>
      </c>
      <c r="AC603" s="19">
        <f t="shared" si="266"/>
        <v>0</v>
      </c>
      <c r="AD603" s="19">
        <f t="shared" si="267"/>
        <v>0</v>
      </c>
      <c r="AE603" s="11" t="b">
        <f t="shared" si="268"/>
        <v>0</v>
      </c>
      <c r="AF603" s="11">
        <f>IF(AND(Z603&gt;=Berekening!E$84,Z603&lt;=Berekening!F$84),AB603,)</f>
        <v>0</v>
      </c>
      <c r="AG603" s="11">
        <f>IF(AND(Z603&gt;=Berekening!E$85,Z603&lt;=Berekening!F$85),AB603,)</f>
        <v>0</v>
      </c>
      <c r="AH603" s="11">
        <f>IF(AND(Z603&gt;=Berekening!E$86,Z603&lt;=Berekening!F$86),AB603,)</f>
        <v>0</v>
      </c>
      <c r="AI603" s="11">
        <f>IF(AND(Z603&gt;=Berekening!E$87,Z603&lt;=Berekening!F$87),AB603,)</f>
        <v>0</v>
      </c>
      <c r="AJ603" s="11">
        <f>IF(AND(Z603&gt;=Berekening!E$88,Z603&lt;=Berekening!F$88),AB603,)</f>
        <v>0</v>
      </c>
      <c r="AK603" s="11">
        <f>IF(AND(Z603&gt;=Berekening!E$89,Z603&lt;=Berekening!F$89),AB603,)</f>
        <v>0</v>
      </c>
      <c r="AL603" s="11">
        <f>IF(AND(Z603&gt;=Berekening!E$90,Z603&lt;=Berekening!F$90),AB603,)</f>
        <v>0</v>
      </c>
      <c r="AM603" s="11">
        <f>IF(AND(Z603&gt;=Berekening!E$91,Z603&lt;=Berekening!F$91),AB603,)</f>
        <v>0</v>
      </c>
      <c r="AN603" s="11">
        <f>IF(AND(Z603&gt;=Berekening!E$92,Z603&lt;=Berekening!F$92),AB603,)</f>
        <v>0</v>
      </c>
      <c r="AO603" s="11">
        <f>IF(AND(Z603&gt;=Berekening!E$93,Z603&lt;=Berekening!F$93),AB603,)</f>
        <v>0</v>
      </c>
    </row>
    <row r="604" spans="20:41" hidden="1" x14ac:dyDescent="0.2">
      <c r="T604" s="57"/>
      <c r="Z604" s="19">
        <f t="shared" si="269"/>
        <v>203</v>
      </c>
      <c r="AA604" s="11">
        <f t="shared" si="264"/>
        <v>6</v>
      </c>
      <c r="AB604" s="11">
        <f t="shared" si="265"/>
        <v>0</v>
      </c>
      <c r="AC604" s="19">
        <f t="shared" si="266"/>
        <v>0</v>
      </c>
      <c r="AD604" s="19">
        <f t="shared" si="267"/>
        <v>0</v>
      </c>
      <c r="AE604" s="11" t="b">
        <f t="shared" si="268"/>
        <v>0</v>
      </c>
      <c r="AF604" s="11">
        <f>IF(AND(Z604&gt;=Berekening!E$84,Z604&lt;=Berekening!F$84),AB604,)</f>
        <v>0</v>
      </c>
      <c r="AG604" s="11">
        <f>IF(AND(Z604&gt;=Berekening!E$85,Z604&lt;=Berekening!F$85),AB604,)</f>
        <v>0</v>
      </c>
      <c r="AH604" s="11">
        <f>IF(AND(Z604&gt;=Berekening!E$86,Z604&lt;=Berekening!F$86),AB604,)</f>
        <v>0</v>
      </c>
      <c r="AI604" s="11">
        <f>IF(AND(Z604&gt;=Berekening!E$87,Z604&lt;=Berekening!F$87),AB604,)</f>
        <v>0</v>
      </c>
      <c r="AJ604" s="11">
        <f>IF(AND(Z604&gt;=Berekening!E$88,Z604&lt;=Berekening!F$88),AB604,)</f>
        <v>0</v>
      </c>
      <c r="AK604" s="11">
        <f>IF(AND(Z604&gt;=Berekening!E$89,Z604&lt;=Berekening!F$89),AB604,)</f>
        <v>0</v>
      </c>
      <c r="AL604" s="11">
        <f>IF(AND(Z604&gt;=Berekening!E$90,Z604&lt;=Berekening!F$90),AB604,)</f>
        <v>0</v>
      </c>
      <c r="AM604" s="11">
        <f>IF(AND(Z604&gt;=Berekening!E$91,Z604&lt;=Berekening!F$91),AB604,)</f>
        <v>0</v>
      </c>
      <c r="AN604" s="11">
        <f>IF(AND(Z604&gt;=Berekening!E$92,Z604&lt;=Berekening!F$92),AB604,)</f>
        <v>0</v>
      </c>
      <c r="AO604" s="11">
        <f>IF(AND(Z604&gt;=Berekening!E$93,Z604&lt;=Berekening!F$93),AB604,)</f>
        <v>0</v>
      </c>
    </row>
    <row r="605" spans="20:41" hidden="1" x14ac:dyDescent="0.2">
      <c r="T605" s="57"/>
      <c r="Z605" s="19">
        <f t="shared" si="269"/>
        <v>204</v>
      </c>
      <c r="AA605" s="11">
        <f t="shared" si="264"/>
        <v>7</v>
      </c>
      <c r="AB605" s="11">
        <f t="shared" si="265"/>
        <v>0</v>
      </c>
      <c r="AC605" s="19">
        <f t="shared" si="266"/>
        <v>0</v>
      </c>
      <c r="AD605" s="19">
        <f t="shared" si="267"/>
        <v>0</v>
      </c>
      <c r="AE605" s="11" t="b">
        <f t="shared" si="268"/>
        <v>0</v>
      </c>
      <c r="AF605" s="11">
        <f>IF(AND(Z605&gt;=Berekening!E$84,Z605&lt;=Berekening!F$84),AB605,)</f>
        <v>0</v>
      </c>
      <c r="AG605" s="11">
        <f>IF(AND(Z605&gt;=Berekening!E$85,Z605&lt;=Berekening!F$85),AB605,)</f>
        <v>0</v>
      </c>
      <c r="AH605" s="11">
        <f>IF(AND(Z605&gt;=Berekening!E$86,Z605&lt;=Berekening!F$86),AB605,)</f>
        <v>0</v>
      </c>
      <c r="AI605" s="11">
        <f>IF(AND(Z605&gt;=Berekening!E$87,Z605&lt;=Berekening!F$87),AB605,)</f>
        <v>0</v>
      </c>
      <c r="AJ605" s="11">
        <f>IF(AND(Z605&gt;=Berekening!E$88,Z605&lt;=Berekening!F$88),AB605,)</f>
        <v>0</v>
      </c>
      <c r="AK605" s="11">
        <f>IF(AND(Z605&gt;=Berekening!E$89,Z605&lt;=Berekening!F$89),AB605,)</f>
        <v>0</v>
      </c>
      <c r="AL605" s="11">
        <f>IF(AND(Z605&gt;=Berekening!E$90,Z605&lt;=Berekening!F$90),AB605,)</f>
        <v>0</v>
      </c>
      <c r="AM605" s="11">
        <f>IF(AND(Z605&gt;=Berekening!E$91,Z605&lt;=Berekening!F$91),AB605,)</f>
        <v>0</v>
      </c>
      <c r="AN605" s="11">
        <f>IF(AND(Z605&gt;=Berekening!E$92,Z605&lt;=Berekening!F$92),AB605,)</f>
        <v>0</v>
      </c>
      <c r="AO605" s="11">
        <f>IF(AND(Z605&gt;=Berekening!E$93,Z605&lt;=Berekening!F$93),AB605,)</f>
        <v>0</v>
      </c>
    </row>
    <row r="606" spans="20:41" hidden="1" x14ac:dyDescent="0.2">
      <c r="T606" s="57"/>
      <c r="Z606" s="19">
        <f t="shared" si="269"/>
        <v>205</v>
      </c>
      <c r="AA606" s="11">
        <f t="shared" si="264"/>
        <v>1</v>
      </c>
      <c r="AB606" s="11">
        <f t="shared" si="265"/>
        <v>0</v>
      </c>
      <c r="AC606" s="19">
        <f t="shared" si="266"/>
        <v>0</v>
      </c>
      <c r="AD606" s="19">
        <f t="shared" si="267"/>
        <v>0</v>
      </c>
      <c r="AE606" s="11" t="b">
        <f t="shared" si="268"/>
        <v>0</v>
      </c>
      <c r="AF606" s="11">
        <f>IF(AND(Z606&gt;=Berekening!E$84,Z606&lt;=Berekening!F$84),AB606,)</f>
        <v>0</v>
      </c>
      <c r="AG606" s="11">
        <f>IF(AND(Z606&gt;=Berekening!E$85,Z606&lt;=Berekening!F$85),AB606,)</f>
        <v>0</v>
      </c>
      <c r="AH606" s="11">
        <f>IF(AND(Z606&gt;=Berekening!E$86,Z606&lt;=Berekening!F$86),AB606,)</f>
        <v>0</v>
      </c>
      <c r="AI606" s="11">
        <f>IF(AND(Z606&gt;=Berekening!E$87,Z606&lt;=Berekening!F$87),AB606,)</f>
        <v>0</v>
      </c>
      <c r="AJ606" s="11">
        <f>IF(AND(Z606&gt;=Berekening!E$88,Z606&lt;=Berekening!F$88),AB606,)</f>
        <v>0</v>
      </c>
      <c r="AK606" s="11">
        <f>IF(AND(Z606&gt;=Berekening!E$89,Z606&lt;=Berekening!F$89),AB606,)</f>
        <v>0</v>
      </c>
      <c r="AL606" s="11">
        <f>IF(AND(Z606&gt;=Berekening!E$90,Z606&lt;=Berekening!F$90),AB606,)</f>
        <v>0</v>
      </c>
      <c r="AM606" s="11">
        <f>IF(AND(Z606&gt;=Berekening!E$91,Z606&lt;=Berekening!F$91),AB606,)</f>
        <v>0</v>
      </c>
      <c r="AN606" s="11">
        <f>IF(AND(Z606&gt;=Berekening!E$92,Z606&lt;=Berekening!F$92),AB606,)</f>
        <v>0</v>
      </c>
      <c r="AO606" s="11">
        <f>IF(AND(Z606&gt;=Berekening!E$93,Z606&lt;=Berekening!F$93),AB606,)</f>
        <v>0</v>
      </c>
    </row>
    <row r="607" spans="20:41" hidden="1" x14ac:dyDescent="0.2">
      <c r="T607" s="57"/>
      <c r="Z607" s="19">
        <f t="shared" si="269"/>
        <v>206</v>
      </c>
      <c r="AA607" s="11">
        <f t="shared" si="264"/>
        <v>2</v>
      </c>
      <c r="AB607" s="11">
        <f t="shared" si="265"/>
        <v>0</v>
      </c>
      <c r="AC607" s="19">
        <f t="shared" si="266"/>
        <v>0</v>
      </c>
      <c r="AD607" s="19">
        <f t="shared" si="267"/>
        <v>0</v>
      </c>
      <c r="AE607" s="11" t="b">
        <f t="shared" si="268"/>
        <v>0</v>
      </c>
      <c r="AF607" s="11">
        <f>IF(AND(Z607&gt;=Berekening!E$84,Z607&lt;=Berekening!F$84),AB607,)</f>
        <v>0</v>
      </c>
      <c r="AG607" s="11">
        <f>IF(AND(Z607&gt;=Berekening!E$85,Z607&lt;=Berekening!F$85),AB607,)</f>
        <v>0</v>
      </c>
      <c r="AH607" s="11">
        <f>IF(AND(Z607&gt;=Berekening!E$86,Z607&lt;=Berekening!F$86),AB607,)</f>
        <v>0</v>
      </c>
      <c r="AI607" s="11">
        <f>IF(AND(Z607&gt;=Berekening!E$87,Z607&lt;=Berekening!F$87),AB607,)</f>
        <v>0</v>
      </c>
      <c r="AJ607" s="11">
        <f>IF(AND(Z607&gt;=Berekening!E$88,Z607&lt;=Berekening!F$88),AB607,)</f>
        <v>0</v>
      </c>
      <c r="AK607" s="11">
        <f>IF(AND(Z607&gt;=Berekening!E$89,Z607&lt;=Berekening!F$89),AB607,)</f>
        <v>0</v>
      </c>
      <c r="AL607" s="11">
        <f>IF(AND(Z607&gt;=Berekening!E$90,Z607&lt;=Berekening!F$90),AB607,)</f>
        <v>0</v>
      </c>
      <c r="AM607" s="11">
        <f>IF(AND(Z607&gt;=Berekening!E$91,Z607&lt;=Berekening!F$91),AB607,)</f>
        <v>0</v>
      </c>
      <c r="AN607" s="11">
        <f>IF(AND(Z607&gt;=Berekening!E$92,Z607&lt;=Berekening!F$92),AB607,)</f>
        <v>0</v>
      </c>
      <c r="AO607" s="11">
        <f>IF(AND(Z607&gt;=Berekening!E$93,Z607&lt;=Berekening!F$93),AB607,)</f>
        <v>0</v>
      </c>
    </row>
    <row r="608" spans="20:41" hidden="1" x14ac:dyDescent="0.2">
      <c r="T608" s="57"/>
      <c r="Z608" s="19">
        <f t="shared" si="269"/>
        <v>207</v>
      </c>
      <c r="AA608" s="11">
        <f t="shared" si="264"/>
        <v>3</v>
      </c>
      <c r="AB608" s="11">
        <f t="shared" si="265"/>
        <v>0</v>
      </c>
      <c r="AC608" s="19">
        <f t="shared" si="266"/>
        <v>0</v>
      </c>
      <c r="AD608" s="19">
        <f t="shared" si="267"/>
        <v>0</v>
      </c>
      <c r="AE608" s="11" t="b">
        <f t="shared" si="268"/>
        <v>0</v>
      </c>
      <c r="AF608" s="11">
        <f>IF(AND(Z608&gt;=Berekening!E$84,Z608&lt;=Berekening!F$84),AB608,)</f>
        <v>0</v>
      </c>
      <c r="AG608" s="11">
        <f>IF(AND(Z608&gt;=Berekening!E$85,Z608&lt;=Berekening!F$85),AB608,)</f>
        <v>0</v>
      </c>
      <c r="AH608" s="11">
        <f>IF(AND(Z608&gt;=Berekening!E$86,Z608&lt;=Berekening!F$86),AB608,)</f>
        <v>0</v>
      </c>
      <c r="AI608" s="11">
        <f>IF(AND(Z608&gt;=Berekening!E$87,Z608&lt;=Berekening!F$87),AB608,)</f>
        <v>0</v>
      </c>
      <c r="AJ608" s="11">
        <f>IF(AND(Z608&gt;=Berekening!E$88,Z608&lt;=Berekening!F$88),AB608,)</f>
        <v>0</v>
      </c>
      <c r="AK608" s="11">
        <f>IF(AND(Z608&gt;=Berekening!E$89,Z608&lt;=Berekening!F$89),AB608,)</f>
        <v>0</v>
      </c>
      <c r="AL608" s="11">
        <f>IF(AND(Z608&gt;=Berekening!E$90,Z608&lt;=Berekening!F$90),AB608,)</f>
        <v>0</v>
      </c>
      <c r="AM608" s="11">
        <f>IF(AND(Z608&gt;=Berekening!E$91,Z608&lt;=Berekening!F$91),AB608,)</f>
        <v>0</v>
      </c>
      <c r="AN608" s="11">
        <f>IF(AND(Z608&gt;=Berekening!E$92,Z608&lt;=Berekening!F$92),AB608,)</f>
        <v>0</v>
      </c>
      <c r="AO608" s="11">
        <f>IF(AND(Z608&gt;=Berekening!E$93,Z608&lt;=Berekening!F$93),AB608,)</f>
        <v>0</v>
      </c>
    </row>
    <row r="609" spans="20:41" hidden="1" x14ac:dyDescent="0.2">
      <c r="T609" s="57"/>
      <c r="Z609" s="19">
        <f t="shared" si="269"/>
        <v>208</v>
      </c>
      <c r="AA609" s="11">
        <f t="shared" si="264"/>
        <v>4</v>
      </c>
      <c r="AB609" s="11">
        <f t="shared" si="265"/>
        <v>0</v>
      </c>
      <c r="AC609" s="19">
        <f t="shared" si="266"/>
        <v>0</v>
      </c>
      <c r="AD609" s="19">
        <f t="shared" si="267"/>
        <v>0</v>
      </c>
      <c r="AE609" s="11" t="b">
        <f t="shared" si="268"/>
        <v>0</v>
      </c>
      <c r="AF609" s="11">
        <f>IF(AND(Z609&gt;=Berekening!E$84,Z609&lt;=Berekening!F$84),AB609,)</f>
        <v>0</v>
      </c>
      <c r="AG609" s="11">
        <f>IF(AND(Z609&gt;=Berekening!E$85,Z609&lt;=Berekening!F$85),AB609,)</f>
        <v>0</v>
      </c>
      <c r="AH609" s="11">
        <f>IF(AND(Z609&gt;=Berekening!E$86,Z609&lt;=Berekening!F$86),AB609,)</f>
        <v>0</v>
      </c>
      <c r="AI609" s="11">
        <f>IF(AND(Z609&gt;=Berekening!E$87,Z609&lt;=Berekening!F$87),AB609,)</f>
        <v>0</v>
      </c>
      <c r="AJ609" s="11">
        <f>IF(AND(Z609&gt;=Berekening!E$88,Z609&lt;=Berekening!F$88),AB609,)</f>
        <v>0</v>
      </c>
      <c r="AK609" s="11">
        <f>IF(AND(Z609&gt;=Berekening!E$89,Z609&lt;=Berekening!F$89),AB609,)</f>
        <v>0</v>
      </c>
      <c r="AL609" s="11">
        <f>IF(AND(Z609&gt;=Berekening!E$90,Z609&lt;=Berekening!F$90),AB609,)</f>
        <v>0</v>
      </c>
      <c r="AM609" s="11">
        <f>IF(AND(Z609&gt;=Berekening!E$91,Z609&lt;=Berekening!F$91),AB609,)</f>
        <v>0</v>
      </c>
      <c r="AN609" s="11">
        <f>IF(AND(Z609&gt;=Berekening!E$92,Z609&lt;=Berekening!F$92),AB609,)</f>
        <v>0</v>
      </c>
      <c r="AO609" s="11">
        <f>IF(AND(Z609&gt;=Berekening!E$93,Z609&lt;=Berekening!F$93),AB609,)</f>
        <v>0</v>
      </c>
    </row>
    <row r="610" spans="20:41" hidden="1" x14ac:dyDescent="0.2">
      <c r="T610" s="57"/>
      <c r="Z610" s="19">
        <f t="shared" si="269"/>
        <v>209</v>
      </c>
      <c r="AA610" s="11">
        <f t="shared" si="264"/>
        <v>5</v>
      </c>
      <c r="AB610" s="11">
        <f t="shared" si="265"/>
        <v>0</v>
      </c>
      <c r="AC610" s="19">
        <f t="shared" si="266"/>
        <v>0</v>
      </c>
      <c r="AD610" s="19">
        <f t="shared" si="267"/>
        <v>0</v>
      </c>
      <c r="AE610" s="11" t="b">
        <f t="shared" si="268"/>
        <v>0</v>
      </c>
      <c r="AF610" s="11">
        <f>IF(AND(Z610&gt;=Berekening!E$84,Z610&lt;=Berekening!F$84),AB610,)</f>
        <v>0</v>
      </c>
      <c r="AG610" s="11">
        <f>IF(AND(Z610&gt;=Berekening!E$85,Z610&lt;=Berekening!F$85),AB610,)</f>
        <v>0</v>
      </c>
      <c r="AH610" s="11">
        <f>IF(AND(Z610&gt;=Berekening!E$86,Z610&lt;=Berekening!F$86),AB610,)</f>
        <v>0</v>
      </c>
      <c r="AI610" s="11">
        <f>IF(AND(Z610&gt;=Berekening!E$87,Z610&lt;=Berekening!F$87),AB610,)</f>
        <v>0</v>
      </c>
      <c r="AJ610" s="11">
        <f>IF(AND(Z610&gt;=Berekening!E$88,Z610&lt;=Berekening!F$88),AB610,)</f>
        <v>0</v>
      </c>
      <c r="AK610" s="11">
        <f>IF(AND(Z610&gt;=Berekening!E$89,Z610&lt;=Berekening!F$89),AB610,)</f>
        <v>0</v>
      </c>
      <c r="AL610" s="11">
        <f>IF(AND(Z610&gt;=Berekening!E$90,Z610&lt;=Berekening!F$90),AB610,)</f>
        <v>0</v>
      </c>
      <c r="AM610" s="11">
        <f>IF(AND(Z610&gt;=Berekening!E$91,Z610&lt;=Berekening!F$91),AB610,)</f>
        <v>0</v>
      </c>
      <c r="AN610" s="11">
        <f>IF(AND(Z610&gt;=Berekening!E$92,Z610&lt;=Berekening!F$92),AB610,)</f>
        <v>0</v>
      </c>
      <c r="AO610" s="11">
        <f>IF(AND(Z610&gt;=Berekening!E$93,Z610&lt;=Berekening!F$93),AB610,)</f>
        <v>0</v>
      </c>
    </row>
    <row r="611" spans="20:41" hidden="1" x14ac:dyDescent="0.2">
      <c r="T611" s="57"/>
      <c r="Z611" s="19">
        <f t="shared" si="269"/>
        <v>210</v>
      </c>
      <c r="AA611" s="11">
        <f t="shared" si="264"/>
        <v>6</v>
      </c>
      <c r="AB611" s="11">
        <f t="shared" si="265"/>
        <v>0</v>
      </c>
      <c r="AC611" s="19">
        <f t="shared" si="266"/>
        <v>0</v>
      </c>
      <c r="AD611" s="19">
        <f t="shared" si="267"/>
        <v>0</v>
      </c>
      <c r="AE611" s="11" t="b">
        <f t="shared" si="268"/>
        <v>0</v>
      </c>
      <c r="AF611" s="11">
        <f>IF(AND(Z611&gt;=Berekening!E$84,Z611&lt;=Berekening!F$84),AB611,)</f>
        <v>0</v>
      </c>
      <c r="AG611" s="11">
        <f>IF(AND(Z611&gt;=Berekening!E$85,Z611&lt;=Berekening!F$85),AB611,)</f>
        <v>0</v>
      </c>
      <c r="AH611" s="11">
        <f>IF(AND(Z611&gt;=Berekening!E$86,Z611&lt;=Berekening!F$86),AB611,)</f>
        <v>0</v>
      </c>
      <c r="AI611" s="11">
        <f>IF(AND(Z611&gt;=Berekening!E$87,Z611&lt;=Berekening!F$87),AB611,)</f>
        <v>0</v>
      </c>
      <c r="AJ611" s="11">
        <f>IF(AND(Z611&gt;=Berekening!E$88,Z611&lt;=Berekening!F$88),AB611,)</f>
        <v>0</v>
      </c>
      <c r="AK611" s="11">
        <f>IF(AND(Z611&gt;=Berekening!E$89,Z611&lt;=Berekening!F$89),AB611,)</f>
        <v>0</v>
      </c>
      <c r="AL611" s="11">
        <f>IF(AND(Z611&gt;=Berekening!E$90,Z611&lt;=Berekening!F$90),AB611,)</f>
        <v>0</v>
      </c>
      <c r="AM611" s="11">
        <f>IF(AND(Z611&gt;=Berekening!E$91,Z611&lt;=Berekening!F$91),AB611,)</f>
        <v>0</v>
      </c>
      <c r="AN611" s="11">
        <f>IF(AND(Z611&gt;=Berekening!E$92,Z611&lt;=Berekening!F$92),AB611,)</f>
        <v>0</v>
      </c>
      <c r="AO611" s="11">
        <f>IF(AND(Z611&gt;=Berekening!E$93,Z611&lt;=Berekening!F$93),AB611,)</f>
        <v>0</v>
      </c>
    </row>
    <row r="612" spans="20:41" hidden="1" x14ac:dyDescent="0.2">
      <c r="T612" s="57"/>
      <c r="Z612" s="19">
        <f t="shared" si="269"/>
        <v>211</v>
      </c>
      <c r="AA612" s="11">
        <f t="shared" si="264"/>
        <v>7</v>
      </c>
      <c r="AB612" s="11">
        <f t="shared" si="265"/>
        <v>0</v>
      </c>
      <c r="AC612" s="19">
        <f t="shared" si="266"/>
        <v>0</v>
      </c>
      <c r="AD612" s="19">
        <f t="shared" si="267"/>
        <v>0</v>
      </c>
      <c r="AE612" s="11" t="b">
        <f t="shared" si="268"/>
        <v>0</v>
      </c>
      <c r="AF612" s="11">
        <f>IF(AND(Z612&gt;=Berekening!E$84,Z612&lt;=Berekening!F$84),AB612,)</f>
        <v>0</v>
      </c>
      <c r="AG612" s="11">
        <f>IF(AND(Z612&gt;=Berekening!E$85,Z612&lt;=Berekening!F$85),AB612,)</f>
        <v>0</v>
      </c>
      <c r="AH612" s="11">
        <f>IF(AND(Z612&gt;=Berekening!E$86,Z612&lt;=Berekening!F$86),AB612,)</f>
        <v>0</v>
      </c>
      <c r="AI612" s="11">
        <f>IF(AND(Z612&gt;=Berekening!E$87,Z612&lt;=Berekening!F$87),AB612,)</f>
        <v>0</v>
      </c>
      <c r="AJ612" s="11">
        <f>IF(AND(Z612&gt;=Berekening!E$88,Z612&lt;=Berekening!F$88),AB612,)</f>
        <v>0</v>
      </c>
      <c r="AK612" s="11">
        <f>IF(AND(Z612&gt;=Berekening!E$89,Z612&lt;=Berekening!F$89),AB612,)</f>
        <v>0</v>
      </c>
      <c r="AL612" s="11">
        <f>IF(AND(Z612&gt;=Berekening!E$90,Z612&lt;=Berekening!F$90),AB612,)</f>
        <v>0</v>
      </c>
      <c r="AM612" s="11">
        <f>IF(AND(Z612&gt;=Berekening!E$91,Z612&lt;=Berekening!F$91),AB612,)</f>
        <v>0</v>
      </c>
      <c r="AN612" s="11">
        <f>IF(AND(Z612&gt;=Berekening!E$92,Z612&lt;=Berekening!F$92),AB612,)</f>
        <v>0</v>
      </c>
      <c r="AO612" s="11">
        <f>IF(AND(Z612&gt;=Berekening!E$93,Z612&lt;=Berekening!F$93),AB612,)</f>
        <v>0</v>
      </c>
    </row>
    <row r="613" spans="20:41" hidden="1" x14ac:dyDescent="0.2">
      <c r="T613" s="57"/>
      <c r="Z613" s="19">
        <f t="shared" si="269"/>
        <v>212</v>
      </c>
      <c r="AA613" s="11">
        <f t="shared" si="264"/>
        <v>1</v>
      </c>
      <c r="AB613" s="11">
        <f t="shared" si="265"/>
        <v>0</v>
      </c>
      <c r="AC613" s="19">
        <f t="shared" si="266"/>
        <v>0</v>
      </c>
      <c r="AD613" s="19">
        <f t="shared" si="267"/>
        <v>0</v>
      </c>
      <c r="AE613" s="11" t="b">
        <f t="shared" si="268"/>
        <v>0</v>
      </c>
      <c r="AF613" s="11">
        <f>IF(AND(Z613&gt;=Berekening!E$84,Z613&lt;=Berekening!F$84),AB613,)</f>
        <v>0</v>
      </c>
      <c r="AG613" s="11">
        <f>IF(AND(Z613&gt;=Berekening!E$85,Z613&lt;=Berekening!F$85),AB613,)</f>
        <v>0</v>
      </c>
      <c r="AH613" s="11">
        <f>IF(AND(Z613&gt;=Berekening!E$86,Z613&lt;=Berekening!F$86),AB613,)</f>
        <v>0</v>
      </c>
      <c r="AI613" s="11">
        <f>IF(AND(Z613&gt;=Berekening!E$87,Z613&lt;=Berekening!F$87),AB613,)</f>
        <v>0</v>
      </c>
      <c r="AJ613" s="11">
        <f>IF(AND(Z613&gt;=Berekening!E$88,Z613&lt;=Berekening!F$88),AB613,)</f>
        <v>0</v>
      </c>
      <c r="AK613" s="11">
        <f>IF(AND(Z613&gt;=Berekening!E$89,Z613&lt;=Berekening!F$89),AB613,)</f>
        <v>0</v>
      </c>
      <c r="AL613" s="11">
        <f>IF(AND(Z613&gt;=Berekening!E$90,Z613&lt;=Berekening!F$90),AB613,)</f>
        <v>0</v>
      </c>
      <c r="AM613" s="11">
        <f>IF(AND(Z613&gt;=Berekening!E$91,Z613&lt;=Berekening!F$91),AB613,)</f>
        <v>0</v>
      </c>
      <c r="AN613" s="11">
        <f>IF(AND(Z613&gt;=Berekening!E$92,Z613&lt;=Berekening!F$92),AB613,)</f>
        <v>0</v>
      </c>
      <c r="AO613" s="11">
        <f>IF(AND(Z613&gt;=Berekening!E$93,Z613&lt;=Berekening!F$93),AB613,)</f>
        <v>0</v>
      </c>
    </row>
    <row r="614" spans="20:41" hidden="1" x14ac:dyDescent="0.2">
      <c r="T614" s="57"/>
      <c r="Z614" s="19">
        <f t="shared" si="269"/>
        <v>213</v>
      </c>
      <c r="AA614" s="11">
        <f t="shared" si="264"/>
        <v>2</v>
      </c>
      <c r="AB614" s="11">
        <f t="shared" si="265"/>
        <v>0</v>
      </c>
      <c r="AC614" s="19">
        <f t="shared" si="266"/>
        <v>0</v>
      </c>
      <c r="AD614" s="19">
        <f t="shared" si="267"/>
        <v>0</v>
      </c>
      <c r="AE614" s="11" t="b">
        <f t="shared" si="268"/>
        <v>0</v>
      </c>
      <c r="AF614" s="11">
        <f>IF(AND(Z614&gt;=Berekening!E$84,Z614&lt;=Berekening!F$84),AB614,)</f>
        <v>0</v>
      </c>
      <c r="AG614" s="11">
        <f>IF(AND(Z614&gt;=Berekening!E$85,Z614&lt;=Berekening!F$85),AB614,)</f>
        <v>0</v>
      </c>
      <c r="AH614" s="11">
        <f>IF(AND(Z614&gt;=Berekening!E$86,Z614&lt;=Berekening!F$86),AB614,)</f>
        <v>0</v>
      </c>
      <c r="AI614" s="11">
        <f>IF(AND(Z614&gt;=Berekening!E$87,Z614&lt;=Berekening!F$87),AB614,)</f>
        <v>0</v>
      </c>
      <c r="AJ614" s="11">
        <f>IF(AND(Z614&gt;=Berekening!E$88,Z614&lt;=Berekening!F$88),AB614,)</f>
        <v>0</v>
      </c>
      <c r="AK614" s="11">
        <f>IF(AND(Z614&gt;=Berekening!E$89,Z614&lt;=Berekening!F$89),AB614,)</f>
        <v>0</v>
      </c>
      <c r="AL614" s="11">
        <f>IF(AND(Z614&gt;=Berekening!E$90,Z614&lt;=Berekening!F$90),AB614,)</f>
        <v>0</v>
      </c>
      <c r="AM614" s="11">
        <f>IF(AND(Z614&gt;=Berekening!E$91,Z614&lt;=Berekening!F$91),AB614,)</f>
        <v>0</v>
      </c>
      <c r="AN614" s="11">
        <f>IF(AND(Z614&gt;=Berekening!E$92,Z614&lt;=Berekening!F$92),AB614,)</f>
        <v>0</v>
      </c>
      <c r="AO614" s="11">
        <f>IF(AND(Z614&gt;=Berekening!E$93,Z614&lt;=Berekening!F$93),AB614,)</f>
        <v>0</v>
      </c>
    </row>
    <row r="615" spans="20:41" hidden="1" x14ac:dyDescent="0.2">
      <c r="T615" s="57"/>
      <c r="Z615" s="19">
        <f t="shared" si="269"/>
        <v>214</v>
      </c>
      <c r="AA615" s="11">
        <f t="shared" si="264"/>
        <v>3</v>
      </c>
      <c r="AB615" s="11">
        <f t="shared" si="265"/>
        <v>0</v>
      </c>
      <c r="AC615" s="19">
        <f t="shared" si="266"/>
        <v>0</v>
      </c>
      <c r="AD615" s="19">
        <f t="shared" si="267"/>
        <v>0</v>
      </c>
      <c r="AE615" s="11" t="b">
        <f t="shared" si="268"/>
        <v>0</v>
      </c>
      <c r="AF615" s="11">
        <f>IF(AND(Z615&gt;=Berekening!E$84,Z615&lt;=Berekening!F$84),AB615,)</f>
        <v>0</v>
      </c>
      <c r="AG615" s="11">
        <f>IF(AND(Z615&gt;=Berekening!E$85,Z615&lt;=Berekening!F$85),AB615,)</f>
        <v>0</v>
      </c>
      <c r="AH615" s="11">
        <f>IF(AND(Z615&gt;=Berekening!E$86,Z615&lt;=Berekening!F$86),AB615,)</f>
        <v>0</v>
      </c>
      <c r="AI615" s="11">
        <f>IF(AND(Z615&gt;=Berekening!E$87,Z615&lt;=Berekening!F$87),AB615,)</f>
        <v>0</v>
      </c>
      <c r="AJ615" s="11">
        <f>IF(AND(Z615&gt;=Berekening!E$88,Z615&lt;=Berekening!F$88),AB615,)</f>
        <v>0</v>
      </c>
      <c r="AK615" s="11">
        <f>IF(AND(Z615&gt;=Berekening!E$89,Z615&lt;=Berekening!F$89),AB615,)</f>
        <v>0</v>
      </c>
      <c r="AL615" s="11">
        <f>IF(AND(Z615&gt;=Berekening!E$90,Z615&lt;=Berekening!F$90),AB615,)</f>
        <v>0</v>
      </c>
      <c r="AM615" s="11">
        <f>IF(AND(Z615&gt;=Berekening!E$91,Z615&lt;=Berekening!F$91),AB615,)</f>
        <v>0</v>
      </c>
      <c r="AN615" s="11">
        <f>IF(AND(Z615&gt;=Berekening!E$92,Z615&lt;=Berekening!F$92),AB615,)</f>
        <v>0</v>
      </c>
      <c r="AO615" s="11">
        <f>IF(AND(Z615&gt;=Berekening!E$93,Z615&lt;=Berekening!F$93),AB615,)</f>
        <v>0</v>
      </c>
    </row>
    <row r="616" spans="20:41" hidden="1" x14ac:dyDescent="0.2">
      <c r="T616" s="57"/>
      <c r="Z616" s="19">
        <f t="shared" si="269"/>
        <v>215</v>
      </c>
      <c r="AA616" s="11">
        <f t="shared" si="264"/>
        <v>4</v>
      </c>
      <c r="AB616" s="11">
        <f t="shared" si="265"/>
        <v>0</v>
      </c>
      <c r="AC616" s="19">
        <f t="shared" si="266"/>
        <v>0</v>
      </c>
      <c r="AD616" s="19">
        <f t="shared" si="267"/>
        <v>0</v>
      </c>
      <c r="AE616" s="11" t="b">
        <f t="shared" si="268"/>
        <v>0</v>
      </c>
      <c r="AF616" s="11">
        <f>IF(AND(Z616&gt;=Berekening!E$84,Z616&lt;=Berekening!F$84),AB616,)</f>
        <v>0</v>
      </c>
      <c r="AG616" s="11">
        <f>IF(AND(Z616&gt;=Berekening!E$85,Z616&lt;=Berekening!F$85),AB616,)</f>
        <v>0</v>
      </c>
      <c r="AH616" s="11">
        <f>IF(AND(Z616&gt;=Berekening!E$86,Z616&lt;=Berekening!F$86),AB616,)</f>
        <v>0</v>
      </c>
      <c r="AI616" s="11">
        <f>IF(AND(Z616&gt;=Berekening!E$87,Z616&lt;=Berekening!F$87),AB616,)</f>
        <v>0</v>
      </c>
      <c r="AJ616" s="11">
        <f>IF(AND(Z616&gt;=Berekening!E$88,Z616&lt;=Berekening!F$88),AB616,)</f>
        <v>0</v>
      </c>
      <c r="AK616" s="11">
        <f>IF(AND(Z616&gt;=Berekening!E$89,Z616&lt;=Berekening!F$89),AB616,)</f>
        <v>0</v>
      </c>
      <c r="AL616" s="11">
        <f>IF(AND(Z616&gt;=Berekening!E$90,Z616&lt;=Berekening!F$90),AB616,)</f>
        <v>0</v>
      </c>
      <c r="AM616" s="11">
        <f>IF(AND(Z616&gt;=Berekening!E$91,Z616&lt;=Berekening!F$91),AB616,)</f>
        <v>0</v>
      </c>
      <c r="AN616" s="11">
        <f>IF(AND(Z616&gt;=Berekening!E$92,Z616&lt;=Berekening!F$92),AB616,)</f>
        <v>0</v>
      </c>
      <c r="AO616" s="11">
        <f>IF(AND(Z616&gt;=Berekening!E$93,Z616&lt;=Berekening!F$93),AB616,)</f>
        <v>0</v>
      </c>
    </row>
    <row r="617" spans="20:41" hidden="1" x14ac:dyDescent="0.2">
      <c r="T617" s="57"/>
      <c r="Z617" s="19">
        <f t="shared" si="269"/>
        <v>216</v>
      </c>
      <c r="AA617" s="11">
        <f t="shared" si="264"/>
        <v>5</v>
      </c>
      <c r="AB617" s="11">
        <f t="shared" si="265"/>
        <v>0</v>
      </c>
      <c r="AC617" s="19">
        <f t="shared" si="266"/>
        <v>0</v>
      </c>
      <c r="AD617" s="19">
        <f t="shared" si="267"/>
        <v>0</v>
      </c>
      <c r="AE617" s="11" t="b">
        <f t="shared" si="268"/>
        <v>0</v>
      </c>
      <c r="AF617" s="11">
        <f>IF(AND(Z617&gt;=Berekening!E$84,Z617&lt;=Berekening!F$84),AB617,)</f>
        <v>0</v>
      </c>
      <c r="AG617" s="11">
        <f>IF(AND(Z617&gt;=Berekening!E$85,Z617&lt;=Berekening!F$85),AB617,)</f>
        <v>0</v>
      </c>
      <c r="AH617" s="11">
        <f>IF(AND(Z617&gt;=Berekening!E$86,Z617&lt;=Berekening!F$86),AB617,)</f>
        <v>0</v>
      </c>
      <c r="AI617" s="11">
        <f>IF(AND(Z617&gt;=Berekening!E$87,Z617&lt;=Berekening!F$87),AB617,)</f>
        <v>0</v>
      </c>
      <c r="AJ617" s="11">
        <f>IF(AND(Z617&gt;=Berekening!E$88,Z617&lt;=Berekening!F$88),AB617,)</f>
        <v>0</v>
      </c>
      <c r="AK617" s="11">
        <f>IF(AND(Z617&gt;=Berekening!E$89,Z617&lt;=Berekening!F$89),AB617,)</f>
        <v>0</v>
      </c>
      <c r="AL617" s="11">
        <f>IF(AND(Z617&gt;=Berekening!E$90,Z617&lt;=Berekening!F$90),AB617,)</f>
        <v>0</v>
      </c>
      <c r="AM617" s="11">
        <f>IF(AND(Z617&gt;=Berekening!E$91,Z617&lt;=Berekening!F$91),AB617,)</f>
        <v>0</v>
      </c>
      <c r="AN617" s="11">
        <f>IF(AND(Z617&gt;=Berekening!E$92,Z617&lt;=Berekening!F$92),AB617,)</f>
        <v>0</v>
      </c>
      <c r="AO617" s="11">
        <f>IF(AND(Z617&gt;=Berekening!E$93,Z617&lt;=Berekening!F$93),AB617,)</f>
        <v>0</v>
      </c>
    </row>
    <row r="618" spans="20:41" hidden="1" x14ac:dyDescent="0.2">
      <c r="T618" s="57"/>
      <c r="Z618" s="19">
        <f t="shared" si="269"/>
        <v>217</v>
      </c>
      <c r="AA618" s="11">
        <f t="shared" si="264"/>
        <v>6</v>
      </c>
      <c r="AB618" s="11">
        <f t="shared" si="265"/>
        <v>0</v>
      </c>
      <c r="AC618" s="19">
        <f t="shared" si="266"/>
        <v>0</v>
      </c>
      <c r="AD618" s="19">
        <f t="shared" si="267"/>
        <v>0</v>
      </c>
      <c r="AE618" s="11" t="b">
        <f t="shared" si="268"/>
        <v>0</v>
      </c>
      <c r="AF618" s="11">
        <f>IF(AND(Z618&gt;=Berekening!E$84,Z618&lt;=Berekening!F$84),AB618,)</f>
        <v>0</v>
      </c>
      <c r="AG618" s="11">
        <f>IF(AND(Z618&gt;=Berekening!E$85,Z618&lt;=Berekening!F$85),AB618,)</f>
        <v>0</v>
      </c>
      <c r="AH618" s="11">
        <f>IF(AND(Z618&gt;=Berekening!E$86,Z618&lt;=Berekening!F$86),AB618,)</f>
        <v>0</v>
      </c>
      <c r="AI618" s="11">
        <f>IF(AND(Z618&gt;=Berekening!E$87,Z618&lt;=Berekening!F$87),AB618,)</f>
        <v>0</v>
      </c>
      <c r="AJ618" s="11">
        <f>IF(AND(Z618&gt;=Berekening!E$88,Z618&lt;=Berekening!F$88),AB618,)</f>
        <v>0</v>
      </c>
      <c r="AK618" s="11">
        <f>IF(AND(Z618&gt;=Berekening!E$89,Z618&lt;=Berekening!F$89),AB618,)</f>
        <v>0</v>
      </c>
      <c r="AL618" s="11">
        <f>IF(AND(Z618&gt;=Berekening!E$90,Z618&lt;=Berekening!F$90),AB618,)</f>
        <v>0</v>
      </c>
      <c r="AM618" s="11">
        <f>IF(AND(Z618&gt;=Berekening!E$91,Z618&lt;=Berekening!F$91),AB618,)</f>
        <v>0</v>
      </c>
      <c r="AN618" s="11">
        <f>IF(AND(Z618&gt;=Berekening!E$92,Z618&lt;=Berekening!F$92),AB618,)</f>
        <v>0</v>
      </c>
      <c r="AO618" s="11">
        <f>IF(AND(Z618&gt;=Berekening!E$93,Z618&lt;=Berekening!F$93),AB618,)</f>
        <v>0</v>
      </c>
    </row>
    <row r="619" spans="20:41" hidden="1" x14ac:dyDescent="0.2">
      <c r="T619" s="57"/>
      <c r="Z619" s="19">
        <f t="shared" si="269"/>
        <v>218</v>
      </c>
      <c r="AA619" s="11">
        <f t="shared" si="264"/>
        <v>7</v>
      </c>
      <c r="AB619" s="11">
        <f t="shared" si="265"/>
        <v>0</v>
      </c>
      <c r="AC619" s="19">
        <f t="shared" si="266"/>
        <v>0</v>
      </c>
      <c r="AD619" s="19">
        <f t="shared" si="267"/>
        <v>0</v>
      </c>
      <c r="AE619" s="11" t="b">
        <f t="shared" si="268"/>
        <v>0</v>
      </c>
      <c r="AF619" s="11">
        <f>IF(AND(Z619&gt;=Berekening!E$84,Z619&lt;=Berekening!F$84),AB619,)</f>
        <v>0</v>
      </c>
      <c r="AG619" s="11">
        <f>IF(AND(Z619&gt;=Berekening!E$85,Z619&lt;=Berekening!F$85),AB619,)</f>
        <v>0</v>
      </c>
      <c r="AH619" s="11">
        <f>IF(AND(Z619&gt;=Berekening!E$86,Z619&lt;=Berekening!F$86),AB619,)</f>
        <v>0</v>
      </c>
      <c r="AI619" s="11">
        <f>IF(AND(Z619&gt;=Berekening!E$87,Z619&lt;=Berekening!F$87),AB619,)</f>
        <v>0</v>
      </c>
      <c r="AJ619" s="11">
        <f>IF(AND(Z619&gt;=Berekening!E$88,Z619&lt;=Berekening!F$88),AB619,)</f>
        <v>0</v>
      </c>
      <c r="AK619" s="11">
        <f>IF(AND(Z619&gt;=Berekening!E$89,Z619&lt;=Berekening!F$89),AB619,)</f>
        <v>0</v>
      </c>
      <c r="AL619" s="11">
        <f>IF(AND(Z619&gt;=Berekening!E$90,Z619&lt;=Berekening!F$90),AB619,)</f>
        <v>0</v>
      </c>
      <c r="AM619" s="11">
        <f>IF(AND(Z619&gt;=Berekening!E$91,Z619&lt;=Berekening!F$91),AB619,)</f>
        <v>0</v>
      </c>
      <c r="AN619" s="11">
        <f>IF(AND(Z619&gt;=Berekening!E$92,Z619&lt;=Berekening!F$92),AB619,)</f>
        <v>0</v>
      </c>
      <c r="AO619" s="11">
        <f>IF(AND(Z619&gt;=Berekening!E$93,Z619&lt;=Berekening!F$93),AB619,)</f>
        <v>0</v>
      </c>
    </row>
    <row r="620" spans="20:41" hidden="1" x14ac:dyDescent="0.2">
      <c r="T620" s="57"/>
      <c r="Z620" s="19">
        <f t="shared" si="269"/>
        <v>219</v>
      </c>
      <c r="AA620" s="11">
        <f t="shared" si="264"/>
        <v>1</v>
      </c>
      <c r="AB620" s="11">
        <f t="shared" si="265"/>
        <v>0</v>
      </c>
      <c r="AC620" s="19">
        <f t="shared" si="266"/>
        <v>0</v>
      </c>
      <c r="AD620" s="19">
        <f t="shared" si="267"/>
        <v>0</v>
      </c>
      <c r="AE620" s="11" t="b">
        <f t="shared" si="268"/>
        <v>0</v>
      </c>
      <c r="AF620" s="11">
        <f>IF(AND(Z620&gt;=Berekening!E$84,Z620&lt;=Berekening!F$84),AB620,)</f>
        <v>0</v>
      </c>
      <c r="AG620" s="11">
        <f>IF(AND(Z620&gt;=Berekening!E$85,Z620&lt;=Berekening!F$85),AB620,)</f>
        <v>0</v>
      </c>
      <c r="AH620" s="11">
        <f>IF(AND(Z620&gt;=Berekening!E$86,Z620&lt;=Berekening!F$86),AB620,)</f>
        <v>0</v>
      </c>
      <c r="AI620" s="11">
        <f>IF(AND(Z620&gt;=Berekening!E$87,Z620&lt;=Berekening!F$87),AB620,)</f>
        <v>0</v>
      </c>
      <c r="AJ620" s="11">
        <f>IF(AND(Z620&gt;=Berekening!E$88,Z620&lt;=Berekening!F$88),AB620,)</f>
        <v>0</v>
      </c>
      <c r="AK620" s="11">
        <f>IF(AND(Z620&gt;=Berekening!E$89,Z620&lt;=Berekening!F$89),AB620,)</f>
        <v>0</v>
      </c>
      <c r="AL620" s="11">
        <f>IF(AND(Z620&gt;=Berekening!E$90,Z620&lt;=Berekening!F$90),AB620,)</f>
        <v>0</v>
      </c>
      <c r="AM620" s="11">
        <f>IF(AND(Z620&gt;=Berekening!E$91,Z620&lt;=Berekening!F$91),AB620,)</f>
        <v>0</v>
      </c>
      <c r="AN620" s="11">
        <f>IF(AND(Z620&gt;=Berekening!E$92,Z620&lt;=Berekening!F$92),AB620,)</f>
        <v>0</v>
      </c>
      <c r="AO620" s="11">
        <f>IF(AND(Z620&gt;=Berekening!E$93,Z620&lt;=Berekening!F$93),AB620,)</f>
        <v>0</v>
      </c>
    </row>
    <row r="621" spans="20:41" hidden="1" x14ac:dyDescent="0.2">
      <c r="T621" s="57"/>
      <c r="Z621" s="19">
        <f t="shared" si="269"/>
        <v>220</v>
      </c>
      <c r="AA621" s="11">
        <f t="shared" si="264"/>
        <v>2</v>
      </c>
      <c r="AB621" s="11">
        <f t="shared" si="265"/>
        <v>0</v>
      </c>
      <c r="AC621" s="19">
        <f t="shared" si="266"/>
        <v>0</v>
      </c>
      <c r="AD621" s="19">
        <f t="shared" si="267"/>
        <v>0</v>
      </c>
      <c r="AE621" s="11" t="b">
        <f t="shared" si="268"/>
        <v>0</v>
      </c>
      <c r="AF621" s="11">
        <f>IF(AND(Z621&gt;=Berekening!E$84,Z621&lt;=Berekening!F$84),AB621,)</f>
        <v>0</v>
      </c>
      <c r="AG621" s="11">
        <f>IF(AND(Z621&gt;=Berekening!E$85,Z621&lt;=Berekening!F$85),AB621,)</f>
        <v>0</v>
      </c>
      <c r="AH621" s="11">
        <f>IF(AND(Z621&gt;=Berekening!E$86,Z621&lt;=Berekening!F$86),AB621,)</f>
        <v>0</v>
      </c>
      <c r="AI621" s="11">
        <f>IF(AND(Z621&gt;=Berekening!E$87,Z621&lt;=Berekening!F$87),AB621,)</f>
        <v>0</v>
      </c>
      <c r="AJ621" s="11">
        <f>IF(AND(Z621&gt;=Berekening!E$88,Z621&lt;=Berekening!F$88),AB621,)</f>
        <v>0</v>
      </c>
      <c r="AK621" s="11">
        <f>IF(AND(Z621&gt;=Berekening!E$89,Z621&lt;=Berekening!F$89),AB621,)</f>
        <v>0</v>
      </c>
      <c r="AL621" s="11">
        <f>IF(AND(Z621&gt;=Berekening!E$90,Z621&lt;=Berekening!F$90),AB621,)</f>
        <v>0</v>
      </c>
      <c r="AM621" s="11">
        <f>IF(AND(Z621&gt;=Berekening!E$91,Z621&lt;=Berekening!F$91),AB621,)</f>
        <v>0</v>
      </c>
      <c r="AN621" s="11">
        <f>IF(AND(Z621&gt;=Berekening!E$92,Z621&lt;=Berekening!F$92),AB621,)</f>
        <v>0</v>
      </c>
      <c r="AO621" s="11">
        <f>IF(AND(Z621&gt;=Berekening!E$93,Z621&lt;=Berekening!F$93),AB621,)</f>
        <v>0</v>
      </c>
    </row>
    <row r="622" spans="20:41" hidden="1" x14ac:dyDescent="0.2">
      <c r="T622" s="57"/>
      <c r="Z622" s="19">
        <f t="shared" si="269"/>
        <v>221</v>
      </c>
      <c r="AA622" s="11">
        <f t="shared" si="264"/>
        <v>3</v>
      </c>
      <c r="AB622" s="11">
        <f t="shared" si="265"/>
        <v>0</v>
      </c>
      <c r="AC622" s="19">
        <f t="shared" si="266"/>
        <v>0</v>
      </c>
      <c r="AD622" s="19">
        <f t="shared" si="267"/>
        <v>0</v>
      </c>
      <c r="AE622" s="11" t="b">
        <f t="shared" si="268"/>
        <v>0</v>
      </c>
      <c r="AF622" s="11">
        <f>IF(AND(Z622&gt;=Berekening!E$84,Z622&lt;=Berekening!F$84),AB622,)</f>
        <v>0</v>
      </c>
      <c r="AG622" s="11">
        <f>IF(AND(Z622&gt;=Berekening!E$85,Z622&lt;=Berekening!F$85),AB622,)</f>
        <v>0</v>
      </c>
      <c r="AH622" s="11">
        <f>IF(AND(Z622&gt;=Berekening!E$86,Z622&lt;=Berekening!F$86),AB622,)</f>
        <v>0</v>
      </c>
      <c r="AI622" s="11">
        <f>IF(AND(Z622&gt;=Berekening!E$87,Z622&lt;=Berekening!F$87),AB622,)</f>
        <v>0</v>
      </c>
      <c r="AJ622" s="11">
        <f>IF(AND(Z622&gt;=Berekening!E$88,Z622&lt;=Berekening!F$88),AB622,)</f>
        <v>0</v>
      </c>
      <c r="AK622" s="11">
        <f>IF(AND(Z622&gt;=Berekening!E$89,Z622&lt;=Berekening!F$89),AB622,)</f>
        <v>0</v>
      </c>
      <c r="AL622" s="11">
        <f>IF(AND(Z622&gt;=Berekening!E$90,Z622&lt;=Berekening!F$90),AB622,)</f>
        <v>0</v>
      </c>
      <c r="AM622" s="11">
        <f>IF(AND(Z622&gt;=Berekening!E$91,Z622&lt;=Berekening!F$91),AB622,)</f>
        <v>0</v>
      </c>
      <c r="AN622" s="11">
        <f>IF(AND(Z622&gt;=Berekening!E$92,Z622&lt;=Berekening!F$92),AB622,)</f>
        <v>0</v>
      </c>
      <c r="AO622" s="11">
        <f>IF(AND(Z622&gt;=Berekening!E$93,Z622&lt;=Berekening!F$93),AB622,)</f>
        <v>0</v>
      </c>
    </row>
    <row r="623" spans="20:41" hidden="1" x14ac:dyDescent="0.2">
      <c r="T623" s="57"/>
      <c r="Z623" s="19">
        <f t="shared" si="269"/>
        <v>222</v>
      </c>
      <c r="AA623" s="11">
        <f t="shared" si="264"/>
        <v>4</v>
      </c>
      <c r="AB623" s="11">
        <f t="shared" si="265"/>
        <v>0</v>
      </c>
      <c r="AC623" s="19">
        <f t="shared" si="266"/>
        <v>0</v>
      </c>
      <c r="AD623" s="19">
        <f t="shared" si="267"/>
        <v>0</v>
      </c>
      <c r="AE623" s="11" t="b">
        <f t="shared" si="268"/>
        <v>0</v>
      </c>
      <c r="AF623" s="11">
        <f>IF(AND(Z623&gt;=Berekening!E$84,Z623&lt;=Berekening!F$84),AB623,)</f>
        <v>0</v>
      </c>
      <c r="AG623" s="11">
        <f>IF(AND(Z623&gt;=Berekening!E$85,Z623&lt;=Berekening!F$85),AB623,)</f>
        <v>0</v>
      </c>
      <c r="AH623" s="11">
        <f>IF(AND(Z623&gt;=Berekening!E$86,Z623&lt;=Berekening!F$86),AB623,)</f>
        <v>0</v>
      </c>
      <c r="AI623" s="11">
        <f>IF(AND(Z623&gt;=Berekening!E$87,Z623&lt;=Berekening!F$87),AB623,)</f>
        <v>0</v>
      </c>
      <c r="AJ623" s="11">
        <f>IF(AND(Z623&gt;=Berekening!E$88,Z623&lt;=Berekening!F$88),AB623,)</f>
        <v>0</v>
      </c>
      <c r="AK623" s="11">
        <f>IF(AND(Z623&gt;=Berekening!E$89,Z623&lt;=Berekening!F$89),AB623,)</f>
        <v>0</v>
      </c>
      <c r="AL623" s="11">
        <f>IF(AND(Z623&gt;=Berekening!E$90,Z623&lt;=Berekening!F$90),AB623,)</f>
        <v>0</v>
      </c>
      <c r="AM623" s="11">
        <f>IF(AND(Z623&gt;=Berekening!E$91,Z623&lt;=Berekening!F$91),AB623,)</f>
        <v>0</v>
      </c>
      <c r="AN623" s="11">
        <f>IF(AND(Z623&gt;=Berekening!E$92,Z623&lt;=Berekening!F$92),AB623,)</f>
        <v>0</v>
      </c>
      <c r="AO623" s="11">
        <f>IF(AND(Z623&gt;=Berekening!E$93,Z623&lt;=Berekening!F$93),AB623,)</f>
        <v>0</v>
      </c>
    </row>
    <row r="624" spans="20:41" hidden="1" x14ac:dyDescent="0.2">
      <c r="T624" s="57"/>
      <c r="Z624" s="19">
        <f t="shared" si="269"/>
        <v>223</v>
      </c>
      <c r="AA624" s="11">
        <f t="shared" si="264"/>
        <v>5</v>
      </c>
      <c r="AB624" s="11">
        <f t="shared" si="265"/>
        <v>0</v>
      </c>
      <c r="AC624" s="19">
        <f t="shared" si="266"/>
        <v>0</v>
      </c>
      <c r="AD624" s="19">
        <f t="shared" si="267"/>
        <v>0</v>
      </c>
      <c r="AE624" s="11" t="b">
        <f t="shared" si="268"/>
        <v>0</v>
      </c>
      <c r="AF624" s="11">
        <f>IF(AND(Z624&gt;=Berekening!E$84,Z624&lt;=Berekening!F$84),AB624,)</f>
        <v>0</v>
      </c>
      <c r="AG624" s="11">
        <f>IF(AND(Z624&gt;=Berekening!E$85,Z624&lt;=Berekening!F$85),AB624,)</f>
        <v>0</v>
      </c>
      <c r="AH624" s="11">
        <f>IF(AND(Z624&gt;=Berekening!E$86,Z624&lt;=Berekening!F$86),AB624,)</f>
        <v>0</v>
      </c>
      <c r="AI624" s="11">
        <f>IF(AND(Z624&gt;=Berekening!E$87,Z624&lt;=Berekening!F$87),AB624,)</f>
        <v>0</v>
      </c>
      <c r="AJ624" s="11">
        <f>IF(AND(Z624&gt;=Berekening!E$88,Z624&lt;=Berekening!F$88),AB624,)</f>
        <v>0</v>
      </c>
      <c r="AK624" s="11">
        <f>IF(AND(Z624&gt;=Berekening!E$89,Z624&lt;=Berekening!F$89),AB624,)</f>
        <v>0</v>
      </c>
      <c r="AL624" s="11">
        <f>IF(AND(Z624&gt;=Berekening!E$90,Z624&lt;=Berekening!F$90),AB624,)</f>
        <v>0</v>
      </c>
      <c r="AM624" s="11">
        <f>IF(AND(Z624&gt;=Berekening!E$91,Z624&lt;=Berekening!F$91),AB624,)</f>
        <v>0</v>
      </c>
      <c r="AN624" s="11">
        <f>IF(AND(Z624&gt;=Berekening!E$92,Z624&lt;=Berekening!F$92),AB624,)</f>
        <v>0</v>
      </c>
      <c r="AO624" s="11">
        <f>IF(AND(Z624&gt;=Berekening!E$93,Z624&lt;=Berekening!F$93),AB624,)</f>
        <v>0</v>
      </c>
    </row>
    <row r="625" spans="20:41" hidden="1" x14ac:dyDescent="0.2">
      <c r="T625" s="57"/>
      <c r="Z625" s="19">
        <f t="shared" si="269"/>
        <v>224</v>
      </c>
      <c r="AA625" s="11">
        <f t="shared" si="264"/>
        <v>6</v>
      </c>
      <c r="AB625" s="11">
        <f t="shared" si="265"/>
        <v>0</v>
      </c>
      <c r="AC625" s="19">
        <f t="shared" si="266"/>
        <v>0</v>
      </c>
      <c r="AD625" s="19">
        <f t="shared" si="267"/>
        <v>0</v>
      </c>
      <c r="AE625" s="11" t="b">
        <f t="shared" si="268"/>
        <v>0</v>
      </c>
      <c r="AF625" s="11">
        <f>IF(AND(Z625&gt;=Berekening!E$84,Z625&lt;=Berekening!F$84),AB625,)</f>
        <v>0</v>
      </c>
      <c r="AG625" s="11">
        <f>IF(AND(Z625&gt;=Berekening!E$85,Z625&lt;=Berekening!F$85),AB625,)</f>
        <v>0</v>
      </c>
      <c r="AH625" s="11">
        <f>IF(AND(Z625&gt;=Berekening!E$86,Z625&lt;=Berekening!F$86),AB625,)</f>
        <v>0</v>
      </c>
      <c r="AI625" s="11">
        <f>IF(AND(Z625&gt;=Berekening!E$87,Z625&lt;=Berekening!F$87),AB625,)</f>
        <v>0</v>
      </c>
      <c r="AJ625" s="11">
        <f>IF(AND(Z625&gt;=Berekening!E$88,Z625&lt;=Berekening!F$88),AB625,)</f>
        <v>0</v>
      </c>
      <c r="AK625" s="11">
        <f>IF(AND(Z625&gt;=Berekening!E$89,Z625&lt;=Berekening!F$89),AB625,)</f>
        <v>0</v>
      </c>
      <c r="AL625" s="11">
        <f>IF(AND(Z625&gt;=Berekening!E$90,Z625&lt;=Berekening!F$90),AB625,)</f>
        <v>0</v>
      </c>
      <c r="AM625" s="11">
        <f>IF(AND(Z625&gt;=Berekening!E$91,Z625&lt;=Berekening!F$91),AB625,)</f>
        <v>0</v>
      </c>
      <c r="AN625" s="11">
        <f>IF(AND(Z625&gt;=Berekening!E$92,Z625&lt;=Berekening!F$92),AB625,)</f>
        <v>0</v>
      </c>
      <c r="AO625" s="11">
        <f>IF(AND(Z625&gt;=Berekening!E$93,Z625&lt;=Berekening!F$93),AB625,)</f>
        <v>0</v>
      </c>
    </row>
    <row r="626" spans="20:41" hidden="1" x14ac:dyDescent="0.2">
      <c r="T626" s="57"/>
      <c r="Z626" s="19">
        <f t="shared" si="269"/>
        <v>225</v>
      </c>
      <c r="AA626" s="11">
        <f t="shared" si="264"/>
        <v>7</v>
      </c>
      <c r="AB626" s="11">
        <f t="shared" si="265"/>
        <v>0</v>
      </c>
      <c r="AC626" s="19">
        <f t="shared" si="266"/>
        <v>0</v>
      </c>
      <c r="AD626" s="19">
        <f t="shared" si="267"/>
        <v>0</v>
      </c>
      <c r="AE626" s="11" t="b">
        <f t="shared" si="268"/>
        <v>0</v>
      </c>
      <c r="AF626" s="11">
        <f>IF(AND(Z626&gt;=Berekening!E$84,Z626&lt;=Berekening!F$84),AB626,)</f>
        <v>0</v>
      </c>
      <c r="AG626" s="11">
        <f>IF(AND(Z626&gt;=Berekening!E$85,Z626&lt;=Berekening!F$85),AB626,)</f>
        <v>0</v>
      </c>
      <c r="AH626" s="11">
        <f>IF(AND(Z626&gt;=Berekening!E$86,Z626&lt;=Berekening!F$86),AB626,)</f>
        <v>0</v>
      </c>
      <c r="AI626" s="11">
        <f>IF(AND(Z626&gt;=Berekening!E$87,Z626&lt;=Berekening!F$87),AB626,)</f>
        <v>0</v>
      </c>
      <c r="AJ626" s="11">
        <f>IF(AND(Z626&gt;=Berekening!E$88,Z626&lt;=Berekening!F$88),AB626,)</f>
        <v>0</v>
      </c>
      <c r="AK626" s="11">
        <f>IF(AND(Z626&gt;=Berekening!E$89,Z626&lt;=Berekening!F$89),AB626,)</f>
        <v>0</v>
      </c>
      <c r="AL626" s="11">
        <f>IF(AND(Z626&gt;=Berekening!E$90,Z626&lt;=Berekening!F$90),AB626,)</f>
        <v>0</v>
      </c>
      <c r="AM626" s="11">
        <f>IF(AND(Z626&gt;=Berekening!E$91,Z626&lt;=Berekening!F$91),AB626,)</f>
        <v>0</v>
      </c>
      <c r="AN626" s="11">
        <f>IF(AND(Z626&gt;=Berekening!E$92,Z626&lt;=Berekening!F$92),AB626,)</f>
        <v>0</v>
      </c>
      <c r="AO626" s="11">
        <f>IF(AND(Z626&gt;=Berekening!E$93,Z626&lt;=Berekening!F$93),AB626,)</f>
        <v>0</v>
      </c>
    </row>
    <row r="627" spans="20:41" hidden="1" x14ac:dyDescent="0.2">
      <c r="T627" s="57"/>
      <c r="Z627" s="19">
        <f t="shared" si="269"/>
        <v>226</v>
      </c>
      <c r="AA627" s="11">
        <f t="shared" si="264"/>
        <v>1</v>
      </c>
      <c r="AB627" s="11">
        <f t="shared" si="265"/>
        <v>0</v>
      </c>
      <c r="AC627" s="19">
        <f t="shared" si="266"/>
        <v>0</v>
      </c>
      <c r="AD627" s="19">
        <f t="shared" si="267"/>
        <v>0</v>
      </c>
      <c r="AE627" s="11" t="b">
        <f t="shared" si="268"/>
        <v>0</v>
      </c>
      <c r="AF627" s="11">
        <f>IF(AND(Z627&gt;=Berekening!E$84,Z627&lt;=Berekening!F$84),AB627,)</f>
        <v>0</v>
      </c>
      <c r="AG627" s="11">
        <f>IF(AND(Z627&gt;=Berekening!E$85,Z627&lt;=Berekening!F$85),AB627,)</f>
        <v>0</v>
      </c>
      <c r="AH627" s="11">
        <f>IF(AND(Z627&gt;=Berekening!E$86,Z627&lt;=Berekening!F$86),AB627,)</f>
        <v>0</v>
      </c>
      <c r="AI627" s="11">
        <f>IF(AND(Z627&gt;=Berekening!E$87,Z627&lt;=Berekening!F$87),AB627,)</f>
        <v>0</v>
      </c>
      <c r="AJ627" s="11">
        <f>IF(AND(Z627&gt;=Berekening!E$88,Z627&lt;=Berekening!F$88),AB627,)</f>
        <v>0</v>
      </c>
      <c r="AK627" s="11">
        <f>IF(AND(Z627&gt;=Berekening!E$89,Z627&lt;=Berekening!F$89),AB627,)</f>
        <v>0</v>
      </c>
      <c r="AL627" s="11">
        <f>IF(AND(Z627&gt;=Berekening!E$90,Z627&lt;=Berekening!F$90),AB627,)</f>
        <v>0</v>
      </c>
      <c r="AM627" s="11">
        <f>IF(AND(Z627&gt;=Berekening!E$91,Z627&lt;=Berekening!F$91),AB627,)</f>
        <v>0</v>
      </c>
      <c r="AN627" s="11">
        <f>IF(AND(Z627&gt;=Berekening!E$92,Z627&lt;=Berekening!F$92),AB627,)</f>
        <v>0</v>
      </c>
      <c r="AO627" s="11">
        <f>IF(AND(Z627&gt;=Berekening!E$93,Z627&lt;=Berekening!F$93),AB627,)</f>
        <v>0</v>
      </c>
    </row>
    <row r="628" spans="20:41" hidden="1" x14ac:dyDescent="0.2">
      <c r="T628" s="11"/>
      <c r="Z628" s="19">
        <f t="shared" si="269"/>
        <v>227</v>
      </c>
      <c r="AA628" s="11">
        <f t="shared" si="264"/>
        <v>2</v>
      </c>
      <c r="AB628" s="11">
        <f t="shared" si="265"/>
        <v>0</v>
      </c>
      <c r="AC628" s="19">
        <f t="shared" si="266"/>
        <v>0</v>
      </c>
      <c r="AD628" s="19">
        <f t="shared" si="267"/>
        <v>0</v>
      </c>
      <c r="AE628" s="11" t="b">
        <f t="shared" si="268"/>
        <v>0</v>
      </c>
      <c r="AF628" s="11">
        <f>IF(AND(Z628&gt;=Berekening!E$84,Z628&lt;=Berekening!F$84),AB628,)</f>
        <v>0</v>
      </c>
      <c r="AG628" s="11">
        <f>IF(AND(Z628&gt;=Berekening!E$85,Z628&lt;=Berekening!F$85),AB628,)</f>
        <v>0</v>
      </c>
      <c r="AH628" s="11">
        <f>IF(AND(Z628&gt;=Berekening!E$86,Z628&lt;=Berekening!F$86),AB628,)</f>
        <v>0</v>
      </c>
      <c r="AI628" s="11">
        <f>IF(AND(Z628&gt;=Berekening!E$87,Z628&lt;=Berekening!F$87),AB628,)</f>
        <v>0</v>
      </c>
      <c r="AJ628" s="11">
        <f>IF(AND(Z628&gt;=Berekening!E$88,Z628&lt;=Berekening!F$88),AB628,)</f>
        <v>0</v>
      </c>
      <c r="AK628" s="11">
        <f>IF(AND(Z628&gt;=Berekening!E$89,Z628&lt;=Berekening!F$89),AB628,)</f>
        <v>0</v>
      </c>
      <c r="AL628" s="11">
        <f>IF(AND(Z628&gt;=Berekening!E$90,Z628&lt;=Berekening!F$90),AB628,)</f>
        <v>0</v>
      </c>
      <c r="AM628" s="11">
        <f>IF(AND(Z628&gt;=Berekening!E$91,Z628&lt;=Berekening!F$91),AB628,)</f>
        <v>0</v>
      </c>
      <c r="AN628" s="11">
        <f>IF(AND(Z628&gt;=Berekening!E$92,Z628&lt;=Berekening!F$92),AB628,)</f>
        <v>0</v>
      </c>
      <c r="AO628" s="11">
        <f>IF(AND(Z628&gt;=Berekening!E$93,Z628&lt;=Berekening!F$93),AB628,)</f>
        <v>0</v>
      </c>
    </row>
    <row r="629" spans="20:41" hidden="1" x14ac:dyDescent="0.2">
      <c r="T629" s="11"/>
      <c r="Z629" s="19">
        <f t="shared" si="269"/>
        <v>228</v>
      </c>
      <c r="AA629" s="11">
        <f t="shared" si="264"/>
        <v>3</v>
      </c>
      <c r="AB629" s="11">
        <f t="shared" si="265"/>
        <v>0</v>
      </c>
      <c r="AC629" s="19">
        <f t="shared" si="266"/>
        <v>0</v>
      </c>
      <c r="AD629" s="19">
        <f t="shared" si="267"/>
        <v>0</v>
      </c>
      <c r="AE629" s="11" t="b">
        <f t="shared" si="268"/>
        <v>0</v>
      </c>
      <c r="AF629" s="11">
        <f>IF(AND(Z629&gt;=Berekening!E$84,Z629&lt;=Berekening!F$84),AB629,)</f>
        <v>0</v>
      </c>
      <c r="AG629" s="11">
        <f>IF(AND(Z629&gt;=Berekening!E$85,Z629&lt;=Berekening!F$85),AB629,)</f>
        <v>0</v>
      </c>
      <c r="AH629" s="11">
        <f>IF(AND(Z629&gt;=Berekening!E$86,Z629&lt;=Berekening!F$86),AB629,)</f>
        <v>0</v>
      </c>
      <c r="AI629" s="11">
        <f>IF(AND(Z629&gt;=Berekening!E$87,Z629&lt;=Berekening!F$87),AB629,)</f>
        <v>0</v>
      </c>
      <c r="AJ629" s="11">
        <f>IF(AND(Z629&gt;=Berekening!E$88,Z629&lt;=Berekening!F$88),AB629,)</f>
        <v>0</v>
      </c>
      <c r="AK629" s="11">
        <f>IF(AND(Z629&gt;=Berekening!E$89,Z629&lt;=Berekening!F$89),AB629,)</f>
        <v>0</v>
      </c>
      <c r="AL629" s="11">
        <f>IF(AND(Z629&gt;=Berekening!E$90,Z629&lt;=Berekening!F$90),AB629,)</f>
        <v>0</v>
      </c>
      <c r="AM629" s="11">
        <f>IF(AND(Z629&gt;=Berekening!E$91,Z629&lt;=Berekening!F$91),AB629,)</f>
        <v>0</v>
      </c>
      <c r="AN629" s="11">
        <f>IF(AND(Z629&gt;=Berekening!E$92,Z629&lt;=Berekening!F$92),AB629,)</f>
        <v>0</v>
      </c>
      <c r="AO629" s="11">
        <f>IF(AND(Z629&gt;=Berekening!E$93,Z629&lt;=Berekening!F$93),AB629,)</f>
        <v>0</v>
      </c>
    </row>
    <row r="630" spans="20:41" hidden="1" x14ac:dyDescent="0.2">
      <c r="T630" s="11"/>
      <c r="Z630" s="19">
        <f t="shared" si="269"/>
        <v>229</v>
      </c>
      <c r="AA630" s="11">
        <f t="shared" si="264"/>
        <v>4</v>
      </c>
      <c r="AB630" s="11">
        <f t="shared" si="265"/>
        <v>0</v>
      </c>
      <c r="AC630" s="19">
        <f t="shared" si="266"/>
        <v>0</v>
      </c>
      <c r="AD630" s="19">
        <f t="shared" si="267"/>
        <v>0</v>
      </c>
      <c r="AE630" s="11" t="b">
        <f t="shared" si="268"/>
        <v>0</v>
      </c>
      <c r="AF630" s="11">
        <f>IF(AND(Z630&gt;=Berekening!E$84,Z630&lt;=Berekening!F$84),AB630,)</f>
        <v>0</v>
      </c>
      <c r="AG630" s="11">
        <f>IF(AND(Z630&gt;=Berekening!E$85,Z630&lt;=Berekening!F$85),AB630,)</f>
        <v>0</v>
      </c>
      <c r="AH630" s="11">
        <f>IF(AND(Z630&gt;=Berekening!E$86,Z630&lt;=Berekening!F$86),AB630,)</f>
        <v>0</v>
      </c>
      <c r="AI630" s="11">
        <f>IF(AND(Z630&gt;=Berekening!E$87,Z630&lt;=Berekening!F$87),AB630,)</f>
        <v>0</v>
      </c>
      <c r="AJ630" s="11">
        <f>IF(AND(Z630&gt;=Berekening!E$88,Z630&lt;=Berekening!F$88),AB630,)</f>
        <v>0</v>
      </c>
      <c r="AK630" s="11">
        <f>IF(AND(Z630&gt;=Berekening!E$89,Z630&lt;=Berekening!F$89),AB630,)</f>
        <v>0</v>
      </c>
      <c r="AL630" s="11">
        <f>IF(AND(Z630&gt;=Berekening!E$90,Z630&lt;=Berekening!F$90),AB630,)</f>
        <v>0</v>
      </c>
      <c r="AM630" s="11">
        <f>IF(AND(Z630&gt;=Berekening!E$91,Z630&lt;=Berekening!F$91),AB630,)</f>
        <v>0</v>
      </c>
      <c r="AN630" s="11">
        <f>IF(AND(Z630&gt;=Berekening!E$92,Z630&lt;=Berekening!F$92),AB630,)</f>
        <v>0</v>
      </c>
      <c r="AO630" s="11">
        <f>IF(AND(Z630&gt;=Berekening!E$93,Z630&lt;=Berekening!F$93),AB630,)</f>
        <v>0</v>
      </c>
    </row>
    <row r="631" spans="20:41" hidden="1" x14ac:dyDescent="0.2">
      <c r="T631" s="11"/>
      <c r="Z631" s="19">
        <f t="shared" si="269"/>
        <v>230</v>
      </c>
      <c r="AA631" s="11">
        <f t="shared" si="264"/>
        <v>5</v>
      </c>
      <c r="AB631" s="11">
        <f t="shared" si="265"/>
        <v>0</v>
      </c>
      <c r="AC631" s="19">
        <f t="shared" si="266"/>
        <v>0</v>
      </c>
      <c r="AD631" s="19">
        <f t="shared" si="267"/>
        <v>0</v>
      </c>
      <c r="AE631" s="11" t="b">
        <f t="shared" si="268"/>
        <v>0</v>
      </c>
      <c r="AF631" s="11">
        <f>IF(AND(Z631&gt;=Berekening!E$84,Z631&lt;=Berekening!F$84),AB631,)</f>
        <v>0</v>
      </c>
      <c r="AG631" s="11">
        <f>IF(AND(Z631&gt;=Berekening!E$85,Z631&lt;=Berekening!F$85),AB631,)</f>
        <v>0</v>
      </c>
      <c r="AH631" s="11">
        <f>IF(AND(Z631&gt;=Berekening!E$86,Z631&lt;=Berekening!F$86),AB631,)</f>
        <v>0</v>
      </c>
      <c r="AI631" s="11">
        <f>IF(AND(Z631&gt;=Berekening!E$87,Z631&lt;=Berekening!F$87),AB631,)</f>
        <v>0</v>
      </c>
      <c r="AJ631" s="11">
        <f>IF(AND(Z631&gt;=Berekening!E$88,Z631&lt;=Berekening!F$88),AB631,)</f>
        <v>0</v>
      </c>
      <c r="AK631" s="11">
        <f>IF(AND(Z631&gt;=Berekening!E$89,Z631&lt;=Berekening!F$89),AB631,)</f>
        <v>0</v>
      </c>
      <c r="AL631" s="11">
        <f>IF(AND(Z631&gt;=Berekening!E$90,Z631&lt;=Berekening!F$90),AB631,)</f>
        <v>0</v>
      </c>
      <c r="AM631" s="11">
        <f>IF(AND(Z631&gt;=Berekening!E$91,Z631&lt;=Berekening!F$91),AB631,)</f>
        <v>0</v>
      </c>
      <c r="AN631" s="11">
        <f>IF(AND(Z631&gt;=Berekening!E$92,Z631&lt;=Berekening!F$92),AB631,)</f>
        <v>0</v>
      </c>
      <c r="AO631" s="11">
        <f>IF(AND(Z631&gt;=Berekening!E$93,Z631&lt;=Berekening!F$93),AB631,)</f>
        <v>0</v>
      </c>
    </row>
    <row r="632" spans="20:41" hidden="1" x14ac:dyDescent="0.2">
      <c r="T632" s="11"/>
      <c r="Z632" s="19">
        <f t="shared" si="269"/>
        <v>231</v>
      </c>
      <c r="AA632" s="11">
        <f t="shared" si="264"/>
        <v>6</v>
      </c>
      <c r="AB632" s="11">
        <f t="shared" si="265"/>
        <v>0</v>
      </c>
      <c r="AC632" s="19">
        <f t="shared" si="266"/>
        <v>0</v>
      </c>
      <c r="AD632" s="19">
        <f t="shared" si="267"/>
        <v>0</v>
      </c>
      <c r="AE632" s="11" t="b">
        <f t="shared" si="268"/>
        <v>0</v>
      </c>
      <c r="AF632" s="11">
        <f>IF(AND(Z632&gt;=Berekening!E$84,Z632&lt;=Berekening!F$84),AB632,)</f>
        <v>0</v>
      </c>
      <c r="AG632" s="11">
        <f>IF(AND(Z632&gt;=Berekening!E$85,Z632&lt;=Berekening!F$85),AB632,)</f>
        <v>0</v>
      </c>
      <c r="AH632" s="11">
        <f>IF(AND(Z632&gt;=Berekening!E$86,Z632&lt;=Berekening!F$86),AB632,)</f>
        <v>0</v>
      </c>
      <c r="AI632" s="11">
        <f>IF(AND(Z632&gt;=Berekening!E$87,Z632&lt;=Berekening!F$87),AB632,)</f>
        <v>0</v>
      </c>
      <c r="AJ632" s="11">
        <f>IF(AND(Z632&gt;=Berekening!E$88,Z632&lt;=Berekening!F$88),AB632,)</f>
        <v>0</v>
      </c>
      <c r="AK632" s="11">
        <f>IF(AND(Z632&gt;=Berekening!E$89,Z632&lt;=Berekening!F$89),AB632,)</f>
        <v>0</v>
      </c>
      <c r="AL632" s="11">
        <f>IF(AND(Z632&gt;=Berekening!E$90,Z632&lt;=Berekening!F$90),AB632,)</f>
        <v>0</v>
      </c>
      <c r="AM632" s="11">
        <f>IF(AND(Z632&gt;=Berekening!E$91,Z632&lt;=Berekening!F$91),AB632,)</f>
        <v>0</v>
      </c>
      <c r="AN632" s="11">
        <f>IF(AND(Z632&gt;=Berekening!E$92,Z632&lt;=Berekening!F$92),AB632,)</f>
        <v>0</v>
      </c>
      <c r="AO632" s="11">
        <f>IF(AND(Z632&gt;=Berekening!E$93,Z632&lt;=Berekening!F$93),AB632,)</f>
        <v>0</v>
      </c>
    </row>
    <row r="633" spans="20:41" hidden="1" x14ac:dyDescent="0.2">
      <c r="T633" s="11"/>
      <c r="Z633" s="19">
        <f t="shared" si="269"/>
        <v>232</v>
      </c>
      <c r="AA633" s="11">
        <f t="shared" si="264"/>
        <v>7</v>
      </c>
      <c r="AB633" s="11">
        <f t="shared" si="265"/>
        <v>0</v>
      </c>
      <c r="AC633" s="19">
        <f t="shared" si="266"/>
        <v>0</v>
      </c>
      <c r="AD633" s="19">
        <f t="shared" si="267"/>
        <v>0</v>
      </c>
      <c r="AE633" s="11" t="b">
        <f t="shared" si="268"/>
        <v>0</v>
      </c>
      <c r="AF633" s="11">
        <f>IF(AND(Z633&gt;=Berekening!E$84,Z633&lt;=Berekening!F$84),AB633,)</f>
        <v>0</v>
      </c>
      <c r="AG633" s="11">
        <f>IF(AND(Z633&gt;=Berekening!E$85,Z633&lt;=Berekening!F$85),AB633,)</f>
        <v>0</v>
      </c>
      <c r="AH633" s="11">
        <f>IF(AND(Z633&gt;=Berekening!E$86,Z633&lt;=Berekening!F$86),AB633,)</f>
        <v>0</v>
      </c>
      <c r="AI633" s="11">
        <f>IF(AND(Z633&gt;=Berekening!E$87,Z633&lt;=Berekening!F$87),AB633,)</f>
        <v>0</v>
      </c>
      <c r="AJ633" s="11">
        <f>IF(AND(Z633&gt;=Berekening!E$88,Z633&lt;=Berekening!F$88),AB633,)</f>
        <v>0</v>
      </c>
      <c r="AK633" s="11">
        <f>IF(AND(Z633&gt;=Berekening!E$89,Z633&lt;=Berekening!F$89),AB633,)</f>
        <v>0</v>
      </c>
      <c r="AL633" s="11">
        <f>IF(AND(Z633&gt;=Berekening!E$90,Z633&lt;=Berekening!F$90),AB633,)</f>
        <v>0</v>
      </c>
      <c r="AM633" s="11">
        <f>IF(AND(Z633&gt;=Berekening!E$91,Z633&lt;=Berekening!F$91),AB633,)</f>
        <v>0</v>
      </c>
      <c r="AN633" s="11">
        <f>IF(AND(Z633&gt;=Berekening!E$92,Z633&lt;=Berekening!F$92),AB633,)</f>
        <v>0</v>
      </c>
      <c r="AO633" s="11">
        <f>IF(AND(Z633&gt;=Berekening!E$93,Z633&lt;=Berekening!F$93),AB633,)</f>
        <v>0</v>
      </c>
    </row>
    <row r="634" spans="20:41" hidden="1" x14ac:dyDescent="0.2">
      <c r="T634" s="11"/>
      <c r="Z634" s="19">
        <f t="shared" si="269"/>
        <v>233</v>
      </c>
      <c r="AA634" s="11">
        <f t="shared" si="264"/>
        <v>1</v>
      </c>
      <c r="AB634" s="11">
        <f t="shared" si="265"/>
        <v>0</v>
      </c>
      <c r="AC634" s="19">
        <f t="shared" si="266"/>
        <v>0</v>
      </c>
      <c r="AD634" s="19">
        <f t="shared" si="267"/>
        <v>0</v>
      </c>
      <c r="AE634" s="11" t="b">
        <f t="shared" si="268"/>
        <v>0</v>
      </c>
      <c r="AF634" s="11">
        <f>IF(AND(Z634&gt;=Berekening!E$84,Z634&lt;=Berekening!F$84),AB634,)</f>
        <v>0</v>
      </c>
      <c r="AG634" s="11">
        <f>IF(AND(Z634&gt;=Berekening!E$85,Z634&lt;=Berekening!F$85),AB634,)</f>
        <v>0</v>
      </c>
      <c r="AH634" s="11">
        <f>IF(AND(Z634&gt;=Berekening!E$86,Z634&lt;=Berekening!F$86),AB634,)</f>
        <v>0</v>
      </c>
      <c r="AI634" s="11">
        <f>IF(AND(Z634&gt;=Berekening!E$87,Z634&lt;=Berekening!F$87),AB634,)</f>
        <v>0</v>
      </c>
      <c r="AJ634" s="11">
        <f>IF(AND(Z634&gt;=Berekening!E$88,Z634&lt;=Berekening!F$88),AB634,)</f>
        <v>0</v>
      </c>
      <c r="AK634" s="11">
        <f>IF(AND(Z634&gt;=Berekening!E$89,Z634&lt;=Berekening!F$89),AB634,)</f>
        <v>0</v>
      </c>
      <c r="AL634" s="11">
        <f>IF(AND(Z634&gt;=Berekening!E$90,Z634&lt;=Berekening!F$90),AB634,)</f>
        <v>0</v>
      </c>
      <c r="AM634" s="11">
        <f>IF(AND(Z634&gt;=Berekening!E$91,Z634&lt;=Berekening!F$91),AB634,)</f>
        <v>0</v>
      </c>
      <c r="AN634" s="11">
        <f>IF(AND(Z634&gt;=Berekening!E$92,Z634&lt;=Berekening!F$92),AB634,)</f>
        <v>0</v>
      </c>
      <c r="AO634" s="11">
        <f>IF(AND(Z634&gt;=Berekening!E$93,Z634&lt;=Berekening!F$93),AB634,)</f>
        <v>0</v>
      </c>
    </row>
    <row r="635" spans="20:41" hidden="1" x14ac:dyDescent="0.2">
      <c r="T635" s="11"/>
      <c r="Z635" s="19">
        <f t="shared" si="269"/>
        <v>234</v>
      </c>
      <c r="AA635" s="11">
        <f t="shared" si="264"/>
        <v>2</v>
      </c>
      <c r="AB635" s="11">
        <f t="shared" si="265"/>
        <v>0</v>
      </c>
      <c r="AC635" s="19">
        <f t="shared" si="266"/>
        <v>0</v>
      </c>
      <c r="AD635" s="19">
        <f t="shared" si="267"/>
        <v>0</v>
      </c>
      <c r="AE635" s="11" t="b">
        <f t="shared" si="268"/>
        <v>0</v>
      </c>
      <c r="AF635" s="11">
        <f>IF(AND(Z635&gt;=Berekening!E$84,Z635&lt;=Berekening!F$84),AB635,)</f>
        <v>0</v>
      </c>
      <c r="AG635" s="11">
        <f>IF(AND(Z635&gt;=Berekening!E$85,Z635&lt;=Berekening!F$85),AB635,)</f>
        <v>0</v>
      </c>
      <c r="AH635" s="11">
        <f>IF(AND(Z635&gt;=Berekening!E$86,Z635&lt;=Berekening!F$86),AB635,)</f>
        <v>0</v>
      </c>
      <c r="AI635" s="11">
        <f>IF(AND(Z635&gt;=Berekening!E$87,Z635&lt;=Berekening!F$87),AB635,)</f>
        <v>0</v>
      </c>
      <c r="AJ635" s="11">
        <f>IF(AND(Z635&gt;=Berekening!E$88,Z635&lt;=Berekening!F$88),AB635,)</f>
        <v>0</v>
      </c>
      <c r="AK635" s="11">
        <f>IF(AND(Z635&gt;=Berekening!E$89,Z635&lt;=Berekening!F$89),AB635,)</f>
        <v>0</v>
      </c>
      <c r="AL635" s="11">
        <f>IF(AND(Z635&gt;=Berekening!E$90,Z635&lt;=Berekening!F$90),AB635,)</f>
        <v>0</v>
      </c>
      <c r="AM635" s="11">
        <f>IF(AND(Z635&gt;=Berekening!E$91,Z635&lt;=Berekening!F$91),AB635,)</f>
        <v>0</v>
      </c>
      <c r="AN635" s="11">
        <f>IF(AND(Z635&gt;=Berekening!E$92,Z635&lt;=Berekening!F$92),AB635,)</f>
        <v>0</v>
      </c>
      <c r="AO635" s="11">
        <f>IF(AND(Z635&gt;=Berekening!E$93,Z635&lt;=Berekening!F$93),AB635,)</f>
        <v>0</v>
      </c>
    </row>
    <row r="636" spans="20:41" hidden="1" x14ac:dyDescent="0.2">
      <c r="T636" s="11"/>
      <c r="Z636" s="19">
        <f t="shared" si="269"/>
        <v>235</v>
      </c>
      <c r="AA636" s="11">
        <f t="shared" si="264"/>
        <v>3</v>
      </c>
      <c r="AB636" s="11">
        <f t="shared" si="265"/>
        <v>0</v>
      </c>
      <c r="AC636" s="19">
        <f t="shared" si="266"/>
        <v>0</v>
      </c>
      <c r="AD636" s="19">
        <f t="shared" si="267"/>
        <v>0</v>
      </c>
      <c r="AE636" s="11" t="b">
        <f t="shared" si="268"/>
        <v>0</v>
      </c>
      <c r="AF636" s="11">
        <f>IF(AND(Z636&gt;=Berekening!E$84,Z636&lt;=Berekening!F$84),AB636,)</f>
        <v>0</v>
      </c>
      <c r="AG636" s="11">
        <f>IF(AND(Z636&gt;=Berekening!E$85,Z636&lt;=Berekening!F$85),AB636,)</f>
        <v>0</v>
      </c>
      <c r="AH636" s="11">
        <f>IF(AND(Z636&gt;=Berekening!E$86,Z636&lt;=Berekening!F$86),AB636,)</f>
        <v>0</v>
      </c>
      <c r="AI636" s="11">
        <f>IF(AND(Z636&gt;=Berekening!E$87,Z636&lt;=Berekening!F$87),AB636,)</f>
        <v>0</v>
      </c>
      <c r="AJ636" s="11">
        <f>IF(AND(Z636&gt;=Berekening!E$88,Z636&lt;=Berekening!F$88),AB636,)</f>
        <v>0</v>
      </c>
      <c r="AK636" s="11">
        <f>IF(AND(Z636&gt;=Berekening!E$89,Z636&lt;=Berekening!F$89),AB636,)</f>
        <v>0</v>
      </c>
      <c r="AL636" s="11">
        <f>IF(AND(Z636&gt;=Berekening!E$90,Z636&lt;=Berekening!F$90),AB636,)</f>
        <v>0</v>
      </c>
      <c r="AM636" s="11">
        <f>IF(AND(Z636&gt;=Berekening!E$91,Z636&lt;=Berekening!F$91),AB636,)</f>
        <v>0</v>
      </c>
      <c r="AN636" s="11">
        <f>IF(AND(Z636&gt;=Berekening!E$92,Z636&lt;=Berekening!F$92),AB636,)</f>
        <v>0</v>
      </c>
      <c r="AO636" s="11">
        <f>IF(AND(Z636&gt;=Berekening!E$93,Z636&lt;=Berekening!F$93),AB636,)</f>
        <v>0</v>
      </c>
    </row>
    <row r="637" spans="20:41" hidden="1" x14ac:dyDescent="0.2">
      <c r="T637" s="11"/>
      <c r="Z637" s="19">
        <f t="shared" si="269"/>
        <v>236</v>
      </c>
      <c r="AA637" s="11">
        <f t="shared" si="264"/>
        <v>4</v>
      </c>
      <c r="AB637" s="11">
        <f t="shared" si="265"/>
        <v>0</v>
      </c>
      <c r="AC637" s="19">
        <f t="shared" si="266"/>
        <v>0</v>
      </c>
      <c r="AD637" s="19">
        <f t="shared" si="267"/>
        <v>0</v>
      </c>
      <c r="AE637" s="11" t="b">
        <f t="shared" si="268"/>
        <v>0</v>
      </c>
      <c r="AF637" s="11">
        <f>IF(AND(Z637&gt;=Berekening!E$84,Z637&lt;=Berekening!F$84),AB637,)</f>
        <v>0</v>
      </c>
      <c r="AG637" s="11">
        <f>IF(AND(Z637&gt;=Berekening!E$85,Z637&lt;=Berekening!F$85),AB637,)</f>
        <v>0</v>
      </c>
      <c r="AH637" s="11">
        <f>IF(AND(Z637&gt;=Berekening!E$86,Z637&lt;=Berekening!F$86),AB637,)</f>
        <v>0</v>
      </c>
      <c r="AI637" s="11">
        <f>IF(AND(Z637&gt;=Berekening!E$87,Z637&lt;=Berekening!F$87),AB637,)</f>
        <v>0</v>
      </c>
      <c r="AJ637" s="11">
        <f>IF(AND(Z637&gt;=Berekening!E$88,Z637&lt;=Berekening!F$88),AB637,)</f>
        <v>0</v>
      </c>
      <c r="AK637" s="11">
        <f>IF(AND(Z637&gt;=Berekening!E$89,Z637&lt;=Berekening!F$89),AB637,)</f>
        <v>0</v>
      </c>
      <c r="AL637" s="11">
        <f>IF(AND(Z637&gt;=Berekening!E$90,Z637&lt;=Berekening!F$90),AB637,)</f>
        <v>0</v>
      </c>
      <c r="AM637" s="11">
        <f>IF(AND(Z637&gt;=Berekening!E$91,Z637&lt;=Berekening!F$91),AB637,)</f>
        <v>0</v>
      </c>
      <c r="AN637" s="11">
        <f>IF(AND(Z637&gt;=Berekening!E$92,Z637&lt;=Berekening!F$92),AB637,)</f>
        <v>0</v>
      </c>
      <c r="AO637" s="11">
        <f>IF(AND(Z637&gt;=Berekening!E$93,Z637&lt;=Berekening!F$93),AB637,)</f>
        <v>0</v>
      </c>
    </row>
    <row r="638" spans="20:41" hidden="1" x14ac:dyDescent="0.2">
      <c r="T638" s="11"/>
      <c r="Z638" s="19">
        <f t="shared" si="269"/>
        <v>237</v>
      </c>
      <c r="AA638" s="11">
        <f t="shared" si="264"/>
        <v>5</v>
      </c>
      <c r="AB638" s="11">
        <f t="shared" si="265"/>
        <v>0</v>
      </c>
      <c r="AC638" s="19">
        <f t="shared" si="266"/>
        <v>0</v>
      </c>
      <c r="AD638" s="19">
        <f t="shared" si="267"/>
        <v>0</v>
      </c>
      <c r="AE638" s="11" t="b">
        <f t="shared" si="268"/>
        <v>0</v>
      </c>
      <c r="AF638" s="11">
        <f>IF(AND(Z638&gt;=Berekening!E$84,Z638&lt;=Berekening!F$84),AB638,)</f>
        <v>0</v>
      </c>
      <c r="AG638" s="11">
        <f>IF(AND(Z638&gt;=Berekening!E$85,Z638&lt;=Berekening!F$85),AB638,)</f>
        <v>0</v>
      </c>
      <c r="AH638" s="11">
        <f>IF(AND(Z638&gt;=Berekening!E$86,Z638&lt;=Berekening!F$86),AB638,)</f>
        <v>0</v>
      </c>
      <c r="AI638" s="11">
        <f>IF(AND(Z638&gt;=Berekening!E$87,Z638&lt;=Berekening!F$87),AB638,)</f>
        <v>0</v>
      </c>
      <c r="AJ638" s="11">
        <f>IF(AND(Z638&gt;=Berekening!E$88,Z638&lt;=Berekening!F$88),AB638,)</f>
        <v>0</v>
      </c>
      <c r="AK638" s="11">
        <f>IF(AND(Z638&gt;=Berekening!E$89,Z638&lt;=Berekening!F$89),AB638,)</f>
        <v>0</v>
      </c>
      <c r="AL638" s="11">
        <f>IF(AND(Z638&gt;=Berekening!E$90,Z638&lt;=Berekening!F$90),AB638,)</f>
        <v>0</v>
      </c>
      <c r="AM638" s="11">
        <f>IF(AND(Z638&gt;=Berekening!E$91,Z638&lt;=Berekening!F$91),AB638,)</f>
        <v>0</v>
      </c>
      <c r="AN638" s="11">
        <f>IF(AND(Z638&gt;=Berekening!E$92,Z638&lt;=Berekening!F$92),AB638,)</f>
        <v>0</v>
      </c>
      <c r="AO638" s="11">
        <f>IF(AND(Z638&gt;=Berekening!E$93,Z638&lt;=Berekening!F$93),AB638,)</f>
        <v>0</v>
      </c>
    </row>
    <row r="639" spans="20:41" hidden="1" x14ac:dyDescent="0.2">
      <c r="T639" s="11"/>
      <c r="Z639" s="19">
        <f t="shared" si="269"/>
        <v>238</v>
      </c>
      <c r="AA639" s="11">
        <f t="shared" si="264"/>
        <v>6</v>
      </c>
      <c r="AB639" s="11">
        <f t="shared" si="265"/>
        <v>0</v>
      </c>
      <c r="AC639" s="19">
        <f t="shared" si="266"/>
        <v>0</v>
      </c>
      <c r="AD639" s="19">
        <f t="shared" si="267"/>
        <v>0</v>
      </c>
      <c r="AE639" s="11" t="b">
        <f t="shared" si="268"/>
        <v>0</v>
      </c>
      <c r="AF639" s="11">
        <f>IF(AND(Z639&gt;=Berekening!E$84,Z639&lt;=Berekening!F$84),AB639,)</f>
        <v>0</v>
      </c>
      <c r="AG639" s="11">
        <f>IF(AND(Z639&gt;=Berekening!E$85,Z639&lt;=Berekening!F$85),AB639,)</f>
        <v>0</v>
      </c>
      <c r="AH639" s="11">
        <f>IF(AND(Z639&gt;=Berekening!E$86,Z639&lt;=Berekening!F$86),AB639,)</f>
        <v>0</v>
      </c>
      <c r="AI639" s="11">
        <f>IF(AND(Z639&gt;=Berekening!E$87,Z639&lt;=Berekening!F$87),AB639,)</f>
        <v>0</v>
      </c>
      <c r="AJ639" s="11">
        <f>IF(AND(Z639&gt;=Berekening!E$88,Z639&lt;=Berekening!F$88),AB639,)</f>
        <v>0</v>
      </c>
      <c r="AK639" s="11">
        <f>IF(AND(Z639&gt;=Berekening!E$89,Z639&lt;=Berekening!F$89),AB639,)</f>
        <v>0</v>
      </c>
      <c r="AL639" s="11">
        <f>IF(AND(Z639&gt;=Berekening!E$90,Z639&lt;=Berekening!F$90),AB639,)</f>
        <v>0</v>
      </c>
      <c r="AM639" s="11">
        <f>IF(AND(Z639&gt;=Berekening!E$91,Z639&lt;=Berekening!F$91),AB639,)</f>
        <v>0</v>
      </c>
      <c r="AN639" s="11">
        <f>IF(AND(Z639&gt;=Berekening!E$92,Z639&lt;=Berekening!F$92),AB639,)</f>
        <v>0</v>
      </c>
      <c r="AO639" s="11">
        <f>IF(AND(Z639&gt;=Berekening!E$93,Z639&lt;=Berekening!F$93),AB639,)</f>
        <v>0</v>
      </c>
    </row>
    <row r="640" spans="20:41" hidden="1" x14ac:dyDescent="0.2">
      <c r="T640" s="11"/>
      <c r="Z640" s="19">
        <f t="shared" si="269"/>
        <v>239</v>
      </c>
      <c r="AA640" s="11">
        <f t="shared" si="264"/>
        <v>7</v>
      </c>
      <c r="AB640" s="11">
        <f t="shared" si="265"/>
        <v>0</v>
      </c>
      <c r="AC640" s="19">
        <f t="shared" si="266"/>
        <v>0</v>
      </c>
      <c r="AD640" s="19">
        <f t="shared" si="267"/>
        <v>0</v>
      </c>
      <c r="AE640" s="11" t="b">
        <f t="shared" si="268"/>
        <v>0</v>
      </c>
      <c r="AF640" s="11">
        <f>IF(AND(Z640&gt;=Berekening!E$84,Z640&lt;=Berekening!F$84),AB640,)</f>
        <v>0</v>
      </c>
      <c r="AG640" s="11">
        <f>IF(AND(Z640&gt;=Berekening!E$85,Z640&lt;=Berekening!F$85),AB640,)</f>
        <v>0</v>
      </c>
      <c r="AH640" s="11">
        <f>IF(AND(Z640&gt;=Berekening!E$86,Z640&lt;=Berekening!F$86),AB640,)</f>
        <v>0</v>
      </c>
      <c r="AI640" s="11">
        <f>IF(AND(Z640&gt;=Berekening!E$87,Z640&lt;=Berekening!F$87),AB640,)</f>
        <v>0</v>
      </c>
      <c r="AJ640" s="11">
        <f>IF(AND(Z640&gt;=Berekening!E$88,Z640&lt;=Berekening!F$88),AB640,)</f>
        <v>0</v>
      </c>
      <c r="AK640" s="11">
        <f>IF(AND(Z640&gt;=Berekening!E$89,Z640&lt;=Berekening!F$89),AB640,)</f>
        <v>0</v>
      </c>
      <c r="AL640" s="11">
        <f>IF(AND(Z640&gt;=Berekening!E$90,Z640&lt;=Berekening!F$90),AB640,)</f>
        <v>0</v>
      </c>
      <c r="AM640" s="11">
        <f>IF(AND(Z640&gt;=Berekening!E$91,Z640&lt;=Berekening!F$91),AB640,)</f>
        <v>0</v>
      </c>
      <c r="AN640" s="11">
        <f>IF(AND(Z640&gt;=Berekening!E$92,Z640&lt;=Berekening!F$92),AB640,)</f>
        <v>0</v>
      </c>
      <c r="AO640" s="11">
        <f>IF(AND(Z640&gt;=Berekening!E$93,Z640&lt;=Berekening!F$93),AB640,)</f>
        <v>0</v>
      </c>
    </row>
    <row r="641" spans="20:41" hidden="1" x14ac:dyDescent="0.2">
      <c r="T641" s="11"/>
      <c r="Z641" s="19">
        <f t="shared" si="269"/>
        <v>240</v>
      </c>
      <c r="AA641" s="11">
        <f t="shared" si="264"/>
        <v>1</v>
      </c>
      <c r="AB641" s="11">
        <f t="shared" si="265"/>
        <v>0</v>
      </c>
      <c r="AC641" s="19">
        <f t="shared" si="266"/>
        <v>0</v>
      </c>
      <c r="AD641" s="19">
        <f t="shared" si="267"/>
        <v>0</v>
      </c>
      <c r="AE641" s="11" t="b">
        <f t="shared" si="268"/>
        <v>0</v>
      </c>
      <c r="AF641" s="11">
        <f>IF(AND(Z641&gt;=Berekening!E$84,Z641&lt;=Berekening!F$84),AB641,)</f>
        <v>0</v>
      </c>
      <c r="AG641" s="11">
        <f>IF(AND(Z641&gt;=Berekening!E$85,Z641&lt;=Berekening!F$85),AB641,)</f>
        <v>0</v>
      </c>
      <c r="AH641" s="11">
        <f>IF(AND(Z641&gt;=Berekening!E$86,Z641&lt;=Berekening!F$86),AB641,)</f>
        <v>0</v>
      </c>
      <c r="AI641" s="11">
        <f>IF(AND(Z641&gt;=Berekening!E$87,Z641&lt;=Berekening!F$87),AB641,)</f>
        <v>0</v>
      </c>
      <c r="AJ641" s="11">
        <f>IF(AND(Z641&gt;=Berekening!E$88,Z641&lt;=Berekening!F$88),AB641,)</f>
        <v>0</v>
      </c>
      <c r="AK641" s="11">
        <f>IF(AND(Z641&gt;=Berekening!E$89,Z641&lt;=Berekening!F$89),AB641,)</f>
        <v>0</v>
      </c>
      <c r="AL641" s="11">
        <f>IF(AND(Z641&gt;=Berekening!E$90,Z641&lt;=Berekening!F$90),AB641,)</f>
        <v>0</v>
      </c>
      <c r="AM641" s="11">
        <f>IF(AND(Z641&gt;=Berekening!E$91,Z641&lt;=Berekening!F$91),AB641,)</f>
        <v>0</v>
      </c>
      <c r="AN641" s="11">
        <f>IF(AND(Z641&gt;=Berekening!E$92,Z641&lt;=Berekening!F$92),AB641,)</f>
        <v>0</v>
      </c>
      <c r="AO641" s="11">
        <f>IF(AND(Z641&gt;=Berekening!E$93,Z641&lt;=Berekening!F$93),AB641,)</f>
        <v>0</v>
      </c>
    </row>
    <row r="642" spans="20:41" hidden="1" x14ac:dyDescent="0.2">
      <c r="T642" s="11"/>
      <c r="Z642" s="19">
        <f t="shared" si="269"/>
        <v>241</v>
      </c>
      <c r="AA642" s="11">
        <f t="shared" si="264"/>
        <v>2</v>
      </c>
      <c r="AB642" s="11">
        <f t="shared" si="265"/>
        <v>0</v>
      </c>
      <c r="AC642" s="19">
        <f t="shared" si="266"/>
        <v>0</v>
      </c>
      <c r="AD642" s="19">
        <f t="shared" si="267"/>
        <v>0</v>
      </c>
      <c r="AE642" s="11" t="b">
        <f t="shared" si="268"/>
        <v>0</v>
      </c>
      <c r="AF642" s="11">
        <f>IF(AND(Z642&gt;=Berekening!E$84,Z642&lt;=Berekening!F$84),AB642,)</f>
        <v>0</v>
      </c>
      <c r="AG642" s="11">
        <f>IF(AND(Z642&gt;=Berekening!E$85,Z642&lt;=Berekening!F$85),AB642,)</f>
        <v>0</v>
      </c>
      <c r="AH642" s="11">
        <f>IF(AND(Z642&gt;=Berekening!E$86,Z642&lt;=Berekening!F$86),AB642,)</f>
        <v>0</v>
      </c>
      <c r="AI642" s="11">
        <f>IF(AND(Z642&gt;=Berekening!E$87,Z642&lt;=Berekening!F$87),AB642,)</f>
        <v>0</v>
      </c>
      <c r="AJ642" s="11">
        <f>IF(AND(Z642&gt;=Berekening!E$88,Z642&lt;=Berekening!F$88),AB642,)</f>
        <v>0</v>
      </c>
      <c r="AK642" s="11">
        <f>IF(AND(Z642&gt;=Berekening!E$89,Z642&lt;=Berekening!F$89),AB642,)</f>
        <v>0</v>
      </c>
      <c r="AL642" s="11">
        <f>IF(AND(Z642&gt;=Berekening!E$90,Z642&lt;=Berekening!F$90),AB642,)</f>
        <v>0</v>
      </c>
      <c r="AM642" s="11">
        <f>IF(AND(Z642&gt;=Berekening!E$91,Z642&lt;=Berekening!F$91),AB642,)</f>
        <v>0</v>
      </c>
      <c r="AN642" s="11">
        <f>IF(AND(Z642&gt;=Berekening!E$92,Z642&lt;=Berekening!F$92),AB642,)</f>
        <v>0</v>
      </c>
      <c r="AO642" s="11">
        <f>IF(AND(Z642&gt;=Berekening!E$93,Z642&lt;=Berekening!F$93),AB642,)</f>
        <v>0</v>
      </c>
    </row>
    <row r="643" spans="20:41" hidden="1" x14ac:dyDescent="0.2">
      <c r="T643" s="11"/>
      <c r="Z643" s="19">
        <f t="shared" si="269"/>
        <v>242</v>
      </c>
      <c r="AA643" s="11">
        <f t="shared" si="264"/>
        <v>3</v>
      </c>
      <c r="AB643" s="11">
        <f t="shared" si="265"/>
        <v>0</v>
      </c>
      <c r="AC643" s="19">
        <f t="shared" si="266"/>
        <v>0</v>
      </c>
      <c r="AD643" s="19">
        <f t="shared" si="267"/>
        <v>0</v>
      </c>
      <c r="AE643" s="11" t="b">
        <f t="shared" si="268"/>
        <v>0</v>
      </c>
      <c r="AF643" s="11">
        <f>IF(AND(Z643&gt;=Berekening!E$84,Z643&lt;=Berekening!F$84),AB643,)</f>
        <v>0</v>
      </c>
      <c r="AG643" s="11">
        <f>IF(AND(Z643&gt;=Berekening!E$85,Z643&lt;=Berekening!F$85),AB643,)</f>
        <v>0</v>
      </c>
      <c r="AH643" s="11">
        <f>IF(AND(Z643&gt;=Berekening!E$86,Z643&lt;=Berekening!F$86),AB643,)</f>
        <v>0</v>
      </c>
      <c r="AI643" s="11">
        <f>IF(AND(Z643&gt;=Berekening!E$87,Z643&lt;=Berekening!F$87),AB643,)</f>
        <v>0</v>
      </c>
      <c r="AJ643" s="11">
        <f>IF(AND(Z643&gt;=Berekening!E$88,Z643&lt;=Berekening!F$88),AB643,)</f>
        <v>0</v>
      </c>
      <c r="AK643" s="11">
        <f>IF(AND(Z643&gt;=Berekening!E$89,Z643&lt;=Berekening!F$89),AB643,)</f>
        <v>0</v>
      </c>
      <c r="AL643" s="11">
        <f>IF(AND(Z643&gt;=Berekening!E$90,Z643&lt;=Berekening!F$90),AB643,)</f>
        <v>0</v>
      </c>
      <c r="AM643" s="11">
        <f>IF(AND(Z643&gt;=Berekening!E$91,Z643&lt;=Berekening!F$91),AB643,)</f>
        <v>0</v>
      </c>
      <c r="AN643" s="11">
        <f>IF(AND(Z643&gt;=Berekening!E$92,Z643&lt;=Berekening!F$92),AB643,)</f>
        <v>0</v>
      </c>
      <c r="AO643" s="11">
        <f>IF(AND(Z643&gt;=Berekening!E$93,Z643&lt;=Berekening!F$93),AB643,)</f>
        <v>0</v>
      </c>
    </row>
    <row r="644" spans="20:41" hidden="1" x14ac:dyDescent="0.2">
      <c r="T644" s="11"/>
      <c r="Z644" s="19">
        <f t="shared" si="269"/>
        <v>243</v>
      </c>
      <c r="AA644" s="11">
        <f t="shared" si="264"/>
        <v>4</v>
      </c>
      <c r="AB644" s="11">
        <f t="shared" si="265"/>
        <v>0</v>
      </c>
      <c r="AC644" s="19">
        <f t="shared" si="266"/>
        <v>0</v>
      </c>
      <c r="AD644" s="19">
        <f t="shared" si="267"/>
        <v>0</v>
      </c>
      <c r="AE644" s="11" t="b">
        <f t="shared" si="268"/>
        <v>0</v>
      </c>
      <c r="AF644" s="11">
        <f>IF(AND(Z644&gt;=Berekening!E$84,Z644&lt;=Berekening!F$84),AB644,)</f>
        <v>0</v>
      </c>
      <c r="AG644" s="11">
        <f>IF(AND(Z644&gt;=Berekening!E$85,Z644&lt;=Berekening!F$85),AB644,)</f>
        <v>0</v>
      </c>
      <c r="AH644" s="11">
        <f>IF(AND(Z644&gt;=Berekening!E$86,Z644&lt;=Berekening!F$86),AB644,)</f>
        <v>0</v>
      </c>
      <c r="AI644" s="11">
        <f>IF(AND(Z644&gt;=Berekening!E$87,Z644&lt;=Berekening!F$87),AB644,)</f>
        <v>0</v>
      </c>
      <c r="AJ644" s="11">
        <f>IF(AND(Z644&gt;=Berekening!E$88,Z644&lt;=Berekening!F$88),AB644,)</f>
        <v>0</v>
      </c>
      <c r="AK644" s="11">
        <f>IF(AND(Z644&gt;=Berekening!E$89,Z644&lt;=Berekening!F$89),AB644,)</f>
        <v>0</v>
      </c>
      <c r="AL644" s="11">
        <f>IF(AND(Z644&gt;=Berekening!E$90,Z644&lt;=Berekening!F$90),AB644,)</f>
        <v>0</v>
      </c>
      <c r="AM644" s="11">
        <f>IF(AND(Z644&gt;=Berekening!E$91,Z644&lt;=Berekening!F$91),AB644,)</f>
        <v>0</v>
      </c>
      <c r="AN644" s="11">
        <f>IF(AND(Z644&gt;=Berekening!E$92,Z644&lt;=Berekening!F$92),AB644,)</f>
        <v>0</v>
      </c>
      <c r="AO644" s="11">
        <f>IF(AND(Z644&gt;=Berekening!E$93,Z644&lt;=Berekening!F$93),AB644,)</f>
        <v>0</v>
      </c>
    </row>
    <row r="645" spans="20:41" hidden="1" x14ac:dyDescent="0.2">
      <c r="T645" s="11"/>
      <c r="Z645" s="19">
        <f t="shared" si="269"/>
        <v>244</v>
      </c>
      <c r="AA645" s="11">
        <f t="shared" si="264"/>
        <v>5</v>
      </c>
      <c r="AB645" s="11">
        <f t="shared" si="265"/>
        <v>0</v>
      </c>
      <c r="AC645" s="19">
        <f t="shared" si="266"/>
        <v>0</v>
      </c>
      <c r="AD645" s="19">
        <f t="shared" si="267"/>
        <v>0</v>
      </c>
      <c r="AE645" s="11" t="b">
        <f t="shared" si="268"/>
        <v>0</v>
      </c>
      <c r="AF645" s="11">
        <f>IF(AND(Z645&gt;=Berekening!E$84,Z645&lt;=Berekening!F$84),AB645,)</f>
        <v>0</v>
      </c>
      <c r="AG645" s="11">
        <f>IF(AND(Z645&gt;=Berekening!E$85,Z645&lt;=Berekening!F$85),AB645,)</f>
        <v>0</v>
      </c>
      <c r="AH645" s="11">
        <f>IF(AND(Z645&gt;=Berekening!E$86,Z645&lt;=Berekening!F$86),AB645,)</f>
        <v>0</v>
      </c>
      <c r="AI645" s="11">
        <f>IF(AND(Z645&gt;=Berekening!E$87,Z645&lt;=Berekening!F$87),AB645,)</f>
        <v>0</v>
      </c>
      <c r="AJ645" s="11">
        <f>IF(AND(Z645&gt;=Berekening!E$88,Z645&lt;=Berekening!F$88),AB645,)</f>
        <v>0</v>
      </c>
      <c r="AK645" s="11">
        <f>IF(AND(Z645&gt;=Berekening!E$89,Z645&lt;=Berekening!F$89),AB645,)</f>
        <v>0</v>
      </c>
      <c r="AL645" s="11">
        <f>IF(AND(Z645&gt;=Berekening!E$90,Z645&lt;=Berekening!F$90),AB645,)</f>
        <v>0</v>
      </c>
      <c r="AM645" s="11">
        <f>IF(AND(Z645&gt;=Berekening!E$91,Z645&lt;=Berekening!F$91),AB645,)</f>
        <v>0</v>
      </c>
      <c r="AN645" s="11">
        <f>IF(AND(Z645&gt;=Berekening!E$92,Z645&lt;=Berekening!F$92),AB645,)</f>
        <v>0</v>
      </c>
      <c r="AO645" s="11">
        <f>IF(AND(Z645&gt;=Berekening!E$93,Z645&lt;=Berekening!F$93),AB645,)</f>
        <v>0</v>
      </c>
    </row>
    <row r="646" spans="20:41" hidden="1" x14ac:dyDescent="0.2">
      <c r="T646" s="11"/>
      <c r="Z646" s="19">
        <f t="shared" si="269"/>
        <v>245</v>
      </c>
      <c r="AA646" s="11">
        <f t="shared" si="264"/>
        <v>6</v>
      </c>
      <c r="AB646" s="11">
        <f t="shared" si="265"/>
        <v>0</v>
      </c>
      <c r="AC646" s="19">
        <f t="shared" si="266"/>
        <v>0</v>
      </c>
      <c r="AD646" s="19">
        <f t="shared" si="267"/>
        <v>0</v>
      </c>
      <c r="AE646" s="11" t="b">
        <f t="shared" si="268"/>
        <v>0</v>
      </c>
      <c r="AF646" s="11">
        <f>IF(AND(Z646&gt;=Berekening!E$84,Z646&lt;=Berekening!F$84),AB646,)</f>
        <v>0</v>
      </c>
      <c r="AG646" s="11">
        <f>IF(AND(Z646&gt;=Berekening!E$85,Z646&lt;=Berekening!F$85),AB646,)</f>
        <v>0</v>
      </c>
      <c r="AH646" s="11">
        <f>IF(AND(Z646&gt;=Berekening!E$86,Z646&lt;=Berekening!F$86),AB646,)</f>
        <v>0</v>
      </c>
      <c r="AI646" s="11">
        <f>IF(AND(Z646&gt;=Berekening!E$87,Z646&lt;=Berekening!F$87),AB646,)</f>
        <v>0</v>
      </c>
      <c r="AJ646" s="11">
        <f>IF(AND(Z646&gt;=Berekening!E$88,Z646&lt;=Berekening!F$88),AB646,)</f>
        <v>0</v>
      </c>
      <c r="AK646" s="11">
        <f>IF(AND(Z646&gt;=Berekening!E$89,Z646&lt;=Berekening!F$89),AB646,)</f>
        <v>0</v>
      </c>
      <c r="AL646" s="11">
        <f>IF(AND(Z646&gt;=Berekening!E$90,Z646&lt;=Berekening!F$90),AB646,)</f>
        <v>0</v>
      </c>
      <c r="AM646" s="11">
        <f>IF(AND(Z646&gt;=Berekening!E$91,Z646&lt;=Berekening!F$91),AB646,)</f>
        <v>0</v>
      </c>
      <c r="AN646" s="11">
        <f>IF(AND(Z646&gt;=Berekening!E$92,Z646&lt;=Berekening!F$92),AB646,)</f>
        <v>0</v>
      </c>
      <c r="AO646" s="11">
        <f>IF(AND(Z646&gt;=Berekening!E$93,Z646&lt;=Berekening!F$93),AB646,)</f>
        <v>0</v>
      </c>
    </row>
    <row r="647" spans="20:41" hidden="1" x14ac:dyDescent="0.2">
      <c r="T647" s="11"/>
      <c r="Z647" s="19">
        <f t="shared" si="269"/>
        <v>246</v>
      </c>
      <c r="AA647" s="11">
        <f t="shared" si="264"/>
        <v>7</v>
      </c>
      <c r="AB647" s="11">
        <f t="shared" si="265"/>
        <v>0</v>
      </c>
      <c r="AC647" s="19">
        <f t="shared" si="266"/>
        <v>0</v>
      </c>
      <c r="AD647" s="19">
        <f t="shared" si="267"/>
        <v>0</v>
      </c>
      <c r="AE647" s="11" t="b">
        <f t="shared" si="268"/>
        <v>0</v>
      </c>
      <c r="AF647" s="11">
        <f>IF(AND(Z647&gt;=Berekening!E$84,Z647&lt;=Berekening!F$84),AB647,)</f>
        <v>0</v>
      </c>
      <c r="AG647" s="11">
        <f>IF(AND(Z647&gt;=Berekening!E$85,Z647&lt;=Berekening!F$85),AB647,)</f>
        <v>0</v>
      </c>
      <c r="AH647" s="11">
        <f>IF(AND(Z647&gt;=Berekening!E$86,Z647&lt;=Berekening!F$86),AB647,)</f>
        <v>0</v>
      </c>
      <c r="AI647" s="11">
        <f>IF(AND(Z647&gt;=Berekening!E$87,Z647&lt;=Berekening!F$87),AB647,)</f>
        <v>0</v>
      </c>
      <c r="AJ647" s="11">
        <f>IF(AND(Z647&gt;=Berekening!E$88,Z647&lt;=Berekening!F$88),AB647,)</f>
        <v>0</v>
      </c>
      <c r="AK647" s="11">
        <f>IF(AND(Z647&gt;=Berekening!E$89,Z647&lt;=Berekening!F$89),AB647,)</f>
        <v>0</v>
      </c>
      <c r="AL647" s="11">
        <f>IF(AND(Z647&gt;=Berekening!E$90,Z647&lt;=Berekening!F$90),AB647,)</f>
        <v>0</v>
      </c>
      <c r="AM647" s="11">
        <f>IF(AND(Z647&gt;=Berekening!E$91,Z647&lt;=Berekening!F$91),AB647,)</f>
        <v>0</v>
      </c>
      <c r="AN647" s="11">
        <f>IF(AND(Z647&gt;=Berekening!E$92,Z647&lt;=Berekening!F$92),AB647,)</f>
        <v>0</v>
      </c>
      <c r="AO647" s="11">
        <f>IF(AND(Z647&gt;=Berekening!E$93,Z647&lt;=Berekening!F$93),AB647,)</f>
        <v>0</v>
      </c>
    </row>
    <row r="648" spans="20:41" hidden="1" x14ac:dyDescent="0.2">
      <c r="T648" s="11"/>
      <c r="Z648" s="19">
        <f t="shared" si="269"/>
        <v>247</v>
      </c>
      <c r="AA648" s="11">
        <f t="shared" si="264"/>
        <v>1</v>
      </c>
      <c r="AB648" s="11">
        <f t="shared" si="265"/>
        <v>0</v>
      </c>
      <c r="AC648" s="19">
        <f t="shared" si="266"/>
        <v>0</v>
      </c>
      <c r="AD648" s="19">
        <f t="shared" si="267"/>
        <v>0</v>
      </c>
      <c r="AE648" s="11" t="b">
        <f t="shared" si="268"/>
        <v>0</v>
      </c>
      <c r="AF648" s="11">
        <f>IF(AND(Z648&gt;=Berekening!E$84,Z648&lt;=Berekening!F$84),AB648,)</f>
        <v>0</v>
      </c>
      <c r="AG648" s="11">
        <f>IF(AND(Z648&gt;=Berekening!E$85,Z648&lt;=Berekening!F$85),AB648,)</f>
        <v>0</v>
      </c>
      <c r="AH648" s="11">
        <f>IF(AND(Z648&gt;=Berekening!E$86,Z648&lt;=Berekening!F$86),AB648,)</f>
        <v>0</v>
      </c>
      <c r="AI648" s="11">
        <f>IF(AND(Z648&gt;=Berekening!E$87,Z648&lt;=Berekening!F$87),AB648,)</f>
        <v>0</v>
      </c>
      <c r="AJ648" s="11">
        <f>IF(AND(Z648&gt;=Berekening!E$88,Z648&lt;=Berekening!F$88),AB648,)</f>
        <v>0</v>
      </c>
      <c r="AK648" s="11">
        <f>IF(AND(Z648&gt;=Berekening!E$89,Z648&lt;=Berekening!F$89),AB648,)</f>
        <v>0</v>
      </c>
      <c r="AL648" s="11">
        <f>IF(AND(Z648&gt;=Berekening!E$90,Z648&lt;=Berekening!F$90),AB648,)</f>
        <v>0</v>
      </c>
      <c r="AM648" s="11">
        <f>IF(AND(Z648&gt;=Berekening!E$91,Z648&lt;=Berekening!F$91),AB648,)</f>
        <v>0</v>
      </c>
      <c r="AN648" s="11">
        <f>IF(AND(Z648&gt;=Berekening!E$92,Z648&lt;=Berekening!F$92),AB648,)</f>
        <v>0</v>
      </c>
      <c r="AO648" s="11">
        <f>IF(AND(Z648&gt;=Berekening!E$93,Z648&lt;=Berekening!F$93),AB648,)</f>
        <v>0</v>
      </c>
    </row>
    <row r="649" spans="20:41" hidden="1" x14ac:dyDescent="0.2">
      <c r="T649" s="11"/>
      <c r="Z649" s="19">
        <f t="shared" si="269"/>
        <v>248</v>
      </c>
      <c r="AA649" s="11">
        <f t="shared" si="264"/>
        <v>2</v>
      </c>
      <c r="AB649" s="11">
        <f t="shared" si="265"/>
        <v>0</v>
      </c>
      <c r="AC649" s="19">
        <f t="shared" si="266"/>
        <v>0</v>
      </c>
      <c r="AD649" s="19">
        <f t="shared" si="267"/>
        <v>0</v>
      </c>
      <c r="AE649" s="11" t="b">
        <f t="shared" si="268"/>
        <v>0</v>
      </c>
      <c r="AF649" s="11">
        <f>IF(AND(Z649&gt;=Berekening!E$84,Z649&lt;=Berekening!F$84),AB649,)</f>
        <v>0</v>
      </c>
      <c r="AG649" s="11">
        <f>IF(AND(Z649&gt;=Berekening!E$85,Z649&lt;=Berekening!F$85),AB649,)</f>
        <v>0</v>
      </c>
      <c r="AH649" s="11">
        <f>IF(AND(Z649&gt;=Berekening!E$86,Z649&lt;=Berekening!F$86),AB649,)</f>
        <v>0</v>
      </c>
      <c r="AI649" s="11">
        <f>IF(AND(Z649&gt;=Berekening!E$87,Z649&lt;=Berekening!F$87),AB649,)</f>
        <v>0</v>
      </c>
      <c r="AJ649" s="11">
        <f>IF(AND(Z649&gt;=Berekening!E$88,Z649&lt;=Berekening!F$88),AB649,)</f>
        <v>0</v>
      </c>
      <c r="AK649" s="11">
        <f>IF(AND(Z649&gt;=Berekening!E$89,Z649&lt;=Berekening!F$89),AB649,)</f>
        <v>0</v>
      </c>
      <c r="AL649" s="11">
        <f>IF(AND(Z649&gt;=Berekening!E$90,Z649&lt;=Berekening!F$90),AB649,)</f>
        <v>0</v>
      </c>
      <c r="AM649" s="11">
        <f>IF(AND(Z649&gt;=Berekening!E$91,Z649&lt;=Berekening!F$91),AB649,)</f>
        <v>0</v>
      </c>
      <c r="AN649" s="11">
        <f>IF(AND(Z649&gt;=Berekening!E$92,Z649&lt;=Berekening!F$92),AB649,)</f>
        <v>0</v>
      </c>
      <c r="AO649" s="11">
        <f>IF(AND(Z649&gt;=Berekening!E$93,Z649&lt;=Berekening!F$93),AB649,)</f>
        <v>0</v>
      </c>
    </row>
    <row r="650" spans="20:41" hidden="1" x14ac:dyDescent="0.2">
      <c r="T650" s="11"/>
      <c r="Z650" s="19">
        <f t="shared" si="269"/>
        <v>249</v>
      </c>
      <c r="AA650" s="11">
        <f t="shared" si="264"/>
        <v>3</v>
      </c>
      <c r="AB650" s="11">
        <f t="shared" si="265"/>
        <v>0</v>
      </c>
      <c r="AC650" s="19">
        <f t="shared" si="266"/>
        <v>0</v>
      </c>
      <c r="AD650" s="19">
        <f t="shared" si="267"/>
        <v>0</v>
      </c>
      <c r="AE650" s="11" t="b">
        <f t="shared" si="268"/>
        <v>0</v>
      </c>
      <c r="AF650" s="11">
        <f>IF(AND(Z650&gt;=Berekening!E$84,Z650&lt;=Berekening!F$84),AB650,)</f>
        <v>0</v>
      </c>
      <c r="AG650" s="11">
        <f>IF(AND(Z650&gt;=Berekening!E$85,Z650&lt;=Berekening!F$85),AB650,)</f>
        <v>0</v>
      </c>
      <c r="AH650" s="11">
        <f>IF(AND(Z650&gt;=Berekening!E$86,Z650&lt;=Berekening!F$86),AB650,)</f>
        <v>0</v>
      </c>
      <c r="AI650" s="11">
        <f>IF(AND(Z650&gt;=Berekening!E$87,Z650&lt;=Berekening!F$87),AB650,)</f>
        <v>0</v>
      </c>
      <c r="AJ650" s="11">
        <f>IF(AND(Z650&gt;=Berekening!E$88,Z650&lt;=Berekening!F$88),AB650,)</f>
        <v>0</v>
      </c>
      <c r="AK650" s="11">
        <f>IF(AND(Z650&gt;=Berekening!E$89,Z650&lt;=Berekening!F$89),AB650,)</f>
        <v>0</v>
      </c>
      <c r="AL650" s="11">
        <f>IF(AND(Z650&gt;=Berekening!E$90,Z650&lt;=Berekening!F$90),AB650,)</f>
        <v>0</v>
      </c>
      <c r="AM650" s="11">
        <f>IF(AND(Z650&gt;=Berekening!E$91,Z650&lt;=Berekening!F$91),AB650,)</f>
        <v>0</v>
      </c>
      <c r="AN650" s="11">
        <f>IF(AND(Z650&gt;=Berekening!E$92,Z650&lt;=Berekening!F$92),AB650,)</f>
        <v>0</v>
      </c>
      <c r="AO650" s="11">
        <f>IF(AND(Z650&gt;=Berekening!E$93,Z650&lt;=Berekening!F$93),AB650,)</f>
        <v>0</v>
      </c>
    </row>
    <row r="651" spans="20:41" hidden="1" x14ac:dyDescent="0.2">
      <c r="T651" s="11"/>
      <c r="Z651" s="19">
        <f t="shared" si="269"/>
        <v>250</v>
      </c>
      <c r="AA651" s="11">
        <f t="shared" si="264"/>
        <v>4</v>
      </c>
      <c r="AB651" s="11">
        <f t="shared" si="265"/>
        <v>0</v>
      </c>
      <c r="AC651" s="19">
        <f t="shared" si="266"/>
        <v>0</v>
      </c>
      <c r="AD651" s="19">
        <f t="shared" si="267"/>
        <v>0</v>
      </c>
      <c r="AE651" s="11" t="b">
        <f t="shared" si="268"/>
        <v>0</v>
      </c>
      <c r="AF651" s="11">
        <f>IF(AND(Z651&gt;=Berekening!E$84,Z651&lt;=Berekening!F$84),AB651,)</f>
        <v>0</v>
      </c>
      <c r="AG651" s="11">
        <f>IF(AND(Z651&gt;=Berekening!E$85,Z651&lt;=Berekening!F$85),AB651,)</f>
        <v>0</v>
      </c>
      <c r="AH651" s="11">
        <f>IF(AND(Z651&gt;=Berekening!E$86,Z651&lt;=Berekening!F$86),AB651,)</f>
        <v>0</v>
      </c>
      <c r="AI651" s="11">
        <f>IF(AND(Z651&gt;=Berekening!E$87,Z651&lt;=Berekening!F$87),AB651,)</f>
        <v>0</v>
      </c>
      <c r="AJ651" s="11">
        <f>IF(AND(Z651&gt;=Berekening!E$88,Z651&lt;=Berekening!F$88),AB651,)</f>
        <v>0</v>
      </c>
      <c r="AK651" s="11">
        <f>IF(AND(Z651&gt;=Berekening!E$89,Z651&lt;=Berekening!F$89),AB651,)</f>
        <v>0</v>
      </c>
      <c r="AL651" s="11">
        <f>IF(AND(Z651&gt;=Berekening!E$90,Z651&lt;=Berekening!F$90),AB651,)</f>
        <v>0</v>
      </c>
      <c r="AM651" s="11">
        <f>IF(AND(Z651&gt;=Berekening!E$91,Z651&lt;=Berekening!F$91),AB651,)</f>
        <v>0</v>
      </c>
      <c r="AN651" s="11">
        <f>IF(AND(Z651&gt;=Berekening!E$92,Z651&lt;=Berekening!F$92),AB651,)</f>
        <v>0</v>
      </c>
      <c r="AO651" s="11">
        <f>IF(AND(Z651&gt;=Berekening!E$93,Z651&lt;=Berekening!F$93),AB651,)</f>
        <v>0</v>
      </c>
    </row>
    <row r="652" spans="20:41" hidden="1" x14ac:dyDescent="0.2">
      <c r="T652" s="11"/>
      <c r="Z652" s="19">
        <f t="shared" si="269"/>
        <v>251</v>
      </c>
      <c r="AA652" s="11">
        <f t="shared" si="264"/>
        <v>5</v>
      </c>
      <c r="AB652" s="11">
        <f t="shared" si="265"/>
        <v>0</v>
      </c>
      <c r="AC652" s="19">
        <f t="shared" si="266"/>
        <v>0</v>
      </c>
      <c r="AD652" s="19">
        <f t="shared" si="267"/>
        <v>0</v>
      </c>
      <c r="AE652" s="11" t="b">
        <f t="shared" si="268"/>
        <v>0</v>
      </c>
      <c r="AF652" s="11">
        <f>IF(AND(Z652&gt;=Berekening!E$84,Z652&lt;=Berekening!F$84),AB652,)</f>
        <v>0</v>
      </c>
      <c r="AG652" s="11">
        <f>IF(AND(Z652&gt;=Berekening!E$85,Z652&lt;=Berekening!F$85),AB652,)</f>
        <v>0</v>
      </c>
      <c r="AH652" s="11">
        <f>IF(AND(Z652&gt;=Berekening!E$86,Z652&lt;=Berekening!F$86),AB652,)</f>
        <v>0</v>
      </c>
      <c r="AI652" s="11">
        <f>IF(AND(Z652&gt;=Berekening!E$87,Z652&lt;=Berekening!F$87),AB652,)</f>
        <v>0</v>
      </c>
      <c r="AJ652" s="11">
        <f>IF(AND(Z652&gt;=Berekening!E$88,Z652&lt;=Berekening!F$88),AB652,)</f>
        <v>0</v>
      </c>
      <c r="AK652" s="11">
        <f>IF(AND(Z652&gt;=Berekening!E$89,Z652&lt;=Berekening!F$89),AB652,)</f>
        <v>0</v>
      </c>
      <c r="AL652" s="11">
        <f>IF(AND(Z652&gt;=Berekening!E$90,Z652&lt;=Berekening!F$90),AB652,)</f>
        <v>0</v>
      </c>
      <c r="AM652" s="11">
        <f>IF(AND(Z652&gt;=Berekening!E$91,Z652&lt;=Berekening!F$91),AB652,)</f>
        <v>0</v>
      </c>
      <c r="AN652" s="11">
        <f>IF(AND(Z652&gt;=Berekening!E$92,Z652&lt;=Berekening!F$92),AB652,)</f>
        <v>0</v>
      </c>
      <c r="AO652" s="11">
        <f>IF(AND(Z652&gt;=Berekening!E$93,Z652&lt;=Berekening!F$93),AB652,)</f>
        <v>0</v>
      </c>
    </row>
    <row r="653" spans="20:41" hidden="1" x14ac:dyDescent="0.2">
      <c r="T653" s="11"/>
      <c r="Z653" s="19">
        <f t="shared" si="269"/>
        <v>252</v>
      </c>
      <c r="AA653" s="11">
        <f t="shared" si="264"/>
        <v>6</v>
      </c>
      <c r="AB653" s="11">
        <f t="shared" si="265"/>
        <v>0</v>
      </c>
      <c r="AC653" s="19">
        <f t="shared" si="266"/>
        <v>0</v>
      </c>
      <c r="AD653" s="19">
        <f t="shared" si="267"/>
        <v>0</v>
      </c>
      <c r="AE653" s="11" t="b">
        <f t="shared" si="268"/>
        <v>0</v>
      </c>
      <c r="AF653" s="11">
        <f>IF(AND(Z653&gt;=Berekening!E$84,Z653&lt;=Berekening!F$84),AB653,)</f>
        <v>0</v>
      </c>
      <c r="AG653" s="11">
        <f>IF(AND(Z653&gt;=Berekening!E$85,Z653&lt;=Berekening!F$85),AB653,)</f>
        <v>0</v>
      </c>
      <c r="AH653" s="11">
        <f>IF(AND(Z653&gt;=Berekening!E$86,Z653&lt;=Berekening!F$86),AB653,)</f>
        <v>0</v>
      </c>
      <c r="AI653" s="11">
        <f>IF(AND(Z653&gt;=Berekening!E$87,Z653&lt;=Berekening!F$87),AB653,)</f>
        <v>0</v>
      </c>
      <c r="AJ653" s="11">
        <f>IF(AND(Z653&gt;=Berekening!E$88,Z653&lt;=Berekening!F$88),AB653,)</f>
        <v>0</v>
      </c>
      <c r="AK653" s="11">
        <f>IF(AND(Z653&gt;=Berekening!E$89,Z653&lt;=Berekening!F$89),AB653,)</f>
        <v>0</v>
      </c>
      <c r="AL653" s="11">
        <f>IF(AND(Z653&gt;=Berekening!E$90,Z653&lt;=Berekening!F$90),AB653,)</f>
        <v>0</v>
      </c>
      <c r="AM653" s="11">
        <f>IF(AND(Z653&gt;=Berekening!E$91,Z653&lt;=Berekening!F$91),AB653,)</f>
        <v>0</v>
      </c>
      <c r="AN653" s="11">
        <f>IF(AND(Z653&gt;=Berekening!E$92,Z653&lt;=Berekening!F$92),AB653,)</f>
        <v>0</v>
      </c>
      <c r="AO653" s="11">
        <f>IF(AND(Z653&gt;=Berekening!E$93,Z653&lt;=Berekening!F$93),AB653,)</f>
        <v>0</v>
      </c>
    </row>
    <row r="654" spans="20:41" hidden="1" x14ac:dyDescent="0.2">
      <c r="T654" s="11"/>
      <c r="Z654" s="19">
        <f t="shared" si="269"/>
        <v>253</v>
      </c>
      <c r="AA654" s="11">
        <f t="shared" si="264"/>
        <v>7</v>
      </c>
      <c r="AB654" s="11">
        <f t="shared" si="265"/>
        <v>0</v>
      </c>
      <c r="AC654" s="19">
        <f t="shared" si="266"/>
        <v>0</v>
      </c>
      <c r="AD654" s="19">
        <f t="shared" si="267"/>
        <v>0</v>
      </c>
      <c r="AE654" s="11" t="b">
        <f t="shared" si="268"/>
        <v>0</v>
      </c>
      <c r="AF654" s="11">
        <f>IF(AND(Z654&gt;=Berekening!E$84,Z654&lt;=Berekening!F$84),AB654,)</f>
        <v>0</v>
      </c>
      <c r="AG654" s="11">
        <f>IF(AND(Z654&gt;=Berekening!E$85,Z654&lt;=Berekening!F$85),AB654,)</f>
        <v>0</v>
      </c>
      <c r="AH654" s="11">
        <f>IF(AND(Z654&gt;=Berekening!E$86,Z654&lt;=Berekening!F$86),AB654,)</f>
        <v>0</v>
      </c>
      <c r="AI654" s="11">
        <f>IF(AND(Z654&gt;=Berekening!E$87,Z654&lt;=Berekening!F$87),AB654,)</f>
        <v>0</v>
      </c>
      <c r="AJ654" s="11">
        <f>IF(AND(Z654&gt;=Berekening!E$88,Z654&lt;=Berekening!F$88),AB654,)</f>
        <v>0</v>
      </c>
      <c r="AK654" s="11">
        <f>IF(AND(Z654&gt;=Berekening!E$89,Z654&lt;=Berekening!F$89),AB654,)</f>
        <v>0</v>
      </c>
      <c r="AL654" s="11">
        <f>IF(AND(Z654&gt;=Berekening!E$90,Z654&lt;=Berekening!F$90),AB654,)</f>
        <v>0</v>
      </c>
      <c r="AM654" s="11">
        <f>IF(AND(Z654&gt;=Berekening!E$91,Z654&lt;=Berekening!F$91),AB654,)</f>
        <v>0</v>
      </c>
      <c r="AN654" s="11">
        <f>IF(AND(Z654&gt;=Berekening!E$92,Z654&lt;=Berekening!F$92),AB654,)</f>
        <v>0</v>
      </c>
      <c r="AO654" s="11">
        <f>IF(AND(Z654&gt;=Berekening!E$93,Z654&lt;=Berekening!F$93),AB654,)</f>
        <v>0</v>
      </c>
    </row>
    <row r="655" spans="20:41" hidden="1" x14ac:dyDescent="0.2">
      <c r="T655" s="11"/>
      <c r="Z655" s="19">
        <f t="shared" si="269"/>
        <v>254</v>
      </c>
      <c r="AA655" s="11">
        <f t="shared" si="264"/>
        <v>1</v>
      </c>
      <c r="AB655" s="11">
        <f t="shared" si="265"/>
        <v>0</v>
      </c>
      <c r="AC655" s="19">
        <f t="shared" si="266"/>
        <v>0</v>
      </c>
      <c r="AD655" s="19">
        <f t="shared" si="267"/>
        <v>0</v>
      </c>
      <c r="AE655" s="11" t="b">
        <f t="shared" si="268"/>
        <v>0</v>
      </c>
      <c r="AF655" s="11">
        <f>IF(AND(Z655&gt;=Berekening!E$84,Z655&lt;=Berekening!F$84),AB655,)</f>
        <v>0</v>
      </c>
      <c r="AG655" s="11">
        <f>IF(AND(Z655&gt;=Berekening!E$85,Z655&lt;=Berekening!F$85),AB655,)</f>
        <v>0</v>
      </c>
      <c r="AH655" s="11">
        <f>IF(AND(Z655&gt;=Berekening!E$86,Z655&lt;=Berekening!F$86),AB655,)</f>
        <v>0</v>
      </c>
      <c r="AI655" s="11">
        <f>IF(AND(Z655&gt;=Berekening!E$87,Z655&lt;=Berekening!F$87),AB655,)</f>
        <v>0</v>
      </c>
      <c r="AJ655" s="11">
        <f>IF(AND(Z655&gt;=Berekening!E$88,Z655&lt;=Berekening!F$88),AB655,)</f>
        <v>0</v>
      </c>
      <c r="AK655" s="11">
        <f>IF(AND(Z655&gt;=Berekening!E$89,Z655&lt;=Berekening!F$89),AB655,)</f>
        <v>0</v>
      </c>
      <c r="AL655" s="11">
        <f>IF(AND(Z655&gt;=Berekening!E$90,Z655&lt;=Berekening!F$90),AB655,)</f>
        <v>0</v>
      </c>
      <c r="AM655" s="11">
        <f>IF(AND(Z655&gt;=Berekening!E$91,Z655&lt;=Berekening!F$91),AB655,)</f>
        <v>0</v>
      </c>
      <c r="AN655" s="11">
        <f>IF(AND(Z655&gt;=Berekening!E$92,Z655&lt;=Berekening!F$92),AB655,)</f>
        <v>0</v>
      </c>
      <c r="AO655" s="11">
        <f>IF(AND(Z655&gt;=Berekening!E$93,Z655&lt;=Berekening!F$93),AB655,)</f>
        <v>0</v>
      </c>
    </row>
    <row r="656" spans="20:41" hidden="1" x14ac:dyDescent="0.2">
      <c r="T656" s="11"/>
      <c r="Z656" s="19">
        <f t="shared" si="269"/>
        <v>255</v>
      </c>
      <c r="AA656" s="11">
        <f t="shared" si="264"/>
        <v>2</v>
      </c>
      <c r="AB656" s="11">
        <f t="shared" si="265"/>
        <v>0</v>
      </c>
      <c r="AC656" s="19">
        <f t="shared" si="266"/>
        <v>0</v>
      </c>
      <c r="AD656" s="19">
        <f t="shared" si="267"/>
        <v>0</v>
      </c>
      <c r="AE656" s="11" t="b">
        <f t="shared" si="268"/>
        <v>0</v>
      </c>
      <c r="AF656" s="11">
        <f>IF(AND(Z656&gt;=Berekening!E$84,Z656&lt;=Berekening!F$84),AB656,)</f>
        <v>0</v>
      </c>
      <c r="AG656" s="11">
        <f>IF(AND(Z656&gt;=Berekening!E$85,Z656&lt;=Berekening!F$85),AB656,)</f>
        <v>0</v>
      </c>
      <c r="AH656" s="11">
        <f>IF(AND(Z656&gt;=Berekening!E$86,Z656&lt;=Berekening!F$86),AB656,)</f>
        <v>0</v>
      </c>
      <c r="AI656" s="11">
        <f>IF(AND(Z656&gt;=Berekening!E$87,Z656&lt;=Berekening!F$87),AB656,)</f>
        <v>0</v>
      </c>
      <c r="AJ656" s="11">
        <f>IF(AND(Z656&gt;=Berekening!E$88,Z656&lt;=Berekening!F$88),AB656,)</f>
        <v>0</v>
      </c>
      <c r="AK656" s="11">
        <f>IF(AND(Z656&gt;=Berekening!E$89,Z656&lt;=Berekening!F$89),AB656,)</f>
        <v>0</v>
      </c>
      <c r="AL656" s="11">
        <f>IF(AND(Z656&gt;=Berekening!E$90,Z656&lt;=Berekening!F$90),AB656,)</f>
        <v>0</v>
      </c>
      <c r="AM656" s="11">
        <f>IF(AND(Z656&gt;=Berekening!E$91,Z656&lt;=Berekening!F$91),AB656,)</f>
        <v>0</v>
      </c>
      <c r="AN656" s="11">
        <f>IF(AND(Z656&gt;=Berekening!E$92,Z656&lt;=Berekening!F$92),AB656,)</f>
        <v>0</v>
      </c>
      <c r="AO656" s="11">
        <f>IF(AND(Z656&gt;=Berekening!E$93,Z656&lt;=Berekening!F$93),AB656,)</f>
        <v>0</v>
      </c>
    </row>
    <row r="657" spans="20:41" hidden="1" x14ac:dyDescent="0.2">
      <c r="T657" s="11"/>
      <c r="Z657" s="19">
        <f t="shared" si="269"/>
        <v>256</v>
      </c>
      <c r="AA657" s="11">
        <f t="shared" ref="AA657:AA720" si="270">WEEKDAY(Z657,2)</f>
        <v>3</v>
      </c>
      <c r="AB657" s="11">
        <f t="shared" ref="AB657:AB720" si="271">IF(OR(AA657=6,AA657=7),0,IF((AE657),VLOOKUP(AA657,$W$400:$X$404,2,FALSE),0))</f>
        <v>0</v>
      </c>
      <c r="AC657" s="19">
        <f t="shared" ref="AC657:AC720" si="272">VLOOKUP(Z657,$T$411:$T$421,1)</f>
        <v>0</v>
      </c>
      <c r="AD657" s="19">
        <f t="shared" ref="AD657:AD720" si="273">VLOOKUP(Z657,$T$411:$U$421,2)</f>
        <v>0</v>
      </c>
      <c r="AE657" s="11" t="b">
        <f t="shared" ref="AE657:AE720" si="274">IF(AND(Z657&gt;=AC657,Z657&lt;=AD657),TRUE,FALSE)</f>
        <v>0</v>
      </c>
      <c r="AF657" s="11">
        <f>IF(AND(Z657&gt;=Berekening!E$84,Z657&lt;=Berekening!F$84),AB657,)</f>
        <v>0</v>
      </c>
      <c r="AG657" s="11">
        <f>IF(AND(Z657&gt;=Berekening!E$85,Z657&lt;=Berekening!F$85),AB657,)</f>
        <v>0</v>
      </c>
      <c r="AH657" s="11">
        <f>IF(AND(Z657&gt;=Berekening!E$86,Z657&lt;=Berekening!F$86),AB657,)</f>
        <v>0</v>
      </c>
      <c r="AI657" s="11">
        <f>IF(AND(Z657&gt;=Berekening!E$87,Z657&lt;=Berekening!F$87),AB657,)</f>
        <v>0</v>
      </c>
      <c r="AJ657" s="11">
        <f>IF(AND(Z657&gt;=Berekening!E$88,Z657&lt;=Berekening!F$88),AB657,)</f>
        <v>0</v>
      </c>
      <c r="AK657" s="11">
        <f>IF(AND(Z657&gt;=Berekening!E$89,Z657&lt;=Berekening!F$89),AB657,)</f>
        <v>0</v>
      </c>
      <c r="AL657" s="11">
        <f>IF(AND(Z657&gt;=Berekening!E$90,Z657&lt;=Berekening!F$90),AB657,)</f>
        <v>0</v>
      </c>
      <c r="AM657" s="11">
        <f>IF(AND(Z657&gt;=Berekening!E$91,Z657&lt;=Berekening!F$91),AB657,)</f>
        <v>0</v>
      </c>
      <c r="AN657" s="11">
        <f>IF(AND(Z657&gt;=Berekening!E$92,Z657&lt;=Berekening!F$92),AB657,)</f>
        <v>0</v>
      </c>
      <c r="AO657" s="11">
        <f>IF(AND(Z657&gt;=Berekening!E$93,Z657&lt;=Berekening!F$93),AB657,)</f>
        <v>0</v>
      </c>
    </row>
    <row r="658" spans="20:41" hidden="1" x14ac:dyDescent="0.2">
      <c r="T658" s="11"/>
      <c r="Z658" s="19">
        <f t="shared" ref="Z658:Z721" si="275">Z657+1</f>
        <v>257</v>
      </c>
      <c r="AA658" s="11">
        <f t="shared" si="270"/>
        <v>4</v>
      </c>
      <c r="AB658" s="11">
        <f t="shared" si="271"/>
        <v>0</v>
      </c>
      <c r="AC658" s="19">
        <f t="shared" si="272"/>
        <v>0</v>
      </c>
      <c r="AD658" s="19">
        <f t="shared" si="273"/>
        <v>0</v>
      </c>
      <c r="AE658" s="11" t="b">
        <f t="shared" si="274"/>
        <v>0</v>
      </c>
      <c r="AF658" s="11">
        <f>IF(AND(Z658&gt;=Berekening!E$84,Z658&lt;=Berekening!F$84),AB658,)</f>
        <v>0</v>
      </c>
      <c r="AG658" s="11">
        <f>IF(AND(Z658&gt;=Berekening!E$85,Z658&lt;=Berekening!F$85),AB658,)</f>
        <v>0</v>
      </c>
      <c r="AH658" s="11">
        <f>IF(AND(Z658&gt;=Berekening!E$86,Z658&lt;=Berekening!F$86),AB658,)</f>
        <v>0</v>
      </c>
      <c r="AI658" s="11">
        <f>IF(AND(Z658&gt;=Berekening!E$87,Z658&lt;=Berekening!F$87),AB658,)</f>
        <v>0</v>
      </c>
      <c r="AJ658" s="11">
        <f>IF(AND(Z658&gt;=Berekening!E$88,Z658&lt;=Berekening!F$88),AB658,)</f>
        <v>0</v>
      </c>
      <c r="AK658" s="11">
        <f>IF(AND(Z658&gt;=Berekening!E$89,Z658&lt;=Berekening!F$89),AB658,)</f>
        <v>0</v>
      </c>
      <c r="AL658" s="11">
        <f>IF(AND(Z658&gt;=Berekening!E$90,Z658&lt;=Berekening!F$90),AB658,)</f>
        <v>0</v>
      </c>
      <c r="AM658" s="11">
        <f>IF(AND(Z658&gt;=Berekening!E$91,Z658&lt;=Berekening!F$91),AB658,)</f>
        <v>0</v>
      </c>
      <c r="AN658" s="11">
        <f>IF(AND(Z658&gt;=Berekening!E$92,Z658&lt;=Berekening!F$92),AB658,)</f>
        <v>0</v>
      </c>
      <c r="AO658" s="11">
        <f>IF(AND(Z658&gt;=Berekening!E$93,Z658&lt;=Berekening!F$93),AB658,)</f>
        <v>0</v>
      </c>
    </row>
    <row r="659" spans="20:41" hidden="1" x14ac:dyDescent="0.2">
      <c r="T659" s="11"/>
      <c r="Z659" s="19">
        <f t="shared" si="275"/>
        <v>258</v>
      </c>
      <c r="AA659" s="11">
        <f t="shared" si="270"/>
        <v>5</v>
      </c>
      <c r="AB659" s="11">
        <f t="shared" si="271"/>
        <v>0</v>
      </c>
      <c r="AC659" s="19">
        <f t="shared" si="272"/>
        <v>0</v>
      </c>
      <c r="AD659" s="19">
        <f t="shared" si="273"/>
        <v>0</v>
      </c>
      <c r="AE659" s="11" t="b">
        <f t="shared" si="274"/>
        <v>0</v>
      </c>
      <c r="AF659" s="11">
        <f>IF(AND(Z659&gt;=Berekening!E$84,Z659&lt;=Berekening!F$84),AB659,)</f>
        <v>0</v>
      </c>
      <c r="AG659" s="11">
        <f>IF(AND(Z659&gt;=Berekening!E$85,Z659&lt;=Berekening!F$85),AB659,)</f>
        <v>0</v>
      </c>
      <c r="AH659" s="11">
        <f>IF(AND(Z659&gt;=Berekening!E$86,Z659&lt;=Berekening!F$86),AB659,)</f>
        <v>0</v>
      </c>
      <c r="AI659" s="11">
        <f>IF(AND(Z659&gt;=Berekening!E$87,Z659&lt;=Berekening!F$87),AB659,)</f>
        <v>0</v>
      </c>
      <c r="AJ659" s="11">
        <f>IF(AND(Z659&gt;=Berekening!E$88,Z659&lt;=Berekening!F$88),AB659,)</f>
        <v>0</v>
      </c>
      <c r="AK659" s="11">
        <f>IF(AND(Z659&gt;=Berekening!E$89,Z659&lt;=Berekening!F$89),AB659,)</f>
        <v>0</v>
      </c>
      <c r="AL659" s="11">
        <f>IF(AND(Z659&gt;=Berekening!E$90,Z659&lt;=Berekening!F$90),AB659,)</f>
        <v>0</v>
      </c>
      <c r="AM659" s="11">
        <f>IF(AND(Z659&gt;=Berekening!E$91,Z659&lt;=Berekening!F$91),AB659,)</f>
        <v>0</v>
      </c>
      <c r="AN659" s="11">
        <f>IF(AND(Z659&gt;=Berekening!E$92,Z659&lt;=Berekening!F$92),AB659,)</f>
        <v>0</v>
      </c>
      <c r="AO659" s="11">
        <f>IF(AND(Z659&gt;=Berekening!E$93,Z659&lt;=Berekening!F$93),AB659,)</f>
        <v>0</v>
      </c>
    </row>
    <row r="660" spans="20:41" hidden="1" x14ac:dyDescent="0.2">
      <c r="T660" s="11"/>
      <c r="Z660" s="19">
        <f t="shared" si="275"/>
        <v>259</v>
      </c>
      <c r="AA660" s="11">
        <f t="shared" si="270"/>
        <v>6</v>
      </c>
      <c r="AB660" s="11">
        <f t="shared" si="271"/>
        <v>0</v>
      </c>
      <c r="AC660" s="19">
        <f t="shared" si="272"/>
        <v>0</v>
      </c>
      <c r="AD660" s="19">
        <f t="shared" si="273"/>
        <v>0</v>
      </c>
      <c r="AE660" s="11" t="b">
        <f t="shared" si="274"/>
        <v>0</v>
      </c>
      <c r="AF660" s="11">
        <f>IF(AND(Z660&gt;=Berekening!E$84,Z660&lt;=Berekening!F$84),AB660,)</f>
        <v>0</v>
      </c>
      <c r="AG660" s="11">
        <f>IF(AND(Z660&gt;=Berekening!E$85,Z660&lt;=Berekening!F$85),AB660,)</f>
        <v>0</v>
      </c>
      <c r="AH660" s="11">
        <f>IF(AND(Z660&gt;=Berekening!E$86,Z660&lt;=Berekening!F$86),AB660,)</f>
        <v>0</v>
      </c>
      <c r="AI660" s="11">
        <f>IF(AND(Z660&gt;=Berekening!E$87,Z660&lt;=Berekening!F$87),AB660,)</f>
        <v>0</v>
      </c>
      <c r="AJ660" s="11">
        <f>IF(AND(Z660&gt;=Berekening!E$88,Z660&lt;=Berekening!F$88),AB660,)</f>
        <v>0</v>
      </c>
      <c r="AK660" s="11">
        <f>IF(AND(Z660&gt;=Berekening!E$89,Z660&lt;=Berekening!F$89),AB660,)</f>
        <v>0</v>
      </c>
      <c r="AL660" s="11">
        <f>IF(AND(Z660&gt;=Berekening!E$90,Z660&lt;=Berekening!F$90),AB660,)</f>
        <v>0</v>
      </c>
      <c r="AM660" s="11">
        <f>IF(AND(Z660&gt;=Berekening!E$91,Z660&lt;=Berekening!F$91),AB660,)</f>
        <v>0</v>
      </c>
      <c r="AN660" s="11">
        <f>IF(AND(Z660&gt;=Berekening!E$92,Z660&lt;=Berekening!F$92),AB660,)</f>
        <v>0</v>
      </c>
      <c r="AO660" s="11">
        <f>IF(AND(Z660&gt;=Berekening!E$93,Z660&lt;=Berekening!F$93),AB660,)</f>
        <v>0</v>
      </c>
    </row>
    <row r="661" spans="20:41" hidden="1" x14ac:dyDescent="0.2">
      <c r="T661" s="11"/>
      <c r="Z661" s="19">
        <f t="shared" si="275"/>
        <v>260</v>
      </c>
      <c r="AA661" s="11">
        <f t="shared" si="270"/>
        <v>7</v>
      </c>
      <c r="AB661" s="11">
        <f t="shared" si="271"/>
        <v>0</v>
      </c>
      <c r="AC661" s="19">
        <f t="shared" si="272"/>
        <v>0</v>
      </c>
      <c r="AD661" s="19">
        <f t="shared" si="273"/>
        <v>0</v>
      </c>
      <c r="AE661" s="11" t="b">
        <f t="shared" si="274"/>
        <v>0</v>
      </c>
      <c r="AF661" s="11">
        <f>IF(AND(Z661&gt;=Berekening!E$84,Z661&lt;=Berekening!F$84),AB661,)</f>
        <v>0</v>
      </c>
      <c r="AG661" s="11">
        <f>IF(AND(Z661&gt;=Berekening!E$85,Z661&lt;=Berekening!F$85),AB661,)</f>
        <v>0</v>
      </c>
      <c r="AH661" s="11">
        <f>IF(AND(Z661&gt;=Berekening!E$86,Z661&lt;=Berekening!F$86),AB661,)</f>
        <v>0</v>
      </c>
      <c r="AI661" s="11">
        <f>IF(AND(Z661&gt;=Berekening!E$87,Z661&lt;=Berekening!F$87),AB661,)</f>
        <v>0</v>
      </c>
      <c r="AJ661" s="11">
        <f>IF(AND(Z661&gt;=Berekening!E$88,Z661&lt;=Berekening!F$88),AB661,)</f>
        <v>0</v>
      </c>
      <c r="AK661" s="11">
        <f>IF(AND(Z661&gt;=Berekening!E$89,Z661&lt;=Berekening!F$89),AB661,)</f>
        <v>0</v>
      </c>
      <c r="AL661" s="11">
        <f>IF(AND(Z661&gt;=Berekening!E$90,Z661&lt;=Berekening!F$90),AB661,)</f>
        <v>0</v>
      </c>
      <c r="AM661" s="11">
        <f>IF(AND(Z661&gt;=Berekening!E$91,Z661&lt;=Berekening!F$91),AB661,)</f>
        <v>0</v>
      </c>
      <c r="AN661" s="11">
        <f>IF(AND(Z661&gt;=Berekening!E$92,Z661&lt;=Berekening!F$92),AB661,)</f>
        <v>0</v>
      </c>
      <c r="AO661" s="11">
        <f>IF(AND(Z661&gt;=Berekening!E$93,Z661&lt;=Berekening!F$93),AB661,)</f>
        <v>0</v>
      </c>
    </row>
    <row r="662" spans="20:41" hidden="1" x14ac:dyDescent="0.2">
      <c r="T662" s="11"/>
      <c r="Z662" s="19">
        <f t="shared" si="275"/>
        <v>261</v>
      </c>
      <c r="AA662" s="11">
        <f t="shared" si="270"/>
        <v>1</v>
      </c>
      <c r="AB662" s="11">
        <f t="shared" si="271"/>
        <v>0</v>
      </c>
      <c r="AC662" s="19">
        <f t="shared" si="272"/>
        <v>0</v>
      </c>
      <c r="AD662" s="19">
        <f t="shared" si="273"/>
        <v>0</v>
      </c>
      <c r="AE662" s="11" t="b">
        <f t="shared" si="274"/>
        <v>0</v>
      </c>
      <c r="AF662" s="11">
        <f>IF(AND(Z662&gt;=Berekening!E$84,Z662&lt;=Berekening!F$84),AB662,)</f>
        <v>0</v>
      </c>
      <c r="AG662" s="11">
        <f>IF(AND(Z662&gt;=Berekening!E$85,Z662&lt;=Berekening!F$85),AB662,)</f>
        <v>0</v>
      </c>
      <c r="AH662" s="11">
        <f>IF(AND(Z662&gt;=Berekening!E$86,Z662&lt;=Berekening!F$86),AB662,)</f>
        <v>0</v>
      </c>
      <c r="AI662" s="11">
        <f>IF(AND(Z662&gt;=Berekening!E$87,Z662&lt;=Berekening!F$87),AB662,)</f>
        <v>0</v>
      </c>
      <c r="AJ662" s="11">
        <f>IF(AND(Z662&gt;=Berekening!E$88,Z662&lt;=Berekening!F$88),AB662,)</f>
        <v>0</v>
      </c>
      <c r="AK662" s="11">
        <f>IF(AND(Z662&gt;=Berekening!E$89,Z662&lt;=Berekening!F$89),AB662,)</f>
        <v>0</v>
      </c>
      <c r="AL662" s="11">
        <f>IF(AND(Z662&gt;=Berekening!E$90,Z662&lt;=Berekening!F$90),AB662,)</f>
        <v>0</v>
      </c>
      <c r="AM662" s="11">
        <f>IF(AND(Z662&gt;=Berekening!E$91,Z662&lt;=Berekening!F$91),AB662,)</f>
        <v>0</v>
      </c>
      <c r="AN662" s="11">
        <f>IF(AND(Z662&gt;=Berekening!E$92,Z662&lt;=Berekening!F$92),AB662,)</f>
        <v>0</v>
      </c>
      <c r="AO662" s="11">
        <f>IF(AND(Z662&gt;=Berekening!E$93,Z662&lt;=Berekening!F$93),AB662,)</f>
        <v>0</v>
      </c>
    </row>
    <row r="663" spans="20:41" hidden="1" x14ac:dyDescent="0.2">
      <c r="T663" s="11"/>
      <c r="Z663" s="19">
        <f t="shared" si="275"/>
        <v>262</v>
      </c>
      <c r="AA663" s="11">
        <f t="shared" si="270"/>
        <v>2</v>
      </c>
      <c r="AB663" s="11">
        <f t="shared" si="271"/>
        <v>0</v>
      </c>
      <c r="AC663" s="19">
        <f t="shared" si="272"/>
        <v>0</v>
      </c>
      <c r="AD663" s="19">
        <f t="shared" si="273"/>
        <v>0</v>
      </c>
      <c r="AE663" s="11" t="b">
        <f t="shared" si="274"/>
        <v>0</v>
      </c>
      <c r="AF663" s="11">
        <f>IF(AND(Z663&gt;=Berekening!E$84,Z663&lt;=Berekening!F$84),AB663,)</f>
        <v>0</v>
      </c>
      <c r="AG663" s="11">
        <f>IF(AND(Z663&gt;=Berekening!E$85,Z663&lt;=Berekening!F$85),AB663,)</f>
        <v>0</v>
      </c>
      <c r="AH663" s="11">
        <f>IF(AND(Z663&gt;=Berekening!E$86,Z663&lt;=Berekening!F$86),AB663,)</f>
        <v>0</v>
      </c>
      <c r="AI663" s="11">
        <f>IF(AND(Z663&gt;=Berekening!E$87,Z663&lt;=Berekening!F$87),AB663,)</f>
        <v>0</v>
      </c>
      <c r="AJ663" s="11">
        <f>IF(AND(Z663&gt;=Berekening!E$88,Z663&lt;=Berekening!F$88),AB663,)</f>
        <v>0</v>
      </c>
      <c r="AK663" s="11">
        <f>IF(AND(Z663&gt;=Berekening!E$89,Z663&lt;=Berekening!F$89),AB663,)</f>
        <v>0</v>
      </c>
      <c r="AL663" s="11">
        <f>IF(AND(Z663&gt;=Berekening!E$90,Z663&lt;=Berekening!F$90),AB663,)</f>
        <v>0</v>
      </c>
      <c r="AM663" s="11">
        <f>IF(AND(Z663&gt;=Berekening!E$91,Z663&lt;=Berekening!F$91),AB663,)</f>
        <v>0</v>
      </c>
      <c r="AN663" s="11">
        <f>IF(AND(Z663&gt;=Berekening!E$92,Z663&lt;=Berekening!F$92),AB663,)</f>
        <v>0</v>
      </c>
      <c r="AO663" s="11">
        <f>IF(AND(Z663&gt;=Berekening!E$93,Z663&lt;=Berekening!F$93),AB663,)</f>
        <v>0</v>
      </c>
    </row>
    <row r="664" spans="20:41" hidden="1" x14ac:dyDescent="0.2">
      <c r="T664" s="11"/>
      <c r="Z664" s="19">
        <f t="shared" si="275"/>
        <v>263</v>
      </c>
      <c r="AA664" s="11">
        <f t="shared" si="270"/>
        <v>3</v>
      </c>
      <c r="AB664" s="11">
        <f t="shared" si="271"/>
        <v>0</v>
      </c>
      <c r="AC664" s="19">
        <f t="shared" si="272"/>
        <v>0</v>
      </c>
      <c r="AD664" s="19">
        <f t="shared" si="273"/>
        <v>0</v>
      </c>
      <c r="AE664" s="11" t="b">
        <f t="shared" si="274"/>
        <v>0</v>
      </c>
      <c r="AF664" s="11">
        <f>IF(AND(Z664&gt;=Berekening!E$84,Z664&lt;=Berekening!F$84),AB664,)</f>
        <v>0</v>
      </c>
      <c r="AG664" s="11">
        <f>IF(AND(Z664&gt;=Berekening!E$85,Z664&lt;=Berekening!F$85),AB664,)</f>
        <v>0</v>
      </c>
      <c r="AH664" s="11">
        <f>IF(AND(Z664&gt;=Berekening!E$86,Z664&lt;=Berekening!F$86),AB664,)</f>
        <v>0</v>
      </c>
      <c r="AI664" s="11">
        <f>IF(AND(Z664&gt;=Berekening!E$87,Z664&lt;=Berekening!F$87),AB664,)</f>
        <v>0</v>
      </c>
      <c r="AJ664" s="11">
        <f>IF(AND(Z664&gt;=Berekening!E$88,Z664&lt;=Berekening!F$88),AB664,)</f>
        <v>0</v>
      </c>
      <c r="AK664" s="11">
        <f>IF(AND(Z664&gt;=Berekening!E$89,Z664&lt;=Berekening!F$89),AB664,)</f>
        <v>0</v>
      </c>
      <c r="AL664" s="11">
        <f>IF(AND(Z664&gt;=Berekening!E$90,Z664&lt;=Berekening!F$90),AB664,)</f>
        <v>0</v>
      </c>
      <c r="AM664" s="11">
        <f>IF(AND(Z664&gt;=Berekening!E$91,Z664&lt;=Berekening!F$91),AB664,)</f>
        <v>0</v>
      </c>
      <c r="AN664" s="11">
        <f>IF(AND(Z664&gt;=Berekening!E$92,Z664&lt;=Berekening!F$92),AB664,)</f>
        <v>0</v>
      </c>
      <c r="AO664" s="11">
        <f>IF(AND(Z664&gt;=Berekening!E$93,Z664&lt;=Berekening!F$93),AB664,)</f>
        <v>0</v>
      </c>
    </row>
    <row r="665" spans="20:41" hidden="1" x14ac:dyDescent="0.2">
      <c r="T665" s="11"/>
      <c r="Z665" s="19">
        <f t="shared" si="275"/>
        <v>264</v>
      </c>
      <c r="AA665" s="11">
        <f t="shared" si="270"/>
        <v>4</v>
      </c>
      <c r="AB665" s="11">
        <f t="shared" si="271"/>
        <v>0</v>
      </c>
      <c r="AC665" s="19">
        <f t="shared" si="272"/>
        <v>0</v>
      </c>
      <c r="AD665" s="19">
        <f t="shared" si="273"/>
        <v>0</v>
      </c>
      <c r="AE665" s="11" t="b">
        <f t="shared" si="274"/>
        <v>0</v>
      </c>
      <c r="AF665" s="11">
        <f>IF(AND(Z665&gt;=Berekening!E$84,Z665&lt;=Berekening!F$84),AB665,)</f>
        <v>0</v>
      </c>
      <c r="AG665" s="11">
        <f>IF(AND(Z665&gt;=Berekening!E$85,Z665&lt;=Berekening!F$85),AB665,)</f>
        <v>0</v>
      </c>
      <c r="AH665" s="11">
        <f>IF(AND(Z665&gt;=Berekening!E$86,Z665&lt;=Berekening!F$86),AB665,)</f>
        <v>0</v>
      </c>
      <c r="AI665" s="11">
        <f>IF(AND(Z665&gt;=Berekening!E$87,Z665&lt;=Berekening!F$87),AB665,)</f>
        <v>0</v>
      </c>
      <c r="AJ665" s="11">
        <f>IF(AND(Z665&gt;=Berekening!E$88,Z665&lt;=Berekening!F$88),AB665,)</f>
        <v>0</v>
      </c>
      <c r="AK665" s="11">
        <f>IF(AND(Z665&gt;=Berekening!E$89,Z665&lt;=Berekening!F$89),AB665,)</f>
        <v>0</v>
      </c>
      <c r="AL665" s="11">
        <f>IF(AND(Z665&gt;=Berekening!E$90,Z665&lt;=Berekening!F$90),AB665,)</f>
        <v>0</v>
      </c>
      <c r="AM665" s="11">
        <f>IF(AND(Z665&gt;=Berekening!E$91,Z665&lt;=Berekening!F$91),AB665,)</f>
        <v>0</v>
      </c>
      <c r="AN665" s="11">
        <f>IF(AND(Z665&gt;=Berekening!E$92,Z665&lt;=Berekening!F$92),AB665,)</f>
        <v>0</v>
      </c>
      <c r="AO665" s="11">
        <f>IF(AND(Z665&gt;=Berekening!E$93,Z665&lt;=Berekening!F$93),AB665,)</f>
        <v>0</v>
      </c>
    </row>
    <row r="666" spans="20:41" hidden="1" x14ac:dyDescent="0.2">
      <c r="T666" s="11"/>
      <c r="Z666" s="19">
        <f t="shared" si="275"/>
        <v>265</v>
      </c>
      <c r="AA666" s="11">
        <f t="shared" si="270"/>
        <v>5</v>
      </c>
      <c r="AB666" s="11">
        <f t="shared" si="271"/>
        <v>0</v>
      </c>
      <c r="AC666" s="19">
        <f t="shared" si="272"/>
        <v>0</v>
      </c>
      <c r="AD666" s="19">
        <f t="shared" si="273"/>
        <v>0</v>
      </c>
      <c r="AE666" s="11" t="b">
        <f t="shared" si="274"/>
        <v>0</v>
      </c>
      <c r="AF666" s="11">
        <f>IF(AND(Z666&gt;=Berekening!E$84,Z666&lt;=Berekening!F$84),AB666,)</f>
        <v>0</v>
      </c>
      <c r="AG666" s="11">
        <f>IF(AND(Z666&gt;=Berekening!E$85,Z666&lt;=Berekening!F$85),AB666,)</f>
        <v>0</v>
      </c>
      <c r="AH666" s="11">
        <f>IF(AND(Z666&gt;=Berekening!E$86,Z666&lt;=Berekening!F$86),AB666,)</f>
        <v>0</v>
      </c>
      <c r="AI666" s="11">
        <f>IF(AND(Z666&gt;=Berekening!E$87,Z666&lt;=Berekening!F$87),AB666,)</f>
        <v>0</v>
      </c>
      <c r="AJ666" s="11">
        <f>IF(AND(Z666&gt;=Berekening!E$88,Z666&lt;=Berekening!F$88),AB666,)</f>
        <v>0</v>
      </c>
      <c r="AK666" s="11">
        <f>IF(AND(Z666&gt;=Berekening!E$89,Z666&lt;=Berekening!F$89),AB666,)</f>
        <v>0</v>
      </c>
      <c r="AL666" s="11">
        <f>IF(AND(Z666&gt;=Berekening!E$90,Z666&lt;=Berekening!F$90),AB666,)</f>
        <v>0</v>
      </c>
      <c r="AM666" s="11">
        <f>IF(AND(Z666&gt;=Berekening!E$91,Z666&lt;=Berekening!F$91),AB666,)</f>
        <v>0</v>
      </c>
      <c r="AN666" s="11">
        <f>IF(AND(Z666&gt;=Berekening!E$92,Z666&lt;=Berekening!F$92),AB666,)</f>
        <v>0</v>
      </c>
      <c r="AO666" s="11">
        <f>IF(AND(Z666&gt;=Berekening!E$93,Z666&lt;=Berekening!F$93),AB666,)</f>
        <v>0</v>
      </c>
    </row>
    <row r="667" spans="20:41" hidden="1" x14ac:dyDescent="0.2">
      <c r="T667" s="11"/>
      <c r="Z667" s="19">
        <f t="shared" si="275"/>
        <v>266</v>
      </c>
      <c r="AA667" s="11">
        <f t="shared" si="270"/>
        <v>6</v>
      </c>
      <c r="AB667" s="11">
        <f t="shared" si="271"/>
        <v>0</v>
      </c>
      <c r="AC667" s="19">
        <f t="shared" si="272"/>
        <v>0</v>
      </c>
      <c r="AD667" s="19">
        <f t="shared" si="273"/>
        <v>0</v>
      </c>
      <c r="AE667" s="11" t="b">
        <f t="shared" si="274"/>
        <v>0</v>
      </c>
      <c r="AF667" s="11">
        <f>IF(AND(Z667&gt;=Berekening!E$84,Z667&lt;=Berekening!F$84),AB667,)</f>
        <v>0</v>
      </c>
      <c r="AG667" s="11">
        <f>IF(AND(Z667&gt;=Berekening!E$85,Z667&lt;=Berekening!F$85),AB667,)</f>
        <v>0</v>
      </c>
      <c r="AH667" s="11">
        <f>IF(AND(Z667&gt;=Berekening!E$86,Z667&lt;=Berekening!F$86),AB667,)</f>
        <v>0</v>
      </c>
      <c r="AI667" s="11">
        <f>IF(AND(Z667&gt;=Berekening!E$87,Z667&lt;=Berekening!F$87),AB667,)</f>
        <v>0</v>
      </c>
      <c r="AJ667" s="11">
        <f>IF(AND(Z667&gt;=Berekening!E$88,Z667&lt;=Berekening!F$88),AB667,)</f>
        <v>0</v>
      </c>
      <c r="AK667" s="11">
        <f>IF(AND(Z667&gt;=Berekening!E$89,Z667&lt;=Berekening!F$89),AB667,)</f>
        <v>0</v>
      </c>
      <c r="AL667" s="11">
        <f>IF(AND(Z667&gt;=Berekening!E$90,Z667&lt;=Berekening!F$90),AB667,)</f>
        <v>0</v>
      </c>
      <c r="AM667" s="11">
        <f>IF(AND(Z667&gt;=Berekening!E$91,Z667&lt;=Berekening!F$91),AB667,)</f>
        <v>0</v>
      </c>
      <c r="AN667" s="11">
        <f>IF(AND(Z667&gt;=Berekening!E$92,Z667&lt;=Berekening!F$92),AB667,)</f>
        <v>0</v>
      </c>
      <c r="AO667" s="11">
        <f>IF(AND(Z667&gt;=Berekening!E$93,Z667&lt;=Berekening!F$93),AB667,)</f>
        <v>0</v>
      </c>
    </row>
    <row r="668" spans="20:41" hidden="1" x14ac:dyDescent="0.2">
      <c r="T668" s="11"/>
      <c r="Z668" s="19">
        <f t="shared" si="275"/>
        <v>267</v>
      </c>
      <c r="AA668" s="11">
        <f t="shared" si="270"/>
        <v>7</v>
      </c>
      <c r="AB668" s="11">
        <f t="shared" si="271"/>
        <v>0</v>
      </c>
      <c r="AC668" s="19">
        <f t="shared" si="272"/>
        <v>0</v>
      </c>
      <c r="AD668" s="19">
        <f t="shared" si="273"/>
        <v>0</v>
      </c>
      <c r="AE668" s="11" t="b">
        <f t="shared" si="274"/>
        <v>0</v>
      </c>
      <c r="AF668" s="11">
        <f>IF(AND(Z668&gt;=Berekening!E$84,Z668&lt;=Berekening!F$84),AB668,)</f>
        <v>0</v>
      </c>
      <c r="AG668" s="11">
        <f>IF(AND(Z668&gt;=Berekening!E$85,Z668&lt;=Berekening!F$85),AB668,)</f>
        <v>0</v>
      </c>
      <c r="AH668" s="11">
        <f>IF(AND(Z668&gt;=Berekening!E$86,Z668&lt;=Berekening!F$86),AB668,)</f>
        <v>0</v>
      </c>
      <c r="AI668" s="11">
        <f>IF(AND(Z668&gt;=Berekening!E$87,Z668&lt;=Berekening!F$87),AB668,)</f>
        <v>0</v>
      </c>
      <c r="AJ668" s="11">
        <f>IF(AND(Z668&gt;=Berekening!E$88,Z668&lt;=Berekening!F$88),AB668,)</f>
        <v>0</v>
      </c>
      <c r="AK668" s="11">
        <f>IF(AND(Z668&gt;=Berekening!E$89,Z668&lt;=Berekening!F$89),AB668,)</f>
        <v>0</v>
      </c>
      <c r="AL668" s="11">
        <f>IF(AND(Z668&gt;=Berekening!E$90,Z668&lt;=Berekening!F$90),AB668,)</f>
        <v>0</v>
      </c>
      <c r="AM668" s="11">
        <f>IF(AND(Z668&gt;=Berekening!E$91,Z668&lt;=Berekening!F$91),AB668,)</f>
        <v>0</v>
      </c>
      <c r="AN668" s="11">
        <f>IF(AND(Z668&gt;=Berekening!E$92,Z668&lt;=Berekening!F$92),AB668,)</f>
        <v>0</v>
      </c>
      <c r="AO668" s="11">
        <f>IF(AND(Z668&gt;=Berekening!E$93,Z668&lt;=Berekening!F$93),AB668,)</f>
        <v>0</v>
      </c>
    </row>
    <row r="669" spans="20:41" hidden="1" x14ac:dyDescent="0.2">
      <c r="T669" s="11"/>
      <c r="Z669" s="19">
        <f t="shared" si="275"/>
        <v>268</v>
      </c>
      <c r="AA669" s="11">
        <f t="shared" si="270"/>
        <v>1</v>
      </c>
      <c r="AB669" s="11">
        <f t="shared" si="271"/>
        <v>0</v>
      </c>
      <c r="AC669" s="19">
        <f t="shared" si="272"/>
        <v>0</v>
      </c>
      <c r="AD669" s="19">
        <f t="shared" si="273"/>
        <v>0</v>
      </c>
      <c r="AE669" s="11" t="b">
        <f t="shared" si="274"/>
        <v>0</v>
      </c>
      <c r="AF669" s="11">
        <f>IF(AND(Z669&gt;=Berekening!E$84,Z669&lt;=Berekening!F$84),AB669,)</f>
        <v>0</v>
      </c>
      <c r="AG669" s="11">
        <f>IF(AND(Z669&gt;=Berekening!E$85,Z669&lt;=Berekening!F$85),AB669,)</f>
        <v>0</v>
      </c>
      <c r="AH669" s="11">
        <f>IF(AND(Z669&gt;=Berekening!E$86,Z669&lt;=Berekening!F$86),AB669,)</f>
        <v>0</v>
      </c>
      <c r="AI669" s="11">
        <f>IF(AND(Z669&gt;=Berekening!E$87,Z669&lt;=Berekening!F$87),AB669,)</f>
        <v>0</v>
      </c>
      <c r="AJ669" s="11">
        <f>IF(AND(Z669&gt;=Berekening!E$88,Z669&lt;=Berekening!F$88),AB669,)</f>
        <v>0</v>
      </c>
      <c r="AK669" s="11">
        <f>IF(AND(Z669&gt;=Berekening!E$89,Z669&lt;=Berekening!F$89),AB669,)</f>
        <v>0</v>
      </c>
      <c r="AL669" s="11">
        <f>IF(AND(Z669&gt;=Berekening!E$90,Z669&lt;=Berekening!F$90),AB669,)</f>
        <v>0</v>
      </c>
      <c r="AM669" s="11">
        <f>IF(AND(Z669&gt;=Berekening!E$91,Z669&lt;=Berekening!F$91),AB669,)</f>
        <v>0</v>
      </c>
      <c r="AN669" s="11">
        <f>IF(AND(Z669&gt;=Berekening!E$92,Z669&lt;=Berekening!F$92),AB669,)</f>
        <v>0</v>
      </c>
      <c r="AO669" s="11">
        <f>IF(AND(Z669&gt;=Berekening!E$93,Z669&lt;=Berekening!F$93),AB669,)</f>
        <v>0</v>
      </c>
    </row>
    <row r="670" spans="20:41" hidden="1" x14ac:dyDescent="0.2">
      <c r="T670" s="11"/>
      <c r="Z670" s="19">
        <f t="shared" si="275"/>
        <v>269</v>
      </c>
      <c r="AA670" s="11">
        <f t="shared" si="270"/>
        <v>2</v>
      </c>
      <c r="AB670" s="11">
        <f t="shared" si="271"/>
        <v>0</v>
      </c>
      <c r="AC670" s="19">
        <f t="shared" si="272"/>
        <v>0</v>
      </c>
      <c r="AD670" s="19">
        <f t="shared" si="273"/>
        <v>0</v>
      </c>
      <c r="AE670" s="11" t="b">
        <f t="shared" si="274"/>
        <v>0</v>
      </c>
      <c r="AF670" s="11">
        <f>IF(AND(Z670&gt;=Berekening!E$84,Z670&lt;=Berekening!F$84),AB670,)</f>
        <v>0</v>
      </c>
      <c r="AG670" s="11">
        <f>IF(AND(Z670&gt;=Berekening!E$85,Z670&lt;=Berekening!F$85),AB670,)</f>
        <v>0</v>
      </c>
      <c r="AH670" s="11">
        <f>IF(AND(Z670&gt;=Berekening!E$86,Z670&lt;=Berekening!F$86),AB670,)</f>
        <v>0</v>
      </c>
      <c r="AI670" s="11">
        <f>IF(AND(Z670&gt;=Berekening!E$87,Z670&lt;=Berekening!F$87),AB670,)</f>
        <v>0</v>
      </c>
      <c r="AJ670" s="11">
        <f>IF(AND(Z670&gt;=Berekening!E$88,Z670&lt;=Berekening!F$88),AB670,)</f>
        <v>0</v>
      </c>
      <c r="AK670" s="11">
        <f>IF(AND(Z670&gt;=Berekening!E$89,Z670&lt;=Berekening!F$89),AB670,)</f>
        <v>0</v>
      </c>
      <c r="AL670" s="11">
        <f>IF(AND(Z670&gt;=Berekening!E$90,Z670&lt;=Berekening!F$90),AB670,)</f>
        <v>0</v>
      </c>
      <c r="AM670" s="11">
        <f>IF(AND(Z670&gt;=Berekening!E$91,Z670&lt;=Berekening!F$91),AB670,)</f>
        <v>0</v>
      </c>
      <c r="AN670" s="11">
        <f>IF(AND(Z670&gt;=Berekening!E$92,Z670&lt;=Berekening!F$92),AB670,)</f>
        <v>0</v>
      </c>
      <c r="AO670" s="11">
        <f>IF(AND(Z670&gt;=Berekening!E$93,Z670&lt;=Berekening!F$93),AB670,)</f>
        <v>0</v>
      </c>
    </row>
    <row r="671" spans="20:41" hidden="1" x14ac:dyDescent="0.2">
      <c r="T671" s="11"/>
      <c r="Z671" s="19">
        <f t="shared" si="275"/>
        <v>270</v>
      </c>
      <c r="AA671" s="11">
        <f t="shared" si="270"/>
        <v>3</v>
      </c>
      <c r="AB671" s="11">
        <f t="shared" si="271"/>
        <v>0</v>
      </c>
      <c r="AC671" s="19">
        <f t="shared" si="272"/>
        <v>0</v>
      </c>
      <c r="AD671" s="19">
        <f t="shared" si="273"/>
        <v>0</v>
      </c>
      <c r="AE671" s="11" t="b">
        <f t="shared" si="274"/>
        <v>0</v>
      </c>
      <c r="AF671" s="11">
        <f>IF(AND(Z671&gt;=Berekening!E$84,Z671&lt;=Berekening!F$84),AB671,)</f>
        <v>0</v>
      </c>
      <c r="AG671" s="11">
        <f>IF(AND(Z671&gt;=Berekening!E$85,Z671&lt;=Berekening!F$85),AB671,)</f>
        <v>0</v>
      </c>
      <c r="AH671" s="11">
        <f>IF(AND(Z671&gt;=Berekening!E$86,Z671&lt;=Berekening!F$86),AB671,)</f>
        <v>0</v>
      </c>
      <c r="AI671" s="11">
        <f>IF(AND(Z671&gt;=Berekening!E$87,Z671&lt;=Berekening!F$87),AB671,)</f>
        <v>0</v>
      </c>
      <c r="AJ671" s="11">
        <f>IF(AND(Z671&gt;=Berekening!E$88,Z671&lt;=Berekening!F$88),AB671,)</f>
        <v>0</v>
      </c>
      <c r="AK671" s="11">
        <f>IF(AND(Z671&gt;=Berekening!E$89,Z671&lt;=Berekening!F$89),AB671,)</f>
        <v>0</v>
      </c>
      <c r="AL671" s="11">
        <f>IF(AND(Z671&gt;=Berekening!E$90,Z671&lt;=Berekening!F$90),AB671,)</f>
        <v>0</v>
      </c>
      <c r="AM671" s="11">
        <f>IF(AND(Z671&gt;=Berekening!E$91,Z671&lt;=Berekening!F$91),AB671,)</f>
        <v>0</v>
      </c>
      <c r="AN671" s="11">
        <f>IF(AND(Z671&gt;=Berekening!E$92,Z671&lt;=Berekening!F$92),AB671,)</f>
        <v>0</v>
      </c>
      <c r="AO671" s="11">
        <f>IF(AND(Z671&gt;=Berekening!E$93,Z671&lt;=Berekening!F$93),AB671,)</f>
        <v>0</v>
      </c>
    </row>
    <row r="672" spans="20:41" hidden="1" x14ac:dyDescent="0.2">
      <c r="T672" s="11"/>
      <c r="Z672" s="19">
        <f t="shared" si="275"/>
        <v>271</v>
      </c>
      <c r="AA672" s="11">
        <f t="shared" si="270"/>
        <v>4</v>
      </c>
      <c r="AB672" s="11">
        <f t="shared" si="271"/>
        <v>0</v>
      </c>
      <c r="AC672" s="19">
        <f t="shared" si="272"/>
        <v>0</v>
      </c>
      <c r="AD672" s="19">
        <f t="shared" si="273"/>
        <v>0</v>
      </c>
      <c r="AE672" s="11" t="b">
        <f t="shared" si="274"/>
        <v>0</v>
      </c>
      <c r="AF672" s="11">
        <f>IF(AND(Z672&gt;=Berekening!E$84,Z672&lt;=Berekening!F$84),AB672,)</f>
        <v>0</v>
      </c>
      <c r="AG672" s="11">
        <f>IF(AND(Z672&gt;=Berekening!E$85,Z672&lt;=Berekening!F$85),AB672,)</f>
        <v>0</v>
      </c>
      <c r="AH672" s="11">
        <f>IF(AND(Z672&gt;=Berekening!E$86,Z672&lt;=Berekening!F$86),AB672,)</f>
        <v>0</v>
      </c>
      <c r="AI672" s="11">
        <f>IF(AND(Z672&gt;=Berekening!E$87,Z672&lt;=Berekening!F$87),AB672,)</f>
        <v>0</v>
      </c>
      <c r="AJ672" s="11">
        <f>IF(AND(Z672&gt;=Berekening!E$88,Z672&lt;=Berekening!F$88),AB672,)</f>
        <v>0</v>
      </c>
      <c r="AK672" s="11">
        <f>IF(AND(Z672&gt;=Berekening!E$89,Z672&lt;=Berekening!F$89),AB672,)</f>
        <v>0</v>
      </c>
      <c r="AL672" s="11">
        <f>IF(AND(Z672&gt;=Berekening!E$90,Z672&lt;=Berekening!F$90),AB672,)</f>
        <v>0</v>
      </c>
      <c r="AM672" s="11">
        <f>IF(AND(Z672&gt;=Berekening!E$91,Z672&lt;=Berekening!F$91),AB672,)</f>
        <v>0</v>
      </c>
      <c r="AN672" s="11">
        <f>IF(AND(Z672&gt;=Berekening!E$92,Z672&lt;=Berekening!F$92),AB672,)</f>
        <v>0</v>
      </c>
      <c r="AO672" s="11">
        <f>IF(AND(Z672&gt;=Berekening!E$93,Z672&lt;=Berekening!F$93),AB672,)</f>
        <v>0</v>
      </c>
    </row>
    <row r="673" spans="20:41" hidden="1" x14ac:dyDescent="0.2">
      <c r="T673" s="11"/>
      <c r="Z673" s="19">
        <f t="shared" si="275"/>
        <v>272</v>
      </c>
      <c r="AA673" s="11">
        <f t="shared" si="270"/>
        <v>5</v>
      </c>
      <c r="AB673" s="11">
        <f t="shared" si="271"/>
        <v>0</v>
      </c>
      <c r="AC673" s="19">
        <f t="shared" si="272"/>
        <v>0</v>
      </c>
      <c r="AD673" s="19">
        <f t="shared" si="273"/>
        <v>0</v>
      </c>
      <c r="AE673" s="11" t="b">
        <f t="shared" si="274"/>
        <v>0</v>
      </c>
      <c r="AF673" s="11">
        <f>IF(AND(Z673&gt;=Berekening!E$84,Z673&lt;=Berekening!F$84),AB673,)</f>
        <v>0</v>
      </c>
      <c r="AG673" s="11">
        <f>IF(AND(Z673&gt;=Berekening!E$85,Z673&lt;=Berekening!F$85),AB673,)</f>
        <v>0</v>
      </c>
      <c r="AH673" s="11">
        <f>IF(AND(Z673&gt;=Berekening!E$86,Z673&lt;=Berekening!F$86),AB673,)</f>
        <v>0</v>
      </c>
      <c r="AI673" s="11">
        <f>IF(AND(Z673&gt;=Berekening!E$87,Z673&lt;=Berekening!F$87),AB673,)</f>
        <v>0</v>
      </c>
      <c r="AJ673" s="11">
        <f>IF(AND(Z673&gt;=Berekening!E$88,Z673&lt;=Berekening!F$88),AB673,)</f>
        <v>0</v>
      </c>
      <c r="AK673" s="11">
        <f>IF(AND(Z673&gt;=Berekening!E$89,Z673&lt;=Berekening!F$89),AB673,)</f>
        <v>0</v>
      </c>
      <c r="AL673" s="11">
        <f>IF(AND(Z673&gt;=Berekening!E$90,Z673&lt;=Berekening!F$90),AB673,)</f>
        <v>0</v>
      </c>
      <c r="AM673" s="11">
        <f>IF(AND(Z673&gt;=Berekening!E$91,Z673&lt;=Berekening!F$91),AB673,)</f>
        <v>0</v>
      </c>
      <c r="AN673" s="11">
        <f>IF(AND(Z673&gt;=Berekening!E$92,Z673&lt;=Berekening!F$92),AB673,)</f>
        <v>0</v>
      </c>
      <c r="AO673" s="11">
        <f>IF(AND(Z673&gt;=Berekening!E$93,Z673&lt;=Berekening!F$93),AB673,)</f>
        <v>0</v>
      </c>
    </row>
    <row r="674" spans="20:41" hidden="1" x14ac:dyDescent="0.2">
      <c r="T674" s="11"/>
      <c r="Z674" s="19">
        <f t="shared" si="275"/>
        <v>273</v>
      </c>
      <c r="AA674" s="11">
        <f t="shared" si="270"/>
        <v>6</v>
      </c>
      <c r="AB674" s="11">
        <f t="shared" si="271"/>
        <v>0</v>
      </c>
      <c r="AC674" s="19">
        <f t="shared" si="272"/>
        <v>0</v>
      </c>
      <c r="AD674" s="19">
        <f t="shared" si="273"/>
        <v>0</v>
      </c>
      <c r="AE674" s="11" t="b">
        <f t="shared" si="274"/>
        <v>0</v>
      </c>
      <c r="AF674" s="11">
        <f>IF(AND(Z674&gt;=Berekening!E$84,Z674&lt;=Berekening!F$84),AB674,)</f>
        <v>0</v>
      </c>
      <c r="AG674" s="11">
        <f>IF(AND(Z674&gt;=Berekening!E$85,Z674&lt;=Berekening!F$85),AB674,)</f>
        <v>0</v>
      </c>
      <c r="AH674" s="11">
        <f>IF(AND(Z674&gt;=Berekening!E$86,Z674&lt;=Berekening!F$86),AB674,)</f>
        <v>0</v>
      </c>
      <c r="AI674" s="11">
        <f>IF(AND(Z674&gt;=Berekening!E$87,Z674&lt;=Berekening!F$87),AB674,)</f>
        <v>0</v>
      </c>
      <c r="AJ674" s="11">
        <f>IF(AND(Z674&gt;=Berekening!E$88,Z674&lt;=Berekening!F$88),AB674,)</f>
        <v>0</v>
      </c>
      <c r="AK674" s="11">
        <f>IF(AND(Z674&gt;=Berekening!E$89,Z674&lt;=Berekening!F$89),AB674,)</f>
        <v>0</v>
      </c>
      <c r="AL674" s="11">
        <f>IF(AND(Z674&gt;=Berekening!E$90,Z674&lt;=Berekening!F$90),AB674,)</f>
        <v>0</v>
      </c>
      <c r="AM674" s="11">
        <f>IF(AND(Z674&gt;=Berekening!E$91,Z674&lt;=Berekening!F$91),AB674,)</f>
        <v>0</v>
      </c>
      <c r="AN674" s="11">
        <f>IF(AND(Z674&gt;=Berekening!E$92,Z674&lt;=Berekening!F$92),AB674,)</f>
        <v>0</v>
      </c>
      <c r="AO674" s="11">
        <f>IF(AND(Z674&gt;=Berekening!E$93,Z674&lt;=Berekening!F$93),AB674,)</f>
        <v>0</v>
      </c>
    </row>
    <row r="675" spans="20:41" hidden="1" x14ac:dyDescent="0.2">
      <c r="T675" s="11"/>
      <c r="Z675" s="19">
        <f t="shared" si="275"/>
        <v>274</v>
      </c>
      <c r="AA675" s="11">
        <f t="shared" si="270"/>
        <v>7</v>
      </c>
      <c r="AB675" s="11">
        <f t="shared" si="271"/>
        <v>0</v>
      </c>
      <c r="AC675" s="19">
        <f t="shared" si="272"/>
        <v>0</v>
      </c>
      <c r="AD675" s="19">
        <f t="shared" si="273"/>
        <v>0</v>
      </c>
      <c r="AE675" s="11" t="b">
        <f t="shared" si="274"/>
        <v>0</v>
      </c>
      <c r="AF675" s="11">
        <f>IF(AND(Z675&gt;=Berekening!E$84,Z675&lt;=Berekening!F$84),AB675,)</f>
        <v>0</v>
      </c>
      <c r="AG675" s="11">
        <f>IF(AND(Z675&gt;=Berekening!E$85,Z675&lt;=Berekening!F$85),AB675,)</f>
        <v>0</v>
      </c>
      <c r="AH675" s="11">
        <f>IF(AND(Z675&gt;=Berekening!E$86,Z675&lt;=Berekening!F$86),AB675,)</f>
        <v>0</v>
      </c>
      <c r="AI675" s="11">
        <f>IF(AND(Z675&gt;=Berekening!E$87,Z675&lt;=Berekening!F$87),AB675,)</f>
        <v>0</v>
      </c>
      <c r="AJ675" s="11">
        <f>IF(AND(Z675&gt;=Berekening!E$88,Z675&lt;=Berekening!F$88),AB675,)</f>
        <v>0</v>
      </c>
      <c r="AK675" s="11">
        <f>IF(AND(Z675&gt;=Berekening!E$89,Z675&lt;=Berekening!F$89),AB675,)</f>
        <v>0</v>
      </c>
      <c r="AL675" s="11">
        <f>IF(AND(Z675&gt;=Berekening!E$90,Z675&lt;=Berekening!F$90),AB675,)</f>
        <v>0</v>
      </c>
      <c r="AM675" s="11">
        <f>IF(AND(Z675&gt;=Berekening!E$91,Z675&lt;=Berekening!F$91),AB675,)</f>
        <v>0</v>
      </c>
      <c r="AN675" s="11">
        <f>IF(AND(Z675&gt;=Berekening!E$92,Z675&lt;=Berekening!F$92),AB675,)</f>
        <v>0</v>
      </c>
      <c r="AO675" s="11">
        <f>IF(AND(Z675&gt;=Berekening!E$93,Z675&lt;=Berekening!F$93),AB675,)</f>
        <v>0</v>
      </c>
    </row>
    <row r="676" spans="20:41" hidden="1" x14ac:dyDescent="0.2">
      <c r="T676" s="11"/>
      <c r="Z676" s="19">
        <f t="shared" si="275"/>
        <v>275</v>
      </c>
      <c r="AA676" s="11">
        <f t="shared" si="270"/>
        <v>1</v>
      </c>
      <c r="AB676" s="11">
        <f t="shared" si="271"/>
        <v>0</v>
      </c>
      <c r="AC676" s="19">
        <f t="shared" si="272"/>
        <v>0</v>
      </c>
      <c r="AD676" s="19">
        <f t="shared" si="273"/>
        <v>0</v>
      </c>
      <c r="AE676" s="11" t="b">
        <f t="shared" si="274"/>
        <v>0</v>
      </c>
      <c r="AF676" s="11">
        <f>IF(AND(Z676&gt;=Berekening!E$84,Z676&lt;=Berekening!F$84),AB676,)</f>
        <v>0</v>
      </c>
      <c r="AG676" s="11">
        <f>IF(AND(Z676&gt;=Berekening!E$85,Z676&lt;=Berekening!F$85),AB676,)</f>
        <v>0</v>
      </c>
      <c r="AH676" s="11">
        <f>IF(AND(Z676&gt;=Berekening!E$86,Z676&lt;=Berekening!F$86),AB676,)</f>
        <v>0</v>
      </c>
      <c r="AI676" s="11">
        <f>IF(AND(Z676&gt;=Berekening!E$87,Z676&lt;=Berekening!F$87),AB676,)</f>
        <v>0</v>
      </c>
      <c r="AJ676" s="11">
        <f>IF(AND(Z676&gt;=Berekening!E$88,Z676&lt;=Berekening!F$88),AB676,)</f>
        <v>0</v>
      </c>
      <c r="AK676" s="11">
        <f>IF(AND(Z676&gt;=Berekening!E$89,Z676&lt;=Berekening!F$89),AB676,)</f>
        <v>0</v>
      </c>
      <c r="AL676" s="11">
        <f>IF(AND(Z676&gt;=Berekening!E$90,Z676&lt;=Berekening!F$90),AB676,)</f>
        <v>0</v>
      </c>
      <c r="AM676" s="11">
        <f>IF(AND(Z676&gt;=Berekening!E$91,Z676&lt;=Berekening!F$91),AB676,)</f>
        <v>0</v>
      </c>
      <c r="AN676" s="11">
        <f>IF(AND(Z676&gt;=Berekening!E$92,Z676&lt;=Berekening!F$92),AB676,)</f>
        <v>0</v>
      </c>
      <c r="AO676" s="11">
        <f>IF(AND(Z676&gt;=Berekening!E$93,Z676&lt;=Berekening!F$93),AB676,)</f>
        <v>0</v>
      </c>
    </row>
    <row r="677" spans="20:41" hidden="1" x14ac:dyDescent="0.2">
      <c r="T677" s="11"/>
      <c r="Z677" s="19">
        <f t="shared" si="275"/>
        <v>276</v>
      </c>
      <c r="AA677" s="11">
        <f t="shared" si="270"/>
        <v>2</v>
      </c>
      <c r="AB677" s="11">
        <f t="shared" si="271"/>
        <v>0</v>
      </c>
      <c r="AC677" s="19">
        <f t="shared" si="272"/>
        <v>0</v>
      </c>
      <c r="AD677" s="19">
        <f t="shared" si="273"/>
        <v>0</v>
      </c>
      <c r="AE677" s="11" t="b">
        <f t="shared" si="274"/>
        <v>0</v>
      </c>
      <c r="AF677" s="11">
        <f>IF(AND(Z677&gt;=Berekening!E$84,Z677&lt;=Berekening!F$84),AB677,)</f>
        <v>0</v>
      </c>
      <c r="AG677" s="11">
        <f>IF(AND(Z677&gt;=Berekening!E$85,Z677&lt;=Berekening!F$85),AB677,)</f>
        <v>0</v>
      </c>
      <c r="AH677" s="11">
        <f>IF(AND(Z677&gt;=Berekening!E$86,Z677&lt;=Berekening!F$86),AB677,)</f>
        <v>0</v>
      </c>
      <c r="AI677" s="11">
        <f>IF(AND(Z677&gt;=Berekening!E$87,Z677&lt;=Berekening!F$87),AB677,)</f>
        <v>0</v>
      </c>
      <c r="AJ677" s="11">
        <f>IF(AND(Z677&gt;=Berekening!E$88,Z677&lt;=Berekening!F$88),AB677,)</f>
        <v>0</v>
      </c>
      <c r="AK677" s="11">
        <f>IF(AND(Z677&gt;=Berekening!E$89,Z677&lt;=Berekening!F$89),AB677,)</f>
        <v>0</v>
      </c>
      <c r="AL677" s="11">
        <f>IF(AND(Z677&gt;=Berekening!E$90,Z677&lt;=Berekening!F$90),AB677,)</f>
        <v>0</v>
      </c>
      <c r="AM677" s="11">
        <f>IF(AND(Z677&gt;=Berekening!E$91,Z677&lt;=Berekening!F$91),AB677,)</f>
        <v>0</v>
      </c>
      <c r="AN677" s="11">
        <f>IF(AND(Z677&gt;=Berekening!E$92,Z677&lt;=Berekening!F$92),AB677,)</f>
        <v>0</v>
      </c>
      <c r="AO677" s="11">
        <f>IF(AND(Z677&gt;=Berekening!E$93,Z677&lt;=Berekening!F$93),AB677,)</f>
        <v>0</v>
      </c>
    </row>
    <row r="678" spans="20:41" hidden="1" x14ac:dyDescent="0.2">
      <c r="T678" s="11"/>
      <c r="Z678" s="19">
        <f t="shared" si="275"/>
        <v>277</v>
      </c>
      <c r="AA678" s="11">
        <f t="shared" si="270"/>
        <v>3</v>
      </c>
      <c r="AB678" s="11">
        <f t="shared" si="271"/>
        <v>0</v>
      </c>
      <c r="AC678" s="19">
        <f t="shared" si="272"/>
        <v>0</v>
      </c>
      <c r="AD678" s="19">
        <f t="shared" si="273"/>
        <v>0</v>
      </c>
      <c r="AE678" s="11" t="b">
        <f t="shared" si="274"/>
        <v>0</v>
      </c>
      <c r="AF678" s="11">
        <f>IF(AND(Z678&gt;=Berekening!E$84,Z678&lt;=Berekening!F$84),AB678,)</f>
        <v>0</v>
      </c>
      <c r="AG678" s="11">
        <f>IF(AND(Z678&gt;=Berekening!E$85,Z678&lt;=Berekening!F$85),AB678,)</f>
        <v>0</v>
      </c>
      <c r="AH678" s="11">
        <f>IF(AND(Z678&gt;=Berekening!E$86,Z678&lt;=Berekening!F$86),AB678,)</f>
        <v>0</v>
      </c>
      <c r="AI678" s="11">
        <f>IF(AND(Z678&gt;=Berekening!E$87,Z678&lt;=Berekening!F$87),AB678,)</f>
        <v>0</v>
      </c>
      <c r="AJ678" s="11">
        <f>IF(AND(Z678&gt;=Berekening!E$88,Z678&lt;=Berekening!F$88),AB678,)</f>
        <v>0</v>
      </c>
      <c r="AK678" s="11">
        <f>IF(AND(Z678&gt;=Berekening!E$89,Z678&lt;=Berekening!F$89),AB678,)</f>
        <v>0</v>
      </c>
      <c r="AL678" s="11">
        <f>IF(AND(Z678&gt;=Berekening!E$90,Z678&lt;=Berekening!F$90),AB678,)</f>
        <v>0</v>
      </c>
      <c r="AM678" s="11">
        <f>IF(AND(Z678&gt;=Berekening!E$91,Z678&lt;=Berekening!F$91),AB678,)</f>
        <v>0</v>
      </c>
      <c r="AN678" s="11">
        <f>IF(AND(Z678&gt;=Berekening!E$92,Z678&lt;=Berekening!F$92),AB678,)</f>
        <v>0</v>
      </c>
      <c r="AO678" s="11">
        <f>IF(AND(Z678&gt;=Berekening!E$93,Z678&lt;=Berekening!F$93),AB678,)</f>
        <v>0</v>
      </c>
    </row>
    <row r="679" spans="20:41" hidden="1" x14ac:dyDescent="0.2">
      <c r="T679" s="11"/>
      <c r="Z679" s="19">
        <f t="shared" si="275"/>
        <v>278</v>
      </c>
      <c r="AA679" s="11">
        <f t="shared" si="270"/>
        <v>4</v>
      </c>
      <c r="AB679" s="11">
        <f t="shared" si="271"/>
        <v>0</v>
      </c>
      <c r="AC679" s="19">
        <f t="shared" si="272"/>
        <v>0</v>
      </c>
      <c r="AD679" s="19">
        <f t="shared" si="273"/>
        <v>0</v>
      </c>
      <c r="AE679" s="11" t="b">
        <f t="shared" si="274"/>
        <v>0</v>
      </c>
      <c r="AF679" s="11">
        <f>IF(AND(Z679&gt;=Berekening!E$84,Z679&lt;=Berekening!F$84),AB679,)</f>
        <v>0</v>
      </c>
      <c r="AG679" s="11">
        <f>IF(AND(Z679&gt;=Berekening!E$85,Z679&lt;=Berekening!F$85),AB679,)</f>
        <v>0</v>
      </c>
      <c r="AH679" s="11">
        <f>IF(AND(Z679&gt;=Berekening!E$86,Z679&lt;=Berekening!F$86),AB679,)</f>
        <v>0</v>
      </c>
      <c r="AI679" s="11">
        <f>IF(AND(Z679&gt;=Berekening!E$87,Z679&lt;=Berekening!F$87),AB679,)</f>
        <v>0</v>
      </c>
      <c r="AJ679" s="11">
        <f>IF(AND(Z679&gt;=Berekening!E$88,Z679&lt;=Berekening!F$88),AB679,)</f>
        <v>0</v>
      </c>
      <c r="AK679" s="11">
        <f>IF(AND(Z679&gt;=Berekening!E$89,Z679&lt;=Berekening!F$89),AB679,)</f>
        <v>0</v>
      </c>
      <c r="AL679" s="11">
        <f>IF(AND(Z679&gt;=Berekening!E$90,Z679&lt;=Berekening!F$90),AB679,)</f>
        <v>0</v>
      </c>
      <c r="AM679" s="11">
        <f>IF(AND(Z679&gt;=Berekening!E$91,Z679&lt;=Berekening!F$91),AB679,)</f>
        <v>0</v>
      </c>
      <c r="AN679" s="11">
        <f>IF(AND(Z679&gt;=Berekening!E$92,Z679&lt;=Berekening!F$92),AB679,)</f>
        <v>0</v>
      </c>
      <c r="AO679" s="11">
        <f>IF(AND(Z679&gt;=Berekening!E$93,Z679&lt;=Berekening!F$93),AB679,)</f>
        <v>0</v>
      </c>
    </row>
    <row r="680" spans="20:41" hidden="1" x14ac:dyDescent="0.2">
      <c r="T680" s="11"/>
      <c r="Z680" s="19">
        <f t="shared" si="275"/>
        <v>279</v>
      </c>
      <c r="AA680" s="11">
        <f t="shared" si="270"/>
        <v>5</v>
      </c>
      <c r="AB680" s="11">
        <f t="shared" si="271"/>
        <v>0</v>
      </c>
      <c r="AC680" s="19">
        <f t="shared" si="272"/>
        <v>0</v>
      </c>
      <c r="AD680" s="19">
        <f t="shared" si="273"/>
        <v>0</v>
      </c>
      <c r="AE680" s="11" t="b">
        <f t="shared" si="274"/>
        <v>0</v>
      </c>
      <c r="AF680" s="11">
        <f>IF(AND(Z680&gt;=Berekening!E$84,Z680&lt;=Berekening!F$84),AB680,)</f>
        <v>0</v>
      </c>
      <c r="AG680" s="11">
        <f>IF(AND(Z680&gt;=Berekening!E$85,Z680&lt;=Berekening!F$85),AB680,)</f>
        <v>0</v>
      </c>
      <c r="AH680" s="11">
        <f>IF(AND(Z680&gt;=Berekening!E$86,Z680&lt;=Berekening!F$86),AB680,)</f>
        <v>0</v>
      </c>
      <c r="AI680" s="11">
        <f>IF(AND(Z680&gt;=Berekening!E$87,Z680&lt;=Berekening!F$87),AB680,)</f>
        <v>0</v>
      </c>
      <c r="AJ680" s="11">
        <f>IF(AND(Z680&gt;=Berekening!E$88,Z680&lt;=Berekening!F$88),AB680,)</f>
        <v>0</v>
      </c>
      <c r="AK680" s="11">
        <f>IF(AND(Z680&gt;=Berekening!E$89,Z680&lt;=Berekening!F$89),AB680,)</f>
        <v>0</v>
      </c>
      <c r="AL680" s="11">
        <f>IF(AND(Z680&gt;=Berekening!E$90,Z680&lt;=Berekening!F$90),AB680,)</f>
        <v>0</v>
      </c>
      <c r="AM680" s="11">
        <f>IF(AND(Z680&gt;=Berekening!E$91,Z680&lt;=Berekening!F$91),AB680,)</f>
        <v>0</v>
      </c>
      <c r="AN680" s="11">
        <f>IF(AND(Z680&gt;=Berekening!E$92,Z680&lt;=Berekening!F$92),AB680,)</f>
        <v>0</v>
      </c>
      <c r="AO680" s="11">
        <f>IF(AND(Z680&gt;=Berekening!E$93,Z680&lt;=Berekening!F$93),AB680,)</f>
        <v>0</v>
      </c>
    </row>
    <row r="681" spans="20:41" hidden="1" x14ac:dyDescent="0.2">
      <c r="T681" s="11"/>
      <c r="Z681" s="19">
        <f t="shared" si="275"/>
        <v>280</v>
      </c>
      <c r="AA681" s="11">
        <f t="shared" si="270"/>
        <v>6</v>
      </c>
      <c r="AB681" s="11">
        <f t="shared" si="271"/>
        <v>0</v>
      </c>
      <c r="AC681" s="19">
        <f t="shared" si="272"/>
        <v>0</v>
      </c>
      <c r="AD681" s="19">
        <f t="shared" si="273"/>
        <v>0</v>
      </c>
      <c r="AE681" s="11" t="b">
        <f t="shared" si="274"/>
        <v>0</v>
      </c>
      <c r="AF681" s="11">
        <f>IF(AND(Z681&gt;=Berekening!E$84,Z681&lt;=Berekening!F$84),AB681,)</f>
        <v>0</v>
      </c>
      <c r="AG681" s="11">
        <f>IF(AND(Z681&gt;=Berekening!E$85,Z681&lt;=Berekening!F$85),AB681,)</f>
        <v>0</v>
      </c>
      <c r="AH681" s="11">
        <f>IF(AND(Z681&gt;=Berekening!E$86,Z681&lt;=Berekening!F$86),AB681,)</f>
        <v>0</v>
      </c>
      <c r="AI681" s="11">
        <f>IF(AND(Z681&gt;=Berekening!E$87,Z681&lt;=Berekening!F$87),AB681,)</f>
        <v>0</v>
      </c>
      <c r="AJ681" s="11">
        <f>IF(AND(Z681&gt;=Berekening!E$88,Z681&lt;=Berekening!F$88),AB681,)</f>
        <v>0</v>
      </c>
      <c r="AK681" s="11">
        <f>IF(AND(Z681&gt;=Berekening!E$89,Z681&lt;=Berekening!F$89),AB681,)</f>
        <v>0</v>
      </c>
      <c r="AL681" s="11">
        <f>IF(AND(Z681&gt;=Berekening!E$90,Z681&lt;=Berekening!F$90),AB681,)</f>
        <v>0</v>
      </c>
      <c r="AM681" s="11">
        <f>IF(AND(Z681&gt;=Berekening!E$91,Z681&lt;=Berekening!F$91),AB681,)</f>
        <v>0</v>
      </c>
      <c r="AN681" s="11">
        <f>IF(AND(Z681&gt;=Berekening!E$92,Z681&lt;=Berekening!F$92),AB681,)</f>
        <v>0</v>
      </c>
      <c r="AO681" s="11">
        <f>IF(AND(Z681&gt;=Berekening!E$93,Z681&lt;=Berekening!F$93),AB681,)</f>
        <v>0</v>
      </c>
    </row>
    <row r="682" spans="20:41" hidden="1" x14ac:dyDescent="0.2">
      <c r="T682" s="11"/>
      <c r="Z682" s="19">
        <f t="shared" si="275"/>
        <v>281</v>
      </c>
      <c r="AA682" s="11">
        <f t="shared" si="270"/>
        <v>7</v>
      </c>
      <c r="AB682" s="11">
        <f t="shared" si="271"/>
        <v>0</v>
      </c>
      <c r="AC682" s="19">
        <f t="shared" si="272"/>
        <v>0</v>
      </c>
      <c r="AD682" s="19">
        <f t="shared" si="273"/>
        <v>0</v>
      </c>
      <c r="AE682" s="11" t="b">
        <f t="shared" si="274"/>
        <v>0</v>
      </c>
      <c r="AF682" s="11">
        <f>IF(AND(Z682&gt;=Berekening!E$84,Z682&lt;=Berekening!F$84),AB682,)</f>
        <v>0</v>
      </c>
      <c r="AG682" s="11">
        <f>IF(AND(Z682&gt;=Berekening!E$85,Z682&lt;=Berekening!F$85),AB682,)</f>
        <v>0</v>
      </c>
      <c r="AH682" s="11">
        <f>IF(AND(Z682&gt;=Berekening!E$86,Z682&lt;=Berekening!F$86),AB682,)</f>
        <v>0</v>
      </c>
      <c r="AI682" s="11">
        <f>IF(AND(Z682&gt;=Berekening!E$87,Z682&lt;=Berekening!F$87),AB682,)</f>
        <v>0</v>
      </c>
      <c r="AJ682" s="11">
        <f>IF(AND(Z682&gt;=Berekening!E$88,Z682&lt;=Berekening!F$88),AB682,)</f>
        <v>0</v>
      </c>
      <c r="AK682" s="11">
        <f>IF(AND(Z682&gt;=Berekening!E$89,Z682&lt;=Berekening!F$89),AB682,)</f>
        <v>0</v>
      </c>
      <c r="AL682" s="11">
        <f>IF(AND(Z682&gt;=Berekening!E$90,Z682&lt;=Berekening!F$90),AB682,)</f>
        <v>0</v>
      </c>
      <c r="AM682" s="11">
        <f>IF(AND(Z682&gt;=Berekening!E$91,Z682&lt;=Berekening!F$91),AB682,)</f>
        <v>0</v>
      </c>
      <c r="AN682" s="11">
        <f>IF(AND(Z682&gt;=Berekening!E$92,Z682&lt;=Berekening!F$92),AB682,)</f>
        <v>0</v>
      </c>
      <c r="AO682" s="11">
        <f>IF(AND(Z682&gt;=Berekening!E$93,Z682&lt;=Berekening!F$93),AB682,)</f>
        <v>0</v>
      </c>
    </row>
    <row r="683" spans="20:41" hidden="1" x14ac:dyDescent="0.2">
      <c r="T683" s="11"/>
      <c r="Z683" s="19">
        <f t="shared" si="275"/>
        <v>282</v>
      </c>
      <c r="AA683" s="11">
        <f t="shared" si="270"/>
        <v>1</v>
      </c>
      <c r="AB683" s="11">
        <f t="shared" si="271"/>
        <v>0</v>
      </c>
      <c r="AC683" s="19">
        <f t="shared" si="272"/>
        <v>0</v>
      </c>
      <c r="AD683" s="19">
        <f t="shared" si="273"/>
        <v>0</v>
      </c>
      <c r="AE683" s="11" t="b">
        <f t="shared" si="274"/>
        <v>0</v>
      </c>
      <c r="AF683" s="11">
        <f>IF(AND(Z683&gt;=Berekening!E$84,Z683&lt;=Berekening!F$84),AB683,)</f>
        <v>0</v>
      </c>
      <c r="AG683" s="11">
        <f>IF(AND(Z683&gt;=Berekening!E$85,Z683&lt;=Berekening!F$85),AB683,)</f>
        <v>0</v>
      </c>
      <c r="AH683" s="11">
        <f>IF(AND(Z683&gt;=Berekening!E$86,Z683&lt;=Berekening!F$86),AB683,)</f>
        <v>0</v>
      </c>
      <c r="AI683" s="11">
        <f>IF(AND(Z683&gt;=Berekening!E$87,Z683&lt;=Berekening!F$87),AB683,)</f>
        <v>0</v>
      </c>
      <c r="AJ683" s="11">
        <f>IF(AND(Z683&gt;=Berekening!E$88,Z683&lt;=Berekening!F$88),AB683,)</f>
        <v>0</v>
      </c>
      <c r="AK683" s="11">
        <f>IF(AND(Z683&gt;=Berekening!E$89,Z683&lt;=Berekening!F$89),AB683,)</f>
        <v>0</v>
      </c>
      <c r="AL683" s="11">
        <f>IF(AND(Z683&gt;=Berekening!E$90,Z683&lt;=Berekening!F$90),AB683,)</f>
        <v>0</v>
      </c>
      <c r="AM683" s="11">
        <f>IF(AND(Z683&gt;=Berekening!E$91,Z683&lt;=Berekening!F$91),AB683,)</f>
        <v>0</v>
      </c>
      <c r="AN683" s="11">
        <f>IF(AND(Z683&gt;=Berekening!E$92,Z683&lt;=Berekening!F$92),AB683,)</f>
        <v>0</v>
      </c>
      <c r="AO683" s="11">
        <f>IF(AND(Z683&gt;=Berekening!E$93,Z683&lt;=Berekening!F$93),AB683,)</f>
        <v>0</v>
      </c>
    </row>
    <row r="684" spans="20:41" hidden="1" x14ac:dyDescent="0.2">
      <c r="T684" s="11"/>
      <c r="Z684" s="19">
        <f t="shared" si="275"/>
        <v>283</v>
      </c>
      <c r="AA684" s="11">
        <f t="shared" si="270"/>
        <v>2</v>
      </c>
      <c r="AB684" s="11">
        <f t="shared" si="271"/>
        <v>0</v>
      </c>
      <c r="AC684" s="19">
        <f t="shared" si="272"/>
        <v>0</v>
      </c>
      <c r="AD684" s="19">
        <f t="shared" si="273"/>
        <v>0</v>
      </c>
      <c r="AE684" s="11" t="b">
        <f t="shared" si="274"/>
        <v>0</v>
      </c>
      <c r="AF684" s="11">
        <f>IF(AND(Z684&gt;=Berekening!E$84,Z684&lt;=Berekening!F$84),AB684,)</f>
        <v>0</v>
      </c>
      <c r="AG684" s="11">
        <f>IF(AND(Z684&gt;=Berekening!E$85,Z684&lt;=Berekening!F$85),AB684,)</f>
        <v>0</v>
      </c>
      <c r="AH684" s="11">
        <f>IF(AND(Z684&gt;=Berekening!E$86,Z684&lt;=Berekening!F$86),AB684,)</f>
        <v>0</v>
      </c>
      <c r="AI684" s="11">
        <f>IF(AND(Z684&gt;=Berekening!E$87,Z684&lt;=Berekening!F$87),AB684,)</f>
        <v>0</v>
      </c>
      <c r="AJ684" s="11">
        <f>IF(AND(Z684&gt;=Berekening!E$88,Z684&lt;=Berekening!F$88),AB684,)</f>
        <v>0</v>
      </c>
      <c r="AK684" s="11">
        <f>IF(AND(Z684&gt;=Berekening!E$89,Z684&lt;=Berekening!F$89),AB684,)</f>
        <v>0</v>
      </c>
      <c r="AL684" s="11">
        <f>IF(AND(Z684&gt;=Berekening!E$90,Z684&lt;=Berekening!F$90),AB684,)</f>
        <v>0</v>
      </c>
      <c r="AM684" s="11">
        <f>IF(AND(Z684&gt;=Berekening!E$91,Z684&lt;=Berekening!F$91),AB684,)</f>
        <v>0</v>
      </c>
      <c r="AN684" s="11">
        <f>IF(AND(Z684&gt;=Berekening!E$92,Z684&lt;=Berekening!F$92),AB684,)</f>
        <v>0</v>
      </c>
      <c r="AO684" s="11">
        <f>IF(AND(Z684&gt;=Berekening!E$93,Z684&lt;=Berekening!F$93),AB684,)</f>
        <v>0</v>
      </c>
    </row>
    <row r="685" spans="20:41" hidden="1" x14ac:dyDescent="0.2">
      <c r="T685" s="11"/>
      <c r="Z685" s="19">
        <f t="shared" si="275"/>
        <v>284</v>
      </c>
      <c r="AA685" s="11">
        <f t="shared" si="270"/>
        <v>3</v>
      </c>
      <c r="AB685" s="11">
        <f t="shared" si="271"/>
        <v>0</v>
      </c>
      <c r="AC685" s="19">
        <f t="shared" si="272"/>
        <v>0</v>
      </c>
      <c r="AD685" s="19">
        <f t="shared" si="273"/>
        <v>0</v>
      </c>
      <c r="AE685" s="11" t="b">
        <f t="shared" si="274"/>
        <v>0</v>
      </c>
      <c r="AF685" s="11">
        <f>IF(AND(Z685&gt;=Berekening!E$84,Z685&lt;=Berekening!F$84),AB685,)</f>
        <v>0</v>
      </c>
      <c r="AG685" s="11">
        <f>IF(AND(Z685&gt;=Berekening!E$85,Z685&lt;=Berekening!F$85),AB685,)</f>
        <v>0</v>
      </c>
      <c r="AH685" s="11">
        <f>IF(AND(Z685&gt;=Berekening!E$86,Z685&lt;=Berekening!F$86),AB685,)</f>
        <v>0</v>
      </c>
      <c r="AI685" s="11">
        <f>IF(AND(Z685&gt;=Berekening!E$87,Z685&lt;=Berekening!F$87),AB685,)</f>
        <v>0</v>
      </c>
      <c r="AJ685" s="11">
        <f>IF(AND(Z685&gt;=Berekening!E$88,Z685&lt;=Berekening!F$88),AB685,)</f>
        <v>0</v>
      </c>
      <c r="AK685" s="11">
        <f>IF(AND(Z685&gt;=Berekening!E$89,Z685&lt;=Berekening!F$89),AB685,)</f>
        <v>0</v>
      </c>
      <c r="AL685" s="11">
        <f>IF(AND(Z685&gt;=Berekening!E$90,Z685&lt;=Berekening!F$90),AB685,)</f>
        <v>0</v>
      </c>
      <c r="AM685" s="11">
        <f>IF(AND(Z685&gt;=Berekening!E$91,Z685&lt;=Berekening!F$91),AB685,)</f>
        <v>0</v>
      </c>
      <c r="AN685" s="11">
        <f>IF(AND(Z685&gt;=Berekening!E$92,Z685&lt;=Berekening!F$92),AB685,)</f>
        <v>0</v>
      </c>
      <c r="AO685" s="11">
        <f>IF(AND(Z685&gt;=Berekening!E$93,Z685&lt;=Berekening!F$93),AB685,)</f>
        <v>0</v>
      </c>
    </row>
    <row r="686" spans="20:41" hidden="1" x14ac:dyDescent="0.2">
      <c r="T686" s="11"/>
      <c r="Z686" s="19">
        <f t="shared" si="275"/>
        <v>285</v>
      </c>
      <c r="AA686" s="11">
        <f t="shared" si="270"/>
        <v>4</v>
      </c>
      <c r="AB686" s="11">
        <f t="shared" si="271"/>
        <v>0</v>
      </c>
      <c r="AC686" s="19">
        <f t="shared" si="272"/>
        <v>0</v>
      </c>
      <c r="AD686" s="19">
        <f t="shared" si="273"/>
        <v>0</v>
      </c>
      <c r="AE686" s="11" t="b">
        <f t="shared" si="274"/>
        <v>0</v>
      </c>
      <c r="AF686" s="11">
        <f>IF(AND(Z686&gt;=Berekening!E$84,Z686&lt;=Berekening!F$84),AB686,)</f>
        <v>0</v>
      </c>
      <c r="AG686" s="11">
        <f>IF(AND(Z686&gt;=Berekening!E$85,Z686&lt;=Berekening!F$85),AB686,)</f>
        <v>0</v>
      </c>
      <c r="AH686" s="11">
        <f>IF(AND(Z686&gt;=Berekening!E$86,Z686&lt;=Berekening!F$86),AB686,)</f>
        <v>0</v>
      </c>
      <c r="AI686" s="11">
        <f>IF(AND(Z686&gt;=Berekening!E$87,Z686&lt;=Berekening!F$87),AB686,)</f>
        <v>0</v>
      </c>
      <c r="AJ686" s="11">
        <f>IF(AND(Z686&gt;=Berekening!E$88,Z686&lt;=Berekening!F$88),AB686,)</f>
        <v>0</v>
      </c>
      <c r="AK686" s="11">
        <f>IF(AND(Z686&gt;=Berekening!E$89,Z686&lt;=Berekening!F$89),AB686,)</f>
        <v>0</v>
      </c>
      <c r="AL686" s="11">
        <f>IF(AND(Z686&gt;=Berekening!E$90,Z686&lt;=Berekening!F$90),AB686,)</f>
        <v>0</v>
      </c>
      <c r="AM686" s="11">
        <f>IF(AND(Z686&gt;=Berekening!E$91,Z686&lt;=Berekening!F$91),AB686,)</f>
        <v>0</v>
      </c>
      <c r="AN686" s="11">
        <f>IF(AND(Z686&gt;=Berekening!E$92,Z686&lt;=Berekening!F$92),AB686,)</f>
        <v>0</v>
      </c>
      <c r="AO686" s="11">
        <f>IF(AND(Z686&gt;=Berekening!E$93,Z686&lt;=Berekening!F$93),AB686,)</f>
        <v>0</v>
      </c>
    </row>
    <row r="687" spans="20:41" hidden="1" x14ac:dyDescent="0.2">
      <c r="T687" s="11"/>
      <c r="Z687" s="19">
        <f t="shared" si="275"/>
        <v>286</v>
      </c>
      <c r="AA687" s="11">
        <f t="shared" si="270"/>
        <v>5</v>
      </c>
      <c r="AB687" s="11">
        <f t="shared" si="271"/>
        <v>0</v>
      </c>
      <c r="AC687" s="19">
        <f t="shared" si="272"/>
        <v>0</v>
      </c>
      <c r="AD687" s="19">
        <f t="shared" si="273"/>
        <v>0</v>
      </c>
      <c r="AE687" s="11" t="b">
        <f t="shared" si="274"/>
        <v>0</v>
      </c>
      <c r="AF687" s="11">
        <f>IF(AND(Z687&gt;=Berekening!E$84,Z687&lt;=Berekening!F$84),AB687,)</f>
        <v>0</v>
      </c>
      <c r="AG687" s="11">
        <f>IF(AND(Z687&gt;=Berekening!E$85,Z687&lt;=Berekening!F$85),AB687,)</f>
        <v>0</v>
      </c>
      <c r="AH687" s="11">
        <f>IF(AND(Z687&gt;=Berekening!E$86,Z687&lt;=Berekening!F$86),AB687,)</f>
        <v>0</v>
      </c>
      <c r="AI687" s="11">
        <f>IF(AND(Z687&gt;=Berekening!E$87,Z687&lt;=Berekening!F$87),AB687,)</f>
        <v>0</v>
      </c>
      <c r="AJ687" s="11">
        <f>IF(AND(Z687&gt;=Berekening!E$88,Z687&lt;=Berekening!F$88),AB687,)</f>
        <v>0</v>
      </c>
      <c r="AK687" s="11">
        <f>IF(AND(Z687&gt;=Berekening!E$89,Z687&lt;=Berekening!F$89),AB687,)</f>
        <v>0</v>
      </c>
      <c r="AL687" s="11">
        <f>IF(AND(Z687&gt;=Berekening!E$90,Z687&lt;=Berekening!F$90),AB687,)</f>
        <v>0</v>
      </c>
      <c r="AM687" s="11">
        <f>IF(AND(Z687&gt;=Berekening!E$91,Z687&lt;=Berekening!F$91),AB687,)</f>
        <v>0</v>
      </c>
      <c r="AN687" s="11">
        <f>IF(AND(Z687&gt;=Berekening!E$92,Z687&lt;=Berekening!F$92),AB687,)</f>
        <v>0</v>
      </c>
      <c r="AO687" s="11">
        <f>IF(AND(Z687&gt;=Berekening!E$93,Z687&lt;=Berekening!F$93),AB687,)</f>
        <v>0</v>
      </c>
    </row>
    <row r="688" spans="20:41" hidden="1" x14ac:dyDescent="0.2">
      <c r="T688" s="11"/>
      <c r="Z688" s="19">
        <f t="shared" si="275"/>
        <v>287</v>
      </c>
      <c r="AA688" s="11">
        <f t="shared" si="270"/>
        <v>6</v>
      </c>
      <c r="AB688" s="11">
        <f t="shared" si="271"/>
        <v>0</v>
      </c>
      <c r="AC688" s="19">
        <f t="shared" si="272"/>
        <v>0</v>
      </c>
      <c r="AD688" s="19">
        <f t="shared" si="273"/>
        <v>0</v>
      </c>
      <c r="AE688" s="11" t="b">
        <f t="shared" si="274"/>
        <v>0</v>
      </c>
      <c r="AF688" s="11">
        <f>IF(AND(Z688&gt;=Berekening!E$84,Z688&lt;=Berekening!F$84),AB688,)</f>
        <v>0</v>
      </c>
      <c r="AG688" s="11">
        <f>IF(AND(Z688&gt;=Berekening!E$85,Z688&lt;=Berekening!F$85),AB688,)</f>
        <v>0</v>
      </c>
      <c r="AH688" s="11">
        <f>IF(AND(Z688&gt;=Berekening!E$86,Z688&lt;=Berekening!F$86),AB688,)</f>
        <v>0</v>
      </c>
      <c r="AI688" s="11">
        <f>IF(AND(Z688&gt;=Berekening!E$87,Z688&lt;=Berekening!F$87),AB688,)</f>
        <v>0</v>
      </c>
      <c r="AJ688" s="11">
        <f>IF(AND(Z688&gt;=Berekening!E$88,Z688&lt;=Berekening!F$88),AB688,)</f>
        <v>0</v>
      </c>
      <c r="AK688" s="11">
        <f>IF(AND(Z688&gt;=Berekening!E$89,Z688&lt;=Berekening!F$89),AB688,)</f>
        <v>0</v>
      </c>
      <c r="AL688" s="11">
        <f>IF(AND(Z688&gt;=Berekening!E$90,Z688&lt;=Berekening!F$90),AB688,)</f>
        <v>0</v>
      </c>
      <c r="AM688" s="11">
        <f>IF(AND(Z688&gt;=Berekening!E$91,Z688&lt;=Berekening!F$91),AB688,)</f>
        <v>0</v>
      </c>
      <c r="AN688" s="11">
        <f>IF(AND(Z688&gt;=Berekening!E$92,Z688&lt;=Berekening!F$92),AB688,)</f>
        <v>0</v>
      </c>
      <c r="AO688" s="11">
        <f>IF(AND(Z688&gt;=Berekening!E$93,Z688&lt;=Berekening!F$93),AB688,)</f>
        <v>0</v>
      </c>
    </row>
    <row r="689" spans="20:41" hidden="1" x14ac:dyDescent="0.2">
      <c r="T689" s="11"/>
      <c r="Z689" s="19">
        <f t="shared" si="275"/>
        <v>288</v>
      </c>
      <c r="AA689" s="11">
        <f t="shared" si="270"/>
        <v>7</v>
      </c>
      <c r="AB689" s="11">
        <f t="shared" si="271"/>
        <v>0</v>
      </c>
      <c r="AC689" s="19">
        <f t="shared" si="272"/>
        <v>0</v>
      </c>
      <c r="AD689" s="19">
        <f t="shared" si="273"/>
        <v>0</v>
      </c>
      <c r="AE689" s="11" t="b">
        <f t="shared" si="274"/>
        <v>0</v>
      </c>
      <c r="AF689" s="11">
        <f>IF(AND(Z689&gt;=Berekening!E$84,Z689&lt;=Berekening!F$84),AB689,)</f>
        <v>0</v>
      </c>
      <c r="AG689" s="11">
        <f>IF(AND(Z689&gt;=Berekening!E$85,Z689&lt;=Berekening!F$85),AB689,)</f>
        <v>0</v>
      </c>
      <c r="AH689" s="11">
        <f>IF(AND(Z689&gt;=Berekening!E$86,Z689&lt;=Berekening!F$86),AB689,)</f>
        <v>0</v>
      </c>
      <c r="AI689" s="11">
        <f>IF(AND(Z689&gt;=Berekening!E$87,Z689&lt;=Berekening!F$87),AB689,)</f>
        <v>0</v>
      </c>
      <c r="AJ689" s="11">
        <f>IF(AND(Z689&gt;=Berekening!E$88,Z689&lt;=Berekening!F$88),AB689,)</f>
        <v>0</v>
      </c>
      <c r="AK689" s="11">
        <f>IF(AND(Z689&gt;=Berekening!E$89,Z689&lt;=Berekening!F$89),AB689,)</f>
        <v>0</v>
      </c>
      <c r="AL689" s="11">
        <f>IF(AND(Z689&gt;=Berekening!E$90,Z689&lt;=Berekening!F$90),AB689,)</f>
        <v>0</v>
      </c>
      <c r="AM689" s="11">
        <f>IF(AND(Z689&gt;=Berekening!E$91,Z689&lt;=Berekening!F$91),AB689,)</f>
        <v>0</v>
      </c>
      <c r="AN689" s="11">
        <f>IF(AND(Z689&gt;=Berekening!E$92,Z689&lt;=Berekening!F$92),AB689,)</f>
        <v>0</v>
      </c>
      <c r="AO689" s="11">
        <f>IF(AND(Z689&gt;=Berekening!E$93,Z689&lt;=Berekening!F$93),AB689,)</f>
        <v>0</v>
      </c>
    </row>
    <row r="690" spans="20:41" hidden="1" x14ac:dyDescent="0.2">
      <c r="T690" s="11"/>
      <c r="Z690" s="19">
        <f t="shared" si="275"/>
        <v>289</v>
      </c>
      <c r="AA690" s="11">
        <f t="shared" si="270"/>
        <v>1</v>
      </c>
      <c r="AB690" s="11">
        <f t="shared" si="271"/>
        <v>0</v>
      </c>
      <c r="AC690" s="19">
        <f t="shared" si="272"/>
        <v>0</v>
      </c>
      <c r="AD690" s="19">
        <f t="shared" si="273"/>
        <v>0</v>
      </c>
      <c r="AE690" s="11" t="b">
        <f t="shared" si="274"/>
        <v>0</v>
      </c>
      <c r="AF690" s="11">
        <f>IF(AND(Z690&gt;=Berekening!E$84,Z690&lt;=Berekening!F$84),AB690,)</f>
        <v>0</v>
      </c>
      <c r="AG690" s="11">
        <f>IF(AND(Z690&gt;=Berekening!E$85,Z690&lt;=Berekening!F$85),AB690,)</f>
        <v>0</v>
      </c>
      <c r="AH690" s="11">
        <f>IF(AND(Z690&gt;=Berekening!E$86,Z690&lt;=Berekening!F$86),AB690,)</f>
        <v>0</v>
      </c>
      <c r="AI690" s="11">
        <f>IF(AND(Z690&gt;=Berekening!E$87,Z690&lt;=Berekening!F$87),AB690,)</f>
        <v>0</v>
      </c>
      <c r="AJ690" s="11">
        <f>IF(AND(Z690&gt;=Berekening!E$88,Z690&lt;=Berekening!F$88),AB690,)</f>
        <v>0</v>
      </c>
      <c r="AK690" s="11">
        <f>IF(AND(Z690&gt;=Berekening!E$89,Z690&lt;=Berekening!F$89),AB690,)</f>
        <v>0</v>
      </c>
      <c r="AL690" s="11">
        <f>IF(AND(Z690&gt;=Berekening!E$90,Z690&lt;=Berekening!F$90),AB690,)</f>
        <v>0</v>
      </c>
      <c r="AM690" s="11">
        <f>IF(AND(Z690&gt;=Berekening!E$91,Z690&lt;=Berekening!F$91),AB690,)</f>
        <v>0</v>
      </c>
      <c r="AN690" s="11">
        <f>IF(AND(Z690&gt;=Berekening!E$92,Z690&lt;=Berekening!F$92),AB690,)</f>
        <v>0</v>
      </c>
      <c r="AO690" s="11">
        <f>IF(AND(Z690&gt;=Berekening!E$93,Z690&lt;=Berekening!F$93),AB690,)</f>
        <v>0</v>
      </c>
    </row>
    <row r="691" spans="20:41" hidden="1" x14ac:dyDescent="0.2">
      <c r="T691" s="11"/>
      <c r="Z691" s="19">
        <f t="shared" si="275"/>
        <v>290</v>
      </c>
      <c r="AA691" s="11">
        <f t="shared" si="270"/>
        <v>2</v>
      </c>
      <c r="AB691" s="11">
        <f t="shared" si="271"/>
        <v>0</v>
      </c>
      <c r="AC691" s="19">
        <f t="shared" si="272"/>
        <v>0</v>
      </c>
      <c r="AD691" s="19">
        <f t="shared" si="273"/>
        <v>0</v>
      </c>
      <c r="AE691" s="11" t="b">
        <f t="shared" si="274"/>
        <v>0</v>
      </c>
      <c r="AF691" s="11">
        <f>IF(AND(Z691&gt;=Berekening!E$84,Z691&lt;=Berekening!F$84),AB691,)</f>
        <v>0</v>
      </c>
      <c r="AG691" s="11">
        <f>IF(AND(Z691&gt;=Berekening!E$85,Z691&lt;=Berekening!F$85),AB691,)</f>
        <v>0</v>
      </c>
      <c r="AH691" s="11">
        <f>IF(AND(Z691&gt;=Berekening!E$86,Z691&lt;=Berekening!F$86),AB691,)</f>
        <v>0</v>
      </c>
      <c r="AI691" s="11">
        <f>IF(AND(Z691&gt;=Berekening!E$87,Z691&lt;=Berekening!F$87),AB691,)</f>
        <v>0</v>
      </c>
      <c r="AJ691" s="11">
        <f>IF(AND(Z691&gt;=Berekening!E$88,Z691&lt;=Berekening!F$88),AB691,)</f>
        <v>0</v>
      </c>
      <c r="AK691" s="11">
        <f>IF(AND(Z691&gt;=Berekening!E$89,Z691&lt;=Berekening!F$89),AB691,)</f>
        <v>0</v>
      </c>
      <c r="AL691" s="11">
        <f>IF(AND(Z691&gt;=Berekening!E$90,Z691&lt;=Berekening!F$90),AB691,)</f>
        <v>0</v>
      </c>
      <c r="AM691" s="11">
        <f>IF(AND(Z691&gt;=Berekening!E$91,Z691&lt;=Berekening!F$91),AB691,)</f>
        <v>0</v>
      </c>
      <c r="AN691" s="11">
        <f>IF(AND(Z691&gt;=Berekening!E$92,Z691&lt;=Berekening!F$92),AB691,)</f>
        <v>0</v>
      </c>
      <c r="AO691" s="11">
        <f>IF(AND(Z691&gt;=Berekening!E$93,Z691&lt;=Berekening!F$93),AB691,)</f>
        <v>0</v>
      </c>
    </row>
    <row r="692" spans="20:41" hidden="1" x14ac:dyDescent="0.2">
      <c r="T692" s="11"/>
      <c r="Z692" s="19">
        <f t="shared" si="275"/>
        <v>291</v>
      </c>
      <c r="AA692" s="11">
        <f t="shared" si="270"/>
        <v>3</v>
      </c>
      <c r="AB692" s="11">
        <f t="shared" si="271"/>
        <v>0</v>
      </c>
      <c r="AC692" s="19">
        <f t="shared" si="272"/>
        <v>0</v>
      </c>
      <c r="AD692" s="19">
        <f t="shared" si="273"/>
        <v>0</v>
      </c>
      <c r="AE692" s="11" t="b">
        <f t="shared" si="274"/>
        <v>0</v>
      </c>
      <c r="AF692" s="11">
        <f>IF(AND(Z692&gt;=Berekening!E$84,Z692&lt;=Berekening!F$84),AB692,)</f>
        <v>0</v>
      </c>
      <c r="AG692" s="11">
        <f>IF(AND(Z692&gt;=Berekening!E$85,Z692&lt;=Berekening!F$85),AB692,)</f>
        <v>0</v>
      </c>
      <c r="AH692" s="11">
        <f>IF(AND(Z692&gt;=Berekening!E$86,Z692&lt;=Berekening!F$86),AB692,)</f>
        <v>0</v>
      </c>
      <c r="AI692" s="11">
        <f>IF(AND(Z692&gt;=Berekening!E$87,Z692&lt;=Berekening!F$87),AB692,)</f>
        <v>0</v>
      </c>
      <c r="AJ692" s="11">
        <f>IF(AND(Z692&gt;=Berekening!E$88,Z692&lt;=Berekening!F$88),AB692,)</f>
        <v>0</v>
      </c>
      <c r="AK692" s="11">
        <f>IF(AND(Z692&gt;=Berekening!E$89,Z692&lt;=Berekening!F$89),AB692,)</f>
        <v>0</v>
      </c>
      <c r="AL692" s="11">
        <f>IF(AND(Z692&gt;=Berekening!E$90,Z692&lt;=Berekening!F$90),AB692,)</f>
        <v>0</v>
      </c>
      <c r="AM692" s="11">
        <f>IF(AND(Z692&gt;=Berekening!E$91,Z692&lt;=Berekening!F$91),AB692,)</f>
        <v>0</v>
      </c>
      <c r="AN692" s="11">
        <f>IF(AND(Z692&gt;=Berekening!E$92,Z692&lt;=Berekening!F$92),AB692,)</f>
        <v>0</v>
      </c>
      <c r="AO692" s="11">
        <f>IF(AND(Z692&gt;=Berekening!E$93,Z692&lt;=Berekening!F$93),AB692,)</f>
        <v>0</v>
      </c>
    </row>
    <row r="693" spans="20:41" hidden="1" x14ac:dyDescent="0.2">
      <c r="T693" s="11"/>
      <c r="Z693" s="19">
        <f t="shared" si="275"/>
        <v>292</v>
      </c>
      <c r="AA693" s="11">
        <f t="shared" si="270"/>
        <v>4</v>
      </c>
      <c r="AB693" s="11">
        <f t="shared" si="271"/>
        <v>0</v>
      </c>
      <c r="AC693" s="19">
        <f t="shared" si="272"/>
        <v>0</v>
      </c>
      <c r="AD693" s="19">
        <f t="shared" si="273"/>
        <v>0</v>
      </c>
      <c r="AE693" s="11" t="b">
        <f t="shared" si="274"/>
        <v>0</v>
      </c>
      <c r="AF693" s="11">
        <f>IF(AND(Z693&gt;=Berekening!E$84,Z693&lt;=Berekening!F$84),AB693,)</f>
        <v>0</v>
      </c>
      <c r="AG693" s="11">
        <f>IF(AND(Z693&gt;=Berekening!E$85,Z693&lt;=Berekening!F$85),AB693,)</f>
        <v>0</v>
      </c>
      <c r="AH693" s="11">
        <f>IF(AND(Z693&gt;=Berekening!E$86,Z693&lt;=Berekening!F$86),AB693,)</f>
        <v>0</v>
      </c>
      <c r="AI693" s="11">
        <f>IF(AND(Z693&gt;=Berekening!E$87,Z693&lt;=Berekening!F$87),AB693,)</f>
        <v>0</v>
      </c>
      <c r="AJ693" s="11">
        <f>IF(AND(Z693&gt;=Berekening!E$88,Z693&lt;=Berekening!F$88),AB693,)</f>
        <v>0</v>
      </c>
      <c r="AK693" s="11">
        <f>IF(AND(Z693&gt;=Berekening!E$89,Z693&lt;=Berekening!F$89),AB693,)</f>
        <v>0</v>
      </c>
      <c r="AL693" s="11">
        <f>IF(AND(Z693&gt;=Berekening!E$90,Z693&lt;=Berekening!F$90),AB693,)</f>
        <v>0</v>
      </c>
      <c r="AM693" s="11">
        <f>IF(AND(Z693&gt;=Berekening!E$91,Z693&lt;=Berekening!F$91),AB693,)</f>
        <v>0</v>
      </c>
      <c r="AN693" s="11">
        <f>IF(AND(Z693&gt;=Berekening!E$92,Z693&lt;=Berekening!F$92),AB693,)</f>
        <v>0</v>
      </c>
      <c r="AO693" s="11">
        <f>IF(AND(Z693&gt;=Berekening!E$93,Z693&lt;=Berekening!F$93),AB693,)</f>
        <v>0</v>
      </c>
    </row>
    <row r="694" spans="20:41" hidden="1" x14ac:dyDescent="0.2">
      <c r="T694" s="11"/>
      <c r="Z694" s="19">
        <f t="shared" si="275"/>
        <v>293</v>
      </c>
      <c r="AA694" s="11">
        <f t="shared" si="270"/>
        <v>5</v>
      </c>
      <c r="AB694" s="11">
        <f t="shared" si="271"/>
        <v>0</v>
      </c>
      <c r="AC694" s="19">
        <f t="shared" si="272"/>
        <v>0</v>
      </c>
      <c r="AD694" s="19">
        <f t="shared" si="273"/>
        <v>0</v>
      </c>
      <c r="AE694" s="11" t="b">
        <f t="shared" si="274"/>
        <v>0</v>
      </c>
      <c r="AF694" s="11">
        <f>IF(AND(Z694&gt;=Berekening!E$84,Z694&lt;=Berekening!F$84),AB694,)</f>
        <v>0</v>
      </c>
      <c r="AG694" s="11">
        <f>IF(AND(Z694&gt;=Berekening!E$85,Z694&lt;=Berekening!F$85),AB694,)</f>
        <v>0</v>
      </c>
      <c r="AH694" s="11">
        <f>IF(AND(Z694&gt;=Berekening!E$86,Z694&lt;=Berekening!F$86),AB694,)</f>
        <v>0</v>
      </c>
      <c r="AI694" s="11">
        <f>IF(AND(Z694&gt;=Berekening!E$87,Z694&lt;=Berekening!F$87),AB694,)</f>
        <v>0</v>
      </c>
      <c r="AJ694" s="11">
        <f>IF(AND(Z694&gt;=Berekening!E$88,Z694&lt;=Berekening!F$88),AB694,)</f>
        <v>0</v>
      </c>
      <c r="AK694" s="11">
        <f>IF(AND(Z694&gt;=Berekening!E$89,Z694&lt;=Berekening!F$89),AB694,)</f>
        <v>0</v>
      </c>
      <c r="AL694" s="11">
        <f>IF(AND(Z694&gt;=Berekening!E$90,Z694&lt;=Berekening!F$90),AB694,)</f>
        <v>0</v>
      </c>
      <c r="AM694" s="11">
        <f>IF(AND(Z694&gt;=Berekening!E$91,Z694&lt;=Berekening!F$91),AB694,)</f>
        <v>0</v>
      </c>
      <c r="AN694" s="11">
        <f>IF(AND(Z694&gt;=Berekening!E$92,Z694&lt;=Berekening!F$92),AB694,)</f>
        <v>0</v>
      </c>
      <c r="AO694" s="11">
        <f>IF(AND(Z694&gt;=Berekening!E$93,Z694&lt;=Berekening!F$93),AB694,)</f>
        <v>0</v>
      </c>
    </row>
    <row r="695" spans="20:41" hidden="1" x14ac:dyDescent="0.2">
      <c r="T695" s="11"/>
      <c r="Z695" s="19">
        <f t="shared" si="275"/>
        <v>294</v>
      </c>
      <c r="AA695" s="11">
        <f t="shared" si="270"/>
        <v>6</v>
      </c>
      <c r="AB695" s="11">
        <f t="shared" si="271"/>
        <v>0</v>
      </c>
      <c r="AC695" s="19">
        <f t="shared" si="272"/>
        <v>0</v>
      </c>
      <c r="AD695" s="19">
        <f t="shared" si="273"/>
        <v>0</v>
      </c>
      <c r="AE695" s="11" t="b">
        <f t="shared" si="274"/>
        <v>0</v>
      </c>
      <c r="AF695" s="11">
        <f>IF(AND(Z695&gt;=Berekening!E$84,Z695&lt;=Berekening!F$84),AB695,)</f>
        <v>0</v>
      </c>
      <c r="AG695" s="11">
        <f>IF(AND(Z695&gt;=Berekening!E$85,Z695&lt;=Berekening!F$85),AB695,)</f>
        <v>0</v>
      </c>
      <c r="AH695" s="11">
        <f>IF(AND(Z695&gt;=Berekening!E$86,Z695&lt;=Berekening!F$86),AB695,)</f>
        <v>0</v>
      </c>
      <c r="AI695" s="11">
        <f>IF(AND(Z695&gt;=Berekening!E$87,Z695&lt;=Berekening!F$87),AB695,)</f>
        <v>0</v>
      </c>
      <c r="AJ695" s="11">
        <f>IF(AND(Z695&gt;=Berekening!E$88,Z695&lt;=Berekening!F$88),AB695,)</f>
        <v>0</v>
      </c>
      <c r="AK695" s="11">
        <f>IF(AND(Z695&gt;=Berekening!E$89,Z695&lt;=Berekening!F$89),AB695,)</f>
        <v>0</v>
      </c>
      <c r="AL695" s="11">
        <f>IF(AND(Z695&gt;=Berekening!E$90,Z695&lt;=Berekening!F$90),AB695,)</f>
        <v>0</v>
      </c>
      <c r="AM695" s="11">
        <f>IF(AND(Z695&gt;=Berekening!E$91,Z695&lt;=Berekening!F$91),AB695,)</f>
        <v>0</v>
      </c>
      <c r="AN695" s="11">
        <f>IF(AND(Z695&gt;=Berekening!E$92,Z695&lt;=Berekening!F$92),AB695,)</f>
        <v>0</v>
      </c>
      <c r="AO695" s="11">
        <f>IF(AND(Z695&gt;=Berekening!E$93,Z695&lt;=Berekening!F$93),AB695,)</f>
        <v>0</v>
      </c>
    </row>
    <row r="696" spans="20:41" hidden="1" x14ac:dyDescent="0.2">
      <c r="T696" s="11"/>
      <c r="Z696" s="19">
        <f t="shared" si="275"/>
        <v>295</v>
      </c>
      <c r="AA696" s="11">
        <f t="shared" si="270"/>
        <v>7</v>
      </c>
      <c r="AB696" s="11">
        <f t="shared" si="271"/>
        <v>0</v>
      </c>
      <c r="AC696" s="19">
        <f t="shared" si="272"/>
        <v>0</v>
      </c>
      <c r="AD696" s="19">
        <f t="shared" si="273"/>
        <v>0</v>
      </c>
      <c r="AE696" s="11" t="b">
        <f t="shared" si="274"/>
        <v>0</v>
      </c>
      <c r="AF696" s="11">
        <f>IF(AND(Z696&gt;=Berekening!E$84,Z696&lt;=Berekening!F$84),AB696,)</f>
        <v>0</v>
      </c>
      <c r="AG696" s="11">
        <f>IF(AND(Z696&gt;=Berekening!E$85,Z696&lt;=Berekening!F$85),AB696,)</f>
        <v>0</v>
      </c>
      <c r="AH696" s="11">
        <f>IF(AND(Z696&gt;=Berekening!E$86,Z696&lt;=Berekening!F$86),AB696,)</f>
        <v>0</v>
      </c>
      <c r="AI696" s="11">
        <f>IF(AND(Z696&gt;=Berekening!E$87,Z696&lt;=Berekening!F$87),AB696,)</f>
        <v>0</v>
      </c>
      <c r="AJ696" s="11">
        <f>IF(AND(Z696&gt;=Berekening!E$88,Z696&lt;=Berekening!F$88),AB696,)</f>
        <v>0</v>
      </c>
      <c r="AK696" s="11">
        <f>IF(AND(Z696&gt;=Berekening!E$89,Z696&lt;=Berekening!F$89),AB696,)</f>
        <v>0</v>
      </c>
      <c r="AL696" s="11">
        <f>IF(AND(Z696&gt;=Berekening!E$90,Z696&lt;=Berekening!F$90),AB696,)</f>
        <v>0</v>
      </c>
      <c r="AM696" s="11">
        <f>IF(AND(Z696&gt;=Berekening!E$91,Z696&lt;=Berekening!F$91),AB696,)</f>
        <v>0</v>
      </c>
      <c r="AN696" s="11">
        <f>IF(AND(Z696&gt;=Berekening!E$92,Z696&lt;=Berekening!F$92),AB696,)</f>
        <v>0</v>
      </c>
      <c r="AO696" s="11">
        <f>IF(AND(Z696&gt;=Berekening!E$93,Z696&lt;=Berekening!F$93),AB696,)</f>
        <v>0</v>
      </c>
    </row>
    <row r="697" spans="20:41" hidden="1" x14ac:dyDescent="0.2">
      <c r="T697" s="11"/>
      <c r="Z697" s="19">
        <f t="shared" si="275"/>
        <v>296</v>
      </c>
      <c r="AA697" s="11">
        <f t="shared" si="270"/>
        <v>1</v>
      </c>
      <c r="AB697" s="11">
        <f t="shared" si="271"/>
        <v>0</v>
      </c>
      <c r="AC697" s="19">
        <f t="shared" si="272"/>
        <v>0</v>
      </c>
      <c r="AD697" s="19">
        <f t="shared" si="273"/>
        <v>0</v>
      </c>
      <c r="AE697" s="11" t="b">
        <f t="shared" si="274"/>
        <v>0</v>
      </c>
      <c r="AF697" s="11">
        <f>IF(AND(Z697&gt;=Berekening!E$84,Z697&lt;=Berekening!F$84),AB697,)</f>
        <v>0</v>
      </c>
      <c r="AG697" s="11">
        <f>IF(AND(Z697&gt;=Berekening!E$85,Z697&lt;=Berekening!F$85),AB697,)</f>
        <v>0</v>
      </c>
      <c r="AH697" s="11">
        <f>IF(AND(Z697&gt;=Berekening!E$86,Z697&lt;=Berekening!F$86),AB697,)</f>
        <v>0</v>
      </c>
      <c r="AI697" s="11">
        <f>IF(AND(Z697&gt;=Berekening!E$87,Z697&lt;=Berekening!F$87),AB697,)</f>
        <v>0</v>
      </c>
      <c r="AJ697" s="11">
        <f>IF(AND(Z697&gt;=Berekening!E$88,Z697&lt;=Berekening!F$88),AB697,)</f>
        <v>0</v>
      </c>
      <c r="AK697" s="11">
        <f>IF(AND(Z697&gt;=Berekening!E$89,Z697&lt;=Berekening!F$89),AB697,)</f>
        <v>0</v>
      </c>
      <c r="AL697" s="11">
        <f>IF(AND(Z697&gt;=Berekening!E$90,Z697&lt;=Berekening!F$90),AB697,)</f>
        <v>0</v>
      </c>
      <c r="AM697" s="11">
        <f>IF(AND(Z697&gt;=Berekening!E$91,Z697&lt;=Berekening!F$91),AB697,)</f>
        <v>0</v>
      </c>
      <c r="AN697" s="11">
        <f>IF(AND(Z697&gt;=Berekening!E$92,Z697&lt;=Berekening!F$92),AB697,)</f>
        <v>0</v>
      </c>
      <c r="AO697" s="11">
        <f>IF(AND(Z697&gt;=Berekening!E$93,Z697&lt;=Berekening!F$93),AB697,)</f>
        <v>0</v>
      </c>
    </row>
    <row r="698" spans="20:41" hidden="1" x14ac:dyDescent="0.2">
      <c r="T698" s="11"/>
      <c r="Z698" s="19">
        <f t="shared" si="275"/>
        <v>297</v>
      </c>
      <c r="AA698" s="11">
        <f t="shared" si="270"/>
        <v>2</v>
      </c>
      <c r="AB698" s="11">
        <f t="shared" si="271"/>
        <v>0</v>
      </c>
      <c r="AC698" s="19">
        <f t="shared" si="272"/>
        <v>0</v>
      </c>
      <c r="AD698" s="19">
        <f t="shared" si="273"/>
        <v>0</v>
      </c>
      <c r="AE698" s="11" t="b">
        <f t="shared" si="274"/>
        <v>0</v>
      </c>
      <c r="AF698" s="11">
        <f>IF(AND(Z698&gt;=Berekening!E$84,Z698&lt;=Berekening!F$84),AB698,)</f>
        <v>0</v>
      </c>
      <c r="AG698" s="11">
        <f>IF(AND(Z698&gt;=Berekening!E$85,Z698&lt;=Berekening!F$85),AB698,)</f>
        <v>0</v>
      </c>
      <c r="AH698" s="11">
        <f>IF(AND(Z698&gt;=Berekening!E$86,Z698&lt;=Berekening!F$86),AB698,)</f>
        <v>0</v>
      </c>
      <c r="AI698" s="11">
        <f>IF(AND(Z698&gt;=Berekening!E$87,Z698&lt;=Berekening!F$87),AB698,)</f>
        <v>0</v>
      </c>
      <c r="AJ698" s="11">
        <f>IF(AND(Z698&gt;=Berekening!E$88,Z698&lt;=Berekening!F$88),AB698,)</f>
        <v>0</v>
      </c>
      <c r="AK698" s="11">
        <f>IF(AND(Z698&gt;=Berekening!E$89,Z698&lt;=Berekening!F$89),AB698,)</f>
        <v>0</v>
      </c>
      <c r="AL698" s="11">
        <f>IF(AND(Z698&gt;=Berekening!E$90,Z698&lt;=Berekening!F$90),AB698,)</f>
        <v>0</v>
      </c>
      <c r="AM698" s="11">
        <f>IF(AND(Z698&gt;=Berekening!E$91,Z698&lt;=Berekening!F$91),AB698,)</f>
        <v>0</v>
      </c>
      <c r="AN698" s="11">
        <f>IF(AND(Z698&gt;=Berekening!E$92,Z698&lt;=Berekening!F$92),AB698,)</f>
        <v>0</v>
      </c>
      <c r="AO698" s="11">
        <f>IF(AND(Z698&gt;=Berekening!E$93,Z698&lt;=Berekening!F$93),AB698,)</f>
        <v>0</v>
      </c>
    </row>
    <row r="699" spans="20:41" hidden="1" x14ac:dyDescent="0.2">
      <c r="T699" s="11"/>
      <c r="Z699" s="19">
        <f t="shared" si="275"/>
        <v>298</v>
      </c>
      <c r="AA699" s="11">
        <f t="shared" si="270"/>
        <v>3</v>
      </c>
      <c r="AB699" s="11">
        <f t="shared" si="271"/>
        <v>0</v>
      </c>
      <c r="AC699" s="19">
        <f t="shared" si="272"/>
        <v>0</v>
      </c>
      <c r="AD699" s="19">
        <f t="shared" si="273"/>
        <v>0</v>
      </c>
      <c r="AE699" s="11" t="b">
        <f t="shared" si="274"/>
        <v>0</v>
      </c>
      <c r="AF699" s="11">
        <f>IF(AND(Z699&gt;=Berekening!E$84,Z699&lt;=Berekening!F$84),AB699,)</f>
        <v>0</v>
      </c>
      <c r="AG699" s="11">
        <f>IF(AND(Z699&gt;=Berekening!E$85,Z699&lt;=Berekening!F$85),AB699,)</f>
        <v>0</v>
      </c>
      <c r="AH699" s="11">
        <f>IF(AND(Z699&gt;=Berekening!E$86,Z699&lt;=Berekening!F$86),AB699,)</f>
        <v>0</v>
      </c>
      <c r="AI699" s="11">
        <f>IF(AND(Z699&gt;=Berekening!E$87,Z699&lt;=Berekening!F$87),AB699,)</f>
        <v>0</v>
      </c>
      <c r="AJ699" s="11">
        <f>IF(AND(Z699&gt;=Berekening!E$88,Z699&lt;=Berekening!F$88),AB699,)</f>
        <v>0</v>
      </c>
      <c r="AK699" s="11">
        <f>IF(AND(Z699&gt;=Berekening!E$89,Z699&lt;=Berekening!F$89),AB699,)</f>
        <v>0</v>
      </c>
      <c r="AL699" s="11">
        <f>IF(AND(Z699&gt;=Berekening!E$90,Z699&lt;=Berekening!F$90),AB699,)</f>
        <v>0</v>
      </c>
      <c r="AM699" s="11">
        <f>IF(AND(Z699&gt;=Berekening!E$91,Z699&lt;=Berekening!F$91),AB699,)</f>
        <v>0</v>
      </c>
      <c r="AN699" s="11">
        <f>IF(AND(Z699&gt;=Berekening!E$92,Z699&lt;=Berekening!F$92),AB699,)</f>
        <v>0</v>
      </c>
      <c r="AO699" s="11">
        <f>IF(AND(Z699&gt;=Berekening!E$93,Z699&lt;=Berekening!F$93),AB699,)</f>
        <v>0</v>
      </c>
    </row>
    <row r="700" spans="20:41" hidden="1" x14ac:dyDescent="0.2">
      <c r="T700" s="11"/>
      <c r="Z700" s="19">
        <f t="shared" si="275"/>
        <v>299</v>
      </c>
      <c r="AA700" s="11">
        <f t="shared" si="270"/>
        <v>4</v>
      </c>
      <c r="AB700" s="11">
        <f t="shared" si="271"/>
        <v>0</v>
      </c>
      <c r="AC700" s="19">
        <f t="shared" si="272"/>
        <v>0</v>
      </c>
      <c r="AD700" s="19">
        <f t="shared" si="273"/>
        <v>0</v>
      </c>
      <c r="AE700" s="11" t="b">
        <f t="shared" si="274"/>
        <v>0</v>
      </c>
      <c r="AF700" s="11">
        <f>IF(AND(Z700&gt;=Berekening!E$84,Z700&lt;=Berekening!F$84),AB700,)</f>
        <v>0</v>
      </c>
      <c r="AG700" s="11">
        <f>IF(AND(Z700&gt;=Berekening!E$85,Z700&lt;=Berekening!F$85),AB700,)</f>
        <v>0</v>
      </c>
      <c r="AH700" s="11">
        <f>IF(AND(Z700&gt;=Berekening!E$86,Z700&lt;=Berekening!F$86),AB700,)</f>
        <v>0</v>
      </c>
      <c r="AI700" s="11">
        <f>IF(AND(Z700&gt;=Berekening!E$87,Z700&lt;=Berekening!F$87),AB700,)</f>
        <v>0</v>
      </c>
      <c r="AJ700" s="11">
        <f>IF(AND(Z700&gt;=Berekening!E$88,Z700&lt;=Berekening!F$88),AB700,)</f>
        <v>0</v>
      </c>
      <c r="AK700" s="11">
        <f>IF(AND(Z700&gt;=Berekening!E$89,Z700&lt;=Berekening!F$89),AB700,)</f>
        <v>0</v>
      </c>
      <c r="AL700" s="11">
        <f>IF(AND(Z700&gt;=Berekening!E$90,Z700&lt;=Berekening!F$90),AB700,)</f>
        <v>0</v>
      </c>
      <c r="AM700" s="11">
        <f>IF(AND(Z700&gt;=Berekening!E$91,Z700&lt;=Berekening!F$91),AB700,)</f>
        <v>0</v>
      </c>
      <c r="AN700" s="11">
        <f>IF(AND(Z700&gt;=Berekening!E$92,Z700&lt;=Berekening!F$92),AB700,)</f>
        <v>0</v>
      </c>
      <c r="AO700" s="11">
        <f>IF(AND(Z700&gt;=Berekening!E$93,Z700&lt;=Berekening!F$93),AB700,)</f>
        <v>0</v>
      </c>
    </row>
    <row r="701" spans="20:41" hidden="1" x14ac:dyDescent="0.2">
      <c r="T701" s="11"/>
      <c r="Z701" s="19">
        <f t="shared" si="275"/>
        <v>300</v>
      </c>
      <c r="AA701" s="11">
        <f t="shared" si="270"/>
        <v>5</v>
      </c>
      <c r="AB701" s="11">
        <f t="shared" si="271"/>
        <v>0</v>
      </c>
      <c r="AC701" s="19">
        <f t="shared" si="272"/>
        <v>0</v>
      </c>
      <c r="AD701" s="19">
        <f t="shared" si="273"/>
        <v>0</v>
      </c>
      <c r="AE701" s="11" t="b">
        <f t="shared" si="274"/>
        <v>0</v>
      </c>
      <c r="AF701" s="11">
        <f>IF(AND(Z701&gt;=Berekening!E$84,Z701&lt;=Berekening!F$84),AB701,)</f>
        <v>0</v>
      </c>
      <c r="AG701" s="11">
        <f>IF(AND(Z701&gt;=Berekening!E$85,Z701&lt;=Berekening!F$85),AB701,)</f>
        <v>0</v>
      </c>
      <c r="AH701" s="11">
        <f>IF(AND(Z701&gt;=Berekening!E$86,Z701&lt;=Berekening!F$86),AB701,)</f>
        <v>0</v>
      </c>
      <c r="AI701" s="11">
        <f>IF(AND(Z701&gt;=Berekening!E$87,Z701&lt;=Berekening!F$87),AB701,)</f>
        <v>0</v>
      </c>
      <c r="AJ701" s="11">
        <f>IF(AND(Z701&gt;=Berekening!E$88,Z701&lt;=Berekening!F$88),AB701,)</f>
        <v>0</v>
      </c>
      <c r="AK701" s="11">
        <f>IF(AND(Z701&gt;=Berekening!E$89,Z701&lt;=Berekening!F$89),AB701,)</f>
        <v>0</v>
      </c>
      <c r="AL701" s="11">
        <f>IF(AND(Z701&gt;=Berekening!E$90,Z701&lt;=Berekening!F$90),AB701,)</f>
        <v>0</v>
      </c>
      <c r="AM701" s="11">
        <f>IF(AND(Z701&gt;=Berekening!E$91,Z701&lt;=Berekening!F$91),AB701,)</f>
        <v>0</v>
      </c>
      <c r="AN701" s="11">
        <f>IF(AND(Z701&gt;=Berekening!E$92,Z701&lt;=Berekening!F$92),AB701,)</f>
        <v>0</v>
      </c>
      <c r="AO701" s="11">
        <f>IF(AND(Z701&gt;=Berekening!E$93,Z701&lt;=Berekening!F$93),AB701,)</f>
        <v>0</v>
      </c>
    </row>
    <row r="702" spans="20:41" hidden="1" x14ac:dyDescent="0.2">
      <c r="T702" s="11"/>
      <c r="Z702" s="19">
        <f t="shared" si="275"/>
        <v>301</v>
      </c>
      <c r="AA702" s="11">
        <f t="shared" si="270"/>
        <v>6</v>
      </c>
      <c r="AB702" s="11">
        <f t="shared" si="271"/>
        <v>0</v>
      </c>
      <c r="AC702" s="19">
        <f t="shared" si="272"/>
        <v>0</v>
      </c>
      <c r="AD702" s="19">
        <f t="shared" si="273"/>
        <v>0</v>
      </c>
      <c r="AE702" s="11" t="b">
        <f t="shared" si="274"/>
        <v>0</v>
      </c>
      <c r="AF702" s="11">
        <f>IF(AND(Z702&gt;=Berekening!E$84,Z702&lt;=Berekening!F$84),AB702,)</f>
        <v>0</v>
      </c>
      <c r="AG702" s="11">
        <f>IF(AND(Z702&gt;=Berekening!E$85,Z702&lt;=Berekening!F$85),AB702,)</f>
        <v>0</v>
      </c>
      <c r="AH702" s="11">
        <f>IF(AND(Z702&gt;=Berekening!E$86,Z702&lt;=Berekening!F$86),AB702,)</f>
        <v>0</v>
      </c>
      <c r="AI702" s="11">
        <f>IF(AND(Z702&gt;=Berekening!E$87,Z702&lt;=Berekening!F$87),AB702,)</f>
        <v>0</v>
      </c>
      <c r="AJ702" s="11">
        <f>IF(AND(Z702&gt;=Berekening!E$88,Z702&lt;=Berekening!F$88),AB702,)</f>
        <v>0</v>
      </c>
      <c r="AK702" s="11">
        <f>IF(AND(Z702&gt;=Berekening!E$89,Z702&lt;=Berekening!F$89),AB702,)</f>
        <v>0</v>
      </c>
      <c r="AL702" s="11">
        <f>IF(AND(Z702&gt;=Berekening!E$90,Z702&lt;=Berekening!F$90),AB702,)</f>
        <v>0</v>
      </c>
      <c r="AM702" s="11">
        <f>IF(AND(Z702&gt;=Berekening!E$91,Z702&lt;=Berekening!F$91),AB702,)</f>
        <v>0</v>
      </c>
      <c r="AN702" s="11">
        <f>IF(AND(Z702&gt;=Berekening!E$92,Z702&lt;=Berekening!F$92),AB702,)</f>
        <v>0</v>
      </c>
      <c r="AO702" s="11">
        <f>IF(AND(Z702&gt;=Berekening!E$93,Z702&lt;=Berekening!F$93),AB702,)</f>
        <v>0</v>
      </c>
    </row>
    <row r="703" spans="20:41" hidden="1" x14ac:dyDescent="0.2">
      <c r="T703" s="11"/>
      <c r="Z703" s="19">
        <f t="shared" si="275"/>
        <v>302</v>
      </c>
      <c r="AA703" s="11">
        <f t="shared" si="270"/>
        <v>7</v>
      </c>
      <c r="AB703" s="11">
        <f t="shared" si="271"/>
        <v>0</v>
      </c>
      <c r="AC703" s="19">
        <f t="shared" si="272"/>
        <v>0</v>
      </c>
      <c r="AD703" s="19">
        <f t="shared" si="273"/>
        <v>0</v>
      </c>
      <c r="AE703" s="11" t="b">
        <f t="shared" si="274"/>
        <v>0</v>
      </c>
      <c r="AF703" s="11">
        <f>IF(AND(Z703&gt;=Berekening!E$84,Z703&lt;=Berekening!F$84),AB703,)</f>
        <v>0</v>
      </c>
      <c r="AG703" s="11">
        <f>IF(AND(Z703&gt;=Berekening!E$85,Z703&lt;=Berekening!F$85),AB703,)</f>
        <v>0</v>
      </c>
      <c r="AH703" s="11">
        <f>IF(AND(Z703&gt;=Berekening!E$86,Z703&lt;=Berekening!F$86),AB703,)</f>
        <v>0</v>
      </c>
      <c r="AI703" s="11">
        <f>IF(AND(Z703&gt;=Berekening!E$87,Z703&lt;=Berekening!F$87),AB703,)</f>
        <v>0</v>
      </c>
      <c r="AJ703" s="11">
        <f>IF(AND(Z703&gt;=Berekening!E$88,Z703&lt;=Berekening!F$88),AB703,)</f>
        <v>0</v>
      </c>
      <c r="AK703" s="11">
        <f>IF(AND(Z703&gt;=Berekening!E$89,Z703&lt;=Berekening!F$89),AB703,)</f>
        <v>0</v>
      </c>
      <c r="AL703" s="11">
        <f>IF(AND(Z703&gt;=Berekening!E$90,Z703&lt;=Berekening!F$90),AB703,)</f>
        <v>0</v>
      </c>
      <c r="AM703" s="11">
        <f>IF(AND(Z703&gt;=Berekening!E$91,Z703&lt;=Berekening!F$91),AB703,)</f>
        <v>0</v>
      </c>
      <c r="AN703" s="11">
        <f>IF(AND(Z703&gt;=Berekening!E$92,Z703&lt;=Berekening!F$92),AB703,)</f>
        <v>0</v>
      </c>
      <c r="AO703" s="11">
        <f>IF(AND(Z703&gt;=Berekening!E$93,Z703&lt;=Berekening!F$93),AB703,)</f>
        <v>0</v>
      </c>
    </row>
    <row r="704" spans="20:41" hidden="1" x14ac:dyDescent="0.2">
      <c r="T704" s="11"/>
      <c r="Z704" s="19">
        <f t="shared" si="275"/>
        <v>303</v>
      </c>
      <c r="AA704" s="11">
        <f t="shared" si="270"/>
        <v>1</v>
      </c>
      <c r="AB704" s="11">
        <f t="shared" si="271"/>
        <v>0</v>
      </c>
      <c r="AC704" s="19">
        <f t="shared" si="272"/>
        <v>0</v>
      </c>
      <c r="AD704" s="19">
        <f t="shared" si="273"/>
        <v>0</v>
      </c>
      <c r="AE704" s="11" t="b">
        <f t="shared" si="274"/>
        <v>0</v>
      </c>
      <c r="AF704" s="11">
        <f>IF(AND(Z704&gt;=Berekening!E$84,Z704&lt;=Berekening!F$84),AB704,)</f>
        <v>0</v>
      </c>
      <c r="AG704" s="11">
        <f>IF(AND(Z704&gt;=Berekening!E$85,Z704&lt;=Berekening!F$85),AB704,)</f>
        <v>0</v>
      </c>
      <c r="AH704" s="11">
        <f>IF(AND(Z704&gt;=Berekening!E$86,Z704&lt;=Berekening!F$86),AB704,)</f>
        <v>0</v>
      </c>
      <c r="AI704" s="11">
        <f>IF(AND(Z704&gt;=Berekening!E$87,Z704&lt;=Berekening!F$87),AB704,)</f>
        <v>0</v>
      </c>
      <c r="AJ704" s="11">
        <f>IF(AND(Z704&gt;=Berekening!E$88,Z704&lt;=Berekening!F$88),AB704,)</f>
        <v>0</v>
      </c>
      <c r="AK704" s="11">
        <f>IF(AND(Z704&gt;=Berekening!E$89,Z704&lt;=Berekening!F$89),AB704,)</f>
        <v>0</v>
      </c>
      <c r="AL704" s="11">
        <f>IF(AND(Z704&gt;=Berekening!E$90,Z704&lt;=Berekening!F$90),AB704,)</f>
        <v>0</v>
      </c>
      <c r="AM704" s="11">
        <f>IF(AND(Z704&gt;=Berekening!E$91,Z704&lt;=Berekening!F$91),AB704,)</f>
        <v>0</v>
      </c>
      <c r="AN704" s="11">
        <f>IF(AND(Z704&gt;=Berekening!E$92,Z704&lt;=Berekening!F$92),AB704,)</f>
        <v>0</v>
      </c>
      <c r="AO704" s="11">
        <f>IF(AND(Z704&gt;=Berekening!E$93,Z704&lt;=Berekening!F$93),AB704,)</f>
        <v>0</v>
      </c>
    </row>
    <row r="705" spans="20:41" hidden="1" x14ac:dyDescent="0.2">
      <c r="T705" s="11"/>
      <c r="Z705" s="19">
        <f t="shared" si="275"/>
        <v>304</v>
      </c>
      <c r="AA705" s="11">
        <f t="shared" si="270"/>
        <v>2</v>
      </c>
      <c r="AB705" s="11">
        <f t="shared" si="271"/>
        <v>0</v>
      </c>
      <c r="AC705" s="19">
        <f t="shared" si="272"/>
        <v>0</v>
      </c>
      <c r="AD705" s="19">
        <f t="shared" si="273"/>
        <v>0</v>
      </c>
      <c r="AE705" s="11" t="b">
        <f t="shared" si="274"/>
        <v>0</v>
      </c>
      <c r="AF705" s="11">
        <f>IF(AND(Z705&gt;=Berekening!E$84,Z705&lt;=Berekening!F$84),AB705,)</f>
        <v>0</v>
      </c>
      <c r="AG705" s="11">
        <f>IF(AND(Z705&gt;=Berekening!E$85,Z705&lt;=Berekening!F$85),AB705,)</f>
        <v>0</v>
      </c>
      <c r="AH705" s="11">
        <f>IF(AND(Z705&gt;=Berekening!E$86,Z705&lt;=Berekening!F$86),AB705,)</f>
        <v>0</v>
      </c>
      <c r="AI705" s="11">
        <f>IF(AND(Z705&gt;=Berekening!E$87,Z705&lt;=Berekening!F$87),AB705,)</f>
        <v>0</v>
      </c>
      <c r="AJ705" s="11">
        <f>IF(AND(Z705&gt;=Berekening!E$88,Z705&lt;=Berekening!F$88),AB705,)</f>
        <v>0</v>
      </c>
      <c r="AK705" s="11">
        <f>IF(AND(Z705&gt;=Berekening!E$89,Z705&lt;=Berekening!F$89),AB705,)</f>
        <v>0</v>
      </c>
      <c r="AL705" s="11">
        <f>IF(AND(Z705&gt;=Berekening!E$90,Z705&lt;=Berekening!F$90),AB705,)</f>
        <v>0</v>
      </c>
      <c r="AM705" s="11">
        <f>IF(AND(Z705&gt;=Berekening!E$91,Z705&lt;=Berekening!F$91),AB705,)</f>
        <v>0</v>
      </c>
      <c r="AN705" s="11">
        <f>IF(AND(Z705&gt;=Berekening!E$92,Z705&lt;=Berekening!F$92),AB705,)</f>
        <v>0</v>
      </c>
      <c r="AO705" s="11">
        <f>IF(AND(Z705&gt;=Berekening!E$93,Z705&lt;=Berekening!F$93),AB705,)</f>
        <v>0</v>
      </c>
    </row>
    <row r="706" spans="20:41" hidden="1" x14ac:dyDescent="0.2">
      <c r="T706" s="11"/>
      <c r="Z706" s="19">
        <f t="shared" si="275"/>
        <v>305</v>
      </c>
      <c r="AA706" s="11">
        <f t="shared" si="270"/>
        <v>3</v>
      </c>
      <c r="AB706" s="11">
        <f t="shared" si="271"/>
        <v>0</v>
      </c>
      <c r="AC706" s="19">
        <f t="shared" si="272"/>
        <v>0</v>
      </c>
      <c r="AD706" s="19">
        <f t="shared" si="273"/>
        <v>0</v>
      </c>
      <c r="AE706" s="11" t="b">
        <f t="shared" si="274"/>
        <v>0</v>
      </c>
      <c r="AF706" s="11">
        <f>IF(AND(Z706&gt;=Berekening!E$84,Z706&lt;=Berekening!F$84),AB706,)</f>
        <v>0</v>
      </c>
      <c r="AG706" s="11">
        <f>IF(AND(Z706&gt;=Berekening!E$85,Z706&lt;=Berekening!F$85),AB706,)</f>
        <v>0</v>
      </c>
      <c r="AH706" s="11">
        <f>IF(AND(Z706&gt;=Berekening!E$86,Z706&lt;=Berekening!F$86),AB706,)</f>
        <v>0</v>
      </c>
      <c r="AI706" s="11">
        <f>IF(AND(Z706&gt;=Berekening!E$87,Z706&lt;=Berekening!F$87),AB706,)</f>
        <v>0</v>
      </c>
      <c r="AJ706" s="11">
        <f>IF(AND(Z706&gt;=Berekening!E$88,Z706&lt;=Berekening!F$88),AB706,)</f>
        <v>0</v>
      </c>
      <c r="AK706" s="11">
        <f>IF(AND(Z706&gt;=Berekening!E$89,Z706&lt;=Berekening!F$89),AB706,)</f>
        <v>0</v>
      </c>
      <c r="AL706" s="11">
        <f>IF(AND(Z706&gt;=Berekening!E$90,Z706&lt;=Berekening!F$90),AB706,)</f>
        <v>0</v>
      </c>
      <c r="AM706" s="11">
        <f>IF(AND(Z706&gt;=Berekening!E$91,Z706&lt;=Berekening!F$91),AB706,)</f>
        <v>0</v>
      </c>
      <c r="AN706" s="11">
        <f>IF(AND(Z706&gt;=Berekening!E$92,Z706&lt;=Berekening!F$92),AB706,)</f>
        <v>0</v>
      </c>
      <c r="AO706" s="11">
        <f>IF(AND(Z706&gt;=Berekening!E$93,Z706&lt;=Berekening!F$93),AB706,)</f>
        <v>0</v>
      </c>
    </row>
    <row r="707" spans="20:41" hidden="1" x14ac:dyDescent="0.2">
      <c r="T707" s="11"/>
      <c r="Z707" s="19">
        <f t="shared" si="275"/>
        <v>306</v>
      </c>
      <c r="AA707" s="11">
        <f t="shared" si="270"/>
        <v>4</v>
      </c>
      <c r="AB707" s="11">
        <f t="shared" si="271"/>
        <v>0</v>
      </c>
      <c r="AC707" s="19">
        <f t="shared" si="272"/>
        <v>0</v>
      </c>
      <c r="AD707" s="19">
        <f t="shared" si="273"/>
        <v>0</v>
      </c>
      <c r="AE707" s="11" t="b">
        <f t="shared" si="274"/>
        <v>0</v>
      </c>
      <c r="AF707" s="11">
        <f>IF(AND(Z707&gt;=Berekening!E$84,Z707&lt;=Berekening!F$84),AB707,)</f>
        <v>0</v>
      </c>
      <c r="AG707" s="11">
        <f>IF(AND(Z707&gt;=Berekening!E$85,Z707&lt;=Berekening!F$85),AB707,)</f>
        <v>0</v>
      </c>
      <c r="AH707" s="11">
        <f>IF(AND(Z707&gt;=Berekening!E$86,Z707&lt;=Berekening!F$86),AB707,)</f>
        <v>0</v>
      </c>
      <c r="AI707" s="11">
        <f>IF(AND(Z707&gt;=Berekening!E$87,Z707&lt;=Berekening!F$87),AB707,)</f>
        <v>0</v>
      </c>
      <c r="AJ707" s="11">
        <f>IF(AND(Z707&gt;=Berekening!E$88,Z707&lt;=Berekening!F$88),AB707,)</f>
        <v>0</v>
      </c>
      <c r="AK707" s="11">
        <f>IF(AND(Z707&gt;=Berekening!E$89,Z707&lt;=Berekening!F$89),AB707,)</f>
        <v>0</v>
      </c>
      <c r="AL707" s="11">
        <f>IF(AND(Z707&gt;=Berekening!E$90,Z707&lt;=Berekening!F$90),AB707,)</f>
        <v>0</v>
      </c>
      <c r="AM707" s="11">
        <f>IF(AND(Z707&gt;=Berekening!E$91,Z707&lt;=Berekening!F$91),AB707,)</f>
        <v>0</v>
      </c>
      <c r="AN707" s="11">
        <f>IF(AND(Z707&gt;=Berekening!E$92,Z707&lt;=Berekening!F$92),AB707,)</f>
        <v>0</v>
      </c>
      <c r="AO707" s="11">
        <f>IF(AND(Z707&gt;=Berekening!E$93,Z707&lt;=Berekening!F$93),AB707,)</f>
        <v>0</v>
      </c>
    </row>
    <row r="708" spans="20:41" hidden="1" x14ac:dyDescent="0.2">
      <c r="T708" s="11"/>
      <c r="Z708" s="19">
        <f t="shared" si="275"/>
        <v>307</v>
      </c>
      <c r="AA708" s="11">
        <f t="shared" si="270"/>
        <v>5</v>
      </c>
      <c r="AB708" s="11">
        <f t="shared" si="271"/>
        <v>0</v>
      </c>
      <c r="AC708" s="19">
        <f t="shared" si="272"/>
        <v>0</v>
      </c>
      <c r="AD708" s="19">
        <f t="shared" si="273"/>
        <v>0</v>
      </c>
      <c r="AE708" s="11" t="b">
        <f t="shared" si="274"/>
        <v>0</v>
      </c>
      <c r="AF708" s="11">
        <f>IF(AND(Z708&gt;=Berekening!E$84,Z708&lt;=Berekening!F$84),AB708,)</f>
        <v>0</v>
      </c>
      <c r="AG708" s="11">
        <f>IF(AND(Z708&gt;=Berekening!E$85,Z708&lt;=Berekening!F$85),AB708,)</f>
        <v>0</v>
      </c>
      <c r="AH708" s="11">
        <f>IF(AND(Z708&gt;=Berekening!E$86,Z708&lt;=Berekening!F$86),AB708,)</f>
        <v>0</v>
      </c>
      <c r="AI708" s="11">
        <f>IF(AND(Z708&gt;=Berekening!E$87,Z708&lt;=Berekening!F$87),AB708,)</f>
        <v>0</v>
      </c>
      <c r="AJ708" s="11">
        <f>IF(AND(Z708&gt;=Berekening!E$88,Z708&lt;=Berekening!F$88),AB708,)</f>
        <v>0</v>
      </c>
      <c r="AK708" s="11">
        <f>IF(AND(Z708&gt;=Berekening!E$89,Z708&lt;=Berekening!F$89),AB708,)</f>
        <v>0</v>
      </c>
      <c r="AL708" s="11">
        <f>IF(AND(Z708&gt;=Berekening!E$90,Z708&lt;=Berekening!F$90),AB708,)</f>
        <v>0</v>
      </c>
      <c r="AM708" s="11">
        <f>IF(AND(Z708&gt;=Berekening!E$91,Z708&lt;=Berekening!F$91),AB708,)</f>
        <v>0</v>
      </c>
      <c r="AN708" s="11">
        <f>IF(AND(Z708&gt;=Berekening!E$92,Z708&lt;=Berekening!F$92),AB708,)</f>
        <v>0</v>
      </c>
      <c r="AO708" s="11">
        <f>IF(AND(Z708&gt;=Berekening!E$93,Z708&lt;=Berekening!F$93),AB708,)</f>
        <v>0</v>
      </c>
    </row>
    <row r="709" spans="20:41" hidden="1" x14ac:dyDescent="0.2">
      <c r="T709" s="11"/>
      <c r="Z709" s="19">
        <f t="shared" si="275"/>
        <v>308</v>
      </c>
      <c r="AA709" s="11">
        <f t="shared" si="270"/>
        <v>6</v>
      </c>
      <c r="AB709" s="11">
        <f t="shared" si="271"/>
        <v>0</v>
      </c>
      <c r="AC709" s="19">
        <f t="shared" si="272"/>
        <v>0</v>
      </c>
      <c r="AD709" s="19">
        <f t="shared" si="273"/>
        <v>0</v>
      </c>
      <c r="AE709" s="11" t="b">
        <f t="shared" si="274"/>
        <v>0</v>
      </c>
      <c r="AF709" s="11">
        <f>IF(AND(Z709&gt;=Berekening!E$84,Z709&lt;=Berekening!F$84),AB709,)</f>
        <v>0</v>
      </c>
      <c r="AG709" s="11">
        <f>IF(AND(Z709&gt;=Berekening!E$85,Z709&lt;=Berekening!F$85),AB709,)</f>
        <v>0</v>
      </c>
      <c r="AH709" s="11">
        <f>IF(AND(Z709&gt;=Berekening!E$86,Z709&lt;=Berekening!F$86),AB709,)</f>
        <v>0</v>
      </c>
      <c r="AI709" s="11">
        <f>IF(AND(Z709&gt;=Berekening!E$87,Z709&lt;=Berekening!F$87),AB709,)</f>
        <v>0</v>
      </c>
      <c r="AJ709" s="11">
        <f>IF(AND(Z709&gt;=Berekening!E$88,Z709&lt;=Berekening!F$88),AB709,)</f>
        <v>0</v>
      </c>
      <c r="AK709" s="11">
        <f>IF(AND(Z709&gt;=Berekening!E$89,Z709&lt;=Berekening!F$89),AB709,)</f>
        <v>0</v>
      </c>
      <c r="AL709" s="11">
        <f>IF(AND(Z709&gt;=Berekening!E$90,Z709&lt;=Berekening!F$90),AB709,)</f>
        <v>0</v>
      </c>
      <c r="AM709" s="11">
        <f>IF(AND(Z709&gt;=Berekening!E$91,Z709&lt;=Berekening!F$91),AB709,)</f>
        <v>0</v>
      </c>
      <c r="AN709" s="11">
        <f>IF(AND(Z709&gt;=Berekening!E$92,Z709&lt;=Berekening!F$92),AB709,)</f>
        <v>0</v>
      </c>
      <c r="AO709" s="11">
        <f>IF(AND(Z709&gt;=Berekening!E$93,Z709&lt;=Berekening!F$93),AB709,)</f>
        <v>0</v>
      </c>
    </row>
    <row r="710" spans="20:41" hidden="1" x14ac:dyDescent="0.2">
      <c r="T710" s="11"/>
      <c r="Z710" s="19">
        <f t="shared" si="275"/>
        <v>309</v>
      </c>
      <c r="AA710" s="11">
        <f t="shared" si="270"/>
        <v>7</v>
      </c>
      <c r="AB710" s="11">
        <f t="shared" si="271"/>
        <v>0</v>
      </c>
      <c r="AC710" s="19">
        <f t="shared" si="272"/>
        <v>0</v>
      </c>
      <c r="AD710" s="19">
        <f t="shared" si="273"/>
        <v>0</v>
      </c>
      <c r="AE710" s="11" t="b">
        <f t="shared" si="274"/>
        <v>0</v>
      </c>
      <c r="AF710" s="11">
        <f>IF(AND(Z710&gt;=Berekening!E$84,Z710&lt;=Berekening!F$84),AB710,)</f>
        <v>0</v>
      </c>
      <c r="AG710" s="11">
        <f>IF(AND(Z710&gt;=Berekening!E$85,Z710&lt;=Berekening!F$85),AB710,)</f>
        <v>0</v>
      </c>
      <c r="AH710" s="11">
        <f>IF(AND(Z710&gt;=Berekening!E$86,Z710&lt;=Berekening!F$86),AB710,)</f>
        <v>0</v>
      </c>
      <c r="AI710" s="11">
        <f>IF(AND(Z710&gt;=Berekening!E$87,Z710&lt;=Berekening!F$87),AB710,)</f>
        <v>0</v>
      </c>
      <c r="AJ710" s="11">
        <f>IF(AND(Z710&gt;=Berekening!E$88,Z710&lt;=Berekening!F$88),AB710,)</f>
        <v>0</v>
      </c>
      <c r="AK710" s="11">
        <f>IF(AND(Z710&gt;=Berekening!E$89,Z710&lt;=Berekening!F$89),AB710,)</f>
        <v>0</v>
      </c>
      <c r="AL710" s="11">
        <f>IF(AND(Z710&gt;=Berekening!E$90,Z710&lt;=Berekening!F$90),AB710,)</f>
        <v>0</v>
      </c>
      <c r="AM710" s="11">
        <f>IF(AND(Z710&gt;=Berekening!E$91,Z710&lt;=Berekening!F$91),AB710,)</f>
        <v>0</v>
      </c>
      <c r="AN710" s="11">
        <f>IF(AND(Z710&gt;=Berekening!E$92,Z710&lt;=Berekening!F$92),AB710,)</f>
        <v>0</v>
      </c>
      <c r="AO710" s="11">
        <f>IF(AND(Z710&gt;=Berekening!E$93,Z710&lt;=Berekening!F$93),AB710,)</f>
        <v>0</v>
      </c>
    </row>
    <row r="711" spans="20:41" hidden="1" x14ac:dyDescent="0.2">
      <c r="T711" s="11"/>
      <c r="Z711" s="19">
        <f t="shared" si="275"/>
        <v>310</v>
      </c>
      <c r="AA711" s="11">
        <f t="shared" si="270"/>
        <v>1</v>
      </c>
      <c r="AB711" s="11">
        <f t="shared" si="271"/>
        <v>0</v>
      </c>
      <c r="AC711" s="19">
        <f t="shared" si="272"/>
        <v>0</v>
      </c>
      <c r="AD711" s="19">
        <f t="shared" si="273"/>
        <v>0</v>
      </c>
      <c r="AE711" s="11" t="b">
        <f t="shared" si="274"/>
        <v>0</v>
      </c>
      <c r="AF711" s="11">
        <f>IF(AND(Z711&gt;=Berekening!E$84,Z711&lt;=Berekening!F$84),AB711,)</f>
        <v>0</v>
      </c>
      <c r="AG711" s="11">
        <f>IF(AND(Z711&gt;=Berekening!E$85,Z711&lt;=Berekening!F$85),AB711,)</f>
        <v>0</v>
      </c>
      <c r="AH711" s="11">
        <f>IF(AND(Z711&gt;=Berekening!E$86,Z711&lt;=Berekening!F$86),AB711,)</f>
        <v>0</v>
      </c>
      <c r="AI711" s="11">
        <f>IF(AND(Z711&gt;=Berekening!E$87,Z711&lt;=Berekening!F$87),AB711,)</f>
        <v>0</v>
      </c>
      <c r="AJ711" s="11">
        <f>IF(AND(Z711&gt;=Berekening!E$88,Z711&lt;=Berekening!F$88),AB711,)</f>
        <v>0</v>
      </c>
      <c r="AK711" s="11">
        <f>IF(AND(Z711&gt;=Berekening!E$89,Z711&lt;=Berekening!F$89),AB711,)</f>
        <v>0</v>
      </c>
      <c r="AL711" s="11">
        <f>IF(AND(Z711&gt;=Berekening!E$90,Z711&lt;=Berekening!F$90),AB711,)</f>
        <v>0</v>
      </c>
      <c r="AM711" s="11">
        <f>IF(AND(Z711&gt;=Berekening!E$91,Z711&lt;=Berekening!F$91),AB711,)</f>
        <v>0</v>
      </c>
      <c r="AN711" s="11">
        <f>IF(AND(Z711&gt;=Berekening!E$92,Z711&lt;=Berekening!F$92),AB711,)</f>
        <v>0</v>
      </c>
      <c r="AO711" s="11">
        <f>IF(AND(Z711&gt;=Berekening!E$93,Z711&lt;=Berekening!F$93),AB711,)</f>
        <v>0</v>
      </c>
    </row>
    <row r="712" spans="20:41" hidden="1" x14ac:dyDescent="0.2">
      <c r="T712" s="11"/>
      <c r="Z712" s="19">
        <f t="shared" si="275"/>
        <v>311</v>
      </c>
      <c r="AA712" s="11">
        <f t="shared" si="270"/>
        <v>2</v>
      </c>
      <c r="AB712" s="11">
        <f t="shared" si="271"/>
        <v>0</v>
      </c>
      <c r="AC712" s="19">
        <f t="shared" si="272"/>
        <v>0</v>
      </c>
      <c r="AD712" s="19">
        <f t="shared" si="273"/>
        <v>0</v>
      </c>
      <c r="AE712" s="11" t="b">
        <f t="shared" si="274"/>
        <v>0</v>
      </c>
      <c r="AF712" s="11">
        <f>IF(AND(Z712&gt;=Berekening!E$84,Z712&lt;=Berekening!F$84),AB712,)</f>
        <v>0</v>
      </c>
      <c r="AG712" s="11">
        <f>IF(AND(Z712&gt;=Berekening!E$85,Z712&lt;=Berekening!F$85),AB712,)</f>
        <v>0</v>
      </c>
      <c r="AH712" s="11">
        <f>IF(AND(Z712&gt;=Berekening!E$86,Z712&lt;=Berekening!F$86),AB712,)</f>
        <v>0</v>
      </c>
      <c r="AI712" s="11">
        <f>IF(AND(Z712&gt;=Berekening!E$87,Z712&lt;=Berekening!F$87),AB712,)</f>
        <v>0</v>
      </c>
      <c r="AJ712" s="11">
        <f>IF(AND(Z712&gt;=Berekening!E$88,Z712&lt;=Berekening!F$88),AB712,)</f>
        <v>0</v>
      </c>
      <c r="AK712" s="11">
        <f>IF(AND(Z712&gt;=Berekening!E$89,Z712&lt;=Berekening!F$89),AB712,)</f>
        <v>0</v>
      </c>
      <c r="AL712" s="11">
        <f>IF(AND(Z712&gt;=Berekening!E$90,Z712&lt;=Berekening!F$90),AB712,)</f>
        <v>0</v>
      </c>
      <c r="AM712" s="11">
        <f>IF(AND(Z712&gt;=Berekening!E$91,Z712&lt;=Berekening!F$91),AB712,)</f>
        <v>0</v>
      </c>
      <c r="AN712" s="11">
        <f>IF(AND(Z712&gt;=Berekening!E$92,Z712&lt;=Berekening!F$92),AB712,)</f>
        <v>0</v>
      </c>
      <c r="AO712" s="11">
        <f>IF(AND(Z712&gt;=Berekening!E$93,Z712&lt;=Berekening!F$93),AB712,)</f>
        <v>0</v>
      </c>
    </row>
    <row r="713" spans="20:41" hidden="1" x14ac:dyDescent="0.2">
      <c r="T713" s="11"/>
      <c r="Z713" s="19">
        <f t="shared" si="275"/>
        <v>312</v>
      </c>
      <c r="AA713" s="11">
        <f t="shared" si="270"/>
        <v>3</v>
      </c>
      <c r="AB713" s="11">
        <f t="shared" si="271"/>
        <v>0</v>
      </c>
      <c r="AC713" s="19">
        <f t="shared" si="272"/>
        <v>0</v>
      </c>
      <c r="AD713" s="19">
        <f t="shared" si="273"/>
        <v>0</v>
      </c>
      <c r="AE713" s="11" t="b">
        <f t="shared" si="274"/>
        <v>0</v>
      </c>
      <c r="AF713" s="11">
        <f>IF(AND(Z713&gt;=Berekening!E$84,Z713&lt;=Berekening!F$84),AB713,)</f>
        <v>0</v>
      </c>
      <c r="AG713" s="11">
        <f>IF(AND(Z713&gt;=Berekening!E$85,Z713&lt;=Berekening!F$85),AB713,)</f>
        <v>0</v>
      </c>
      <c r="AH713" s="11">
        <f>IF(AND(Z713&gt;=Berekening!E$86,Z713&lt;=Berekening!F$86),AB713,)</f>
        <v>0</v>
      </c>
      <c r="AI713" s="11">
        <f>IF(AND(Z713&gt;=Berekening!E$87,Z713&lt;=Berekening!F$87),AB713,)</f>
        <v>0</v>
      </c>
      <c r="AJ713" s="11">
        <f>IF(AND(Z713&gt;=Berekening!E$88,Z713&lt;=Berekening!F$88),AB713,)</f>
        <v>0</v>
      </c>
      <c r="AK713" s="11">
        <f>IF(AND(Z713&gt;=Berekening!E$89,Z713&lt;=Berekening!F$89),AB713,)</f>
        <v>0</v>
      </c>
      <c r="AL713" s="11">
        <f>IF(AND(Z713&gt;=Berekening!E$90,Z713&lt;=Berekening!F$90),AB713,)</f>
        <v>0</v>
      </c>
      <c r="AM713" s="11">
        <f>IF(AND(Z713&gt;=Berekening!E$91,Z713&lt;=Berekening!F$91),AB713,)</f>
        <v>0</v>
      </c>
      <c r="AN713" s="11">
        <f>IF(AND(Z713&gt;=Berekening!E$92,Z713&lt;=Berekening!F$92),AB713,)</f>
        <v>0</v>
      </c>
      <c r="AO713" s="11">
        <f>IF(AND(Z713&gt;=Berekening!E$93,Z713&lt;=Berekening!F$93),AB713,)</f>
        <v>0</v>
      </c>
    </row>
    <row r="714" spans="20:41" hidden="1" x14ac:dyDescent="0.2">
      <c r="T714" s="11"/>
      <c r="Z714" s="19">
        <f t="shared" si="275"/>
        <v>313</v>
      </c>
      <c r="AA714" s="11">
        <f t="shared" si="270"/>
        <v>4</v>
      </c>
      <c r="AB714" s="11">
        <f t="shared" si="271"/>
        <v>0</v>
      </c>
      <c r="AC714" s="19">
        <f t="shared" si="272"/>
        <v>0</v>
      </c>
      <c r="AD714" s="19">
        <f t="shared" si="273"/>
        <v>0</v>
      </c>
      <c r="AE714" s="11" t="b">
        <f t="shared" si="274"/>
        <v>0</v>
      </c>
      <c r="AF714" s="11">
        <f>IF(AND(Z714&gt;=Berekening!E$84,Z714&lt;=Berekening!F$84),AB714,)</f>
        <v>0</v>
      </c>
      <c r="AG714" s="11">
        <f>IF(AND(Z714&gt;=Berekening!E$85,Z714&lt;=Berekening!F$85),AB714,)</f>
        <v>0</v>
      </c>
      <c r="AH714" s="11">
        <f>IF(AND(Z714&gt;=Berekening!E$86,Z714&lt;=Berekening!F$86),AB714,)</f>
        <v>0</v>
      </c>
      <c r="AI714" s="11">
        <f>IF(AND(Z714&gt;=Berekening!E$87,Z714&lt;=Berekening!F$87),AB714,)</f>
        <v>0</v>
      </c>
      <c r="AJ714" s="11">
        <f>IF(AND(Z714&gt;=Berekening!E$88,Z714&lt;=Berekening!F$88),AB714,)</f>
        <v>0</v>
      </c>
      <c r="AK714" s="11">
        <f>IF(AND(Z714&gt;=Berekening!E$89,Z714&lt;=Berekening!F$89),AB714,)</f>
        <v>0</v>
      </c>
      <c r="AL714" s="11">
        <f>IF(AND(Z714&gt;=Berekening!E$90,Z714&lt;=Berekening!F$90),AB714,)</f>
        <v>0</v>
      </c>
      <c r="AM714" s="11">
        <f>IF(AND(Z714&gt;=Berekening!E$91,Z714&lt;=Berekening!F$91),AB714,)</f>
        <v>0</v>
      </c>
      <c r="AN714" s="11">
        <f>IF(AND(Z714&gt;=Berekening!E$92,Z714&lt;=Berekening!F$92),AB714,)</f>
        <v>0</v>
      </c>
      <c r="AO714" s="11">
        <f>IF(AND(Z714&gt;=Berekening!E$93,Z714&lt;=Berekening!F$93),AB714,)</f>
        <v>0</v>
      </c>
    </row>
    <row r="715" spans="20:41" hidden="1" x14ac:dyDescent="0.2">
      <c r="T715" s="11"/>
      <c r="Z715" s="19">
        <f t="shared" si="275"/>
        <v>314</v>
      </c>
      <c r="AA715" s="11">
        <f t="shared" si="270"/>
        <v>5</v>
      </c>
      <c r="AB715" s="11">
        <f t="shared" si="271"/>
        <v>0</v>
      </c>
      <c r="AC715" s="19">
        <f t="shared" si="272"/>
        <v>0</v>
      </c>
      <c r="AD715" s="19">
        <f t="shared" si="273"/>
        <v>0</v>
      </c>
      <c r="AE715" s="11" t="b">
        <f t="shared" si="274"/>
        <v>0</v>
      </c>
      <c r="AF715" s="11">
        <f>IF(AND(Z715&gt;=Berekening!E$84,Z715&lt;=Berekening!F$84),AB715,)</f>
        <v>0</v>
      </c>
      <c r="AG715" s="11">
        <f>IF(AND(Z715&gt;=Berekening!E$85,Z715&lt;=Berekening!F$85),AB715,)</f>
        <v>0</v>
      </c>
      <c r="AH715" s="11">
        <f>IF(AND(Z715&gt;=Berekening!E$86,Z715&lt;=Berekening!F$86),AB715,)</f>
        <v>0</v>
      </c>
      <c r="AI715" s="11">
        <f>IF(AND(Z715&gt;=Berekening!E$87,Z715&lt;=Berekening!F$87),AB715,)</f>
        <v>0</v>
      </c>
      <c r="AJ715" s="11">
        <f>IF(AND(Z715&gt;=Berekening!E$88,Z715&lt;=Berekening!F$88),AB715,)</f>
        <v>0</v>
      </c>
      <c r="AK715" s="11">
        <f>IF(AND(Z715&gt;=Berekening!E$89,Z715&lt;=Berekening!F$89),AB715,)</f>
        <v>0</v>
      </c>
      <c r="AL715" s="11">
        <f>IF(AND(Z715&gt;=Berekening!E$90,Z715&lt;=Berekening!F$90),AB715,)</f>
        <v>0</v>
      </c>
      <c r="AM715" s="11">
        <f>IF(AND(Z715&gt;=Berekening!E$91,Z715&lt;=Berekening!F$91),AB715,)</f>
        <v>0</v>
      </c>
      <c r="AN715" s="11">
        <f>IF(AND(Z715&gt;=Berekening!E$92,Z715&lt;=Berekening!F$92),AB715,)</f>
        <v>0</v>
      </c>
      <c r="AO715" s="11">
        <f>IF(AND(Z715&gt;=Berekening!E$93,Z715&lt;=Berekening!F$93),AB715,)</f>
        <v>0</v>
      </c>
    </row>
    <row r="716" spans="20:41" hidden="1" x14ac:dyDescent="0.2">
      <c r="T716" s="11"/>
      <c r="Z716" s="19">
        <f t="shared" si="275"/>
        <v>315</v>
      </c>
      <c r="AA716" s="11">
        <f t="shared" si="270"/>
        <v>6</v>
      </c>
      <c r="AB716" s="11">
        <f t="shared" si="271"/>
        <v>0</v>
      </c>
      <c r="AC716" s="19">
        <f t="shared" si="272"/>
        <v>0</v>
      </c>
      <c r="AD716" s="19">
        <f t="shared" si="273"/>
        <v>0</v>
      </c>
      <c r="AE716" s="11" t="b">
        <f t="shared" si="274"/>
        <v>0</v>
      </c>
      <c r="AF716" s="11">
        <f>IF(AND(Z716&gt;=Berekening!E$84,Z716&lt;=Berekening!F$84),AB716,)</f>
        <v>0</v>
      </c>
      <c r="AG716" s="11">
        <f>IF(AND(Z716&gt;=Berekening!E$85,Z716&lt;=Berekening!F$85),AB716,)</f>
        <v>0</v>
      </c>
      <c r="AH716" s="11">
        <f>IF(AND(Z716&gt;=Berekening!E$86,Z716&lt;=Berekening!F$86),AB716,)</f>
        <v>0</v>
      </c>
      <c r="AI716" s="11">
        <f>IF(AND(Z716&gt;=Berekening!E$87,Z716&lt;=Berekening!F$87),AB716,)</f>
        <v>0</v>
      </c>
      <c r="AJ716" s="11">
        <f>IF(AND(Z716&gt;=Berekening!E$88,Z716&lt;=Berekening!F$88),AB716,)</f>
        <v>0</v>
      </c>
      <c r="AK716" s="11">
        <f>IF(AND(Z716&gt;=Berekening!E$89,Z716&lt;=Berekening!F$89),AB716,)</f>
        <v>0</v>
      </c>
      <c r="AL716" s="11">
        <f>IF(AND(Z716&gt;=Berekening!E$90,Z716&lt;=Berekening!F$90),AB716,)</f>
        <v>0</v>
      </c>
      <c r="AM716" s="11">
        <f>IF(AND(Z716&gt;=Berekening!E$91,Z716&lt;=Berekening!F$91),AB716,)</f>
        <v>0</v>
      </c>
      <c r="AN716" s="11">
        <f>IF(AND(Z716&gt;=Berekening!E$92,Z716&lt;=Berekening!F$92),AB716,)</f>
        <v>0</v>
      </c>
      <c r="AO716" s="11">
        <f>IF(AND(Z716&gt;=Berekening!E$93,Z716&lt;=Berekening!F$93),AB716,)</f>
        <v>0</v>
      </c>
    </row>
    <row r="717" spans="20:41" hidden="1" x14ac:dyDescent="0.2">
      <c r="T717" s="11"/>
      <c r="Z717" s="19">
        <f t="shared" si="275"/>
        <v>316</v>
      </c>
      <c r="AA717" s="11">
        <f t="shared" si="270"/>
        <v>7</v>
      </c>
      <c r="AB717" s="11">
        <f t="shared" si="271"/>
        <v>0</v>
      </c>
      <c r="AC717" s="19">
        <f t="shared" si="272"/>
        <v>0</v>
      </c>
      <c r="AD717" s="19">
        <f t="shared" si="273"/>
        <v>0</v>
      </c>
      <c r="AE717" s="11" t="b">
        <f t="shared" si="274"/>
        <v>0</v>
      </c>
      <c r="AF717" s="11">
        <f>IF(AND(Z717&gt;=Berekening!E$84,Z717&lt;=Berekening!F$84),AB717,)</f>
        <v>0</v>
      </c>
      <c r="AG717" s="11">
        <f>IF(AND(Z717&gt;=Berekening!E$85,Z717&lt;=Berekening!F$85),AB717,)</f>
        <v>0</v>
      </c>
      <c r="AH717" s="11">
        <f>IF(AND(Z717&gt;=Berekening!E$86,Z717&lt;=Berekening!F$86),AB717,)</f>
        <v>0</v>
      </c>
      <c r="AI717" s="11">
        <f>IF(AND(Z717&gt;=Berekening!E$87,Z717&lt;=Berekening!F$87),AB717,)</f>
        <v>0</v>
      </c>
      <c r="AJ717" s="11">
        <f>IF(AND(Z717&gt;=Berekening!E$88,Z717&lt;=Berekening!F$88),AB717,)</f>
        <v>0</v>
      </c>
      <c r="AK717" s="11">
        <f>IF(AND(Z717&gt;=Berekening!E$89,Z717&lt;=Berekening!F$89),AB717,)</f>
        <v>0</v>
      </c>
      <c r="AL717" s="11">
        <f>IF(AND(Z717&gt;=Berekening!E$90,Z717&lt;=Berekening!F$90),AB717,)</f>
        <v>0</v>
      </c>
      <c r="AM717" s="11">
        <f>IF(AND(Z717&gt;=Berekening!E$91,Z717&lt;=Berekening!F$91),AB717,)</f>
        <v>0</v>
      </c>
      <c r="AN717" s="11">
        <f>IF(AND(Z717&gt;=Berekening!E$92,Z717&lt;=Berekening!F$92),AB717,)</f>
        <v>0</v>
      </c>
      <c r="AO717" s="11">
        <f>IF(AND(Z717&gt;=Berekening!E$93,Z717&lt;=Berekening!F$93),AB717,)</f>
        <v>0</v>
      </c>
    </row>
    <row r="718" spans="20:41" hidden="1" x14ac:dyDescent="0.2">
      <c r="T718" s="11"/>
      <c r="Z718" s="19">
        <f t="shared" si="275"/>
        <v>317</v>
      </c>
      <c r="AA718" s="11">
        <f t="shared" si="270"/>
        <v>1</v>
      </c>
      <c r="AB718" s="11">
        <f t="shared" si="271"/>
        <v>0</v>
      </c>
      <c r="AC718" s="19">
        <f t="shared" si="272"/>
        <v>0</v>
      </c>
      <c r="AD718" s="19">
        <f t="shared" si="273"/>
        <v>0</v>
      </c>
      <c r="AE718" s="11" t="b">
        <f t="shared" si="274"/>
        <v>0</v>
      </c>
      <c r="AF718" s="11">
        <f>IF(AND(Z718&gt;=Berekening!E$84,Z718&lt;=Berekening!F$84),AB718,)</f>
        <v>0</v>
      </c>
      <c r="AG718" s="11">
        <f>IF(AND(Z718&gt;=Berekening!E$85,Z718&lt;=Berekening!F$85),AB718,)</f>
        <v>0</v>
      </c>
      <c r="AH718" s="11">
        <f>IF(AND(Z718&gt;=Berekening!E$86,Z718&lt;=Berekening!F$86),AB718,)</f>
        <v>0</v>
      </c>
      <c r="AI718" s="11">
        <f>IF(AND(Z718&gt;=Berekening!E$87,Z718&lt;=Berekening!F$87),AB718,)</f>
        <v>0</v>
      </c>
      <c r="AJ718" s="11">
        <f>IF(AND(Z718&gt;=Berekening!E$88,Z718&lt;=Berekening!F$88),AB718,)</f>
        <v>0</v>
      </c>
      <c r="AK718" s="11">
        <f>IF(AND(Z718&gt;=Berekening!E$89,Z718&lt;=Berekening!F$89),AB718,)</f>
        <v>0</v>
      </c>
      <c r="AL718" s="11">
        <f>IF(AND(Z718&gt;=Berekening!E$90,Z718&lt;=Berekening!F$90),AB718,)</f>
        <v>0</v>
      </c>
      <c r="AM718" s="11">
        <f>IF(AND(Z718&gt;=Berekening!E$91,Z718&lt;=Berekening!F$91),AB718,)</f>
        <v>0</v>
      </c>
      <c r="AN718" s="11">
        <f>IF(AND(Z718&gt;=Berekening!E$92,Z718&lt;=Berekening!F$92),AB718,)</f>
        <v>0</v>
      </c>
      <c r="AO718" s="11">
        <f>IF(AND(Z718&gt;=Berekening!E$93,Z718&lt;=Berekening!F$93),AB718,)</f>
        <v>0</v>
      </c>
    </row>
    <row r="719" spans="20:41" hidden="1" x14ac:dyDescent="0.2">
      <c r="T719" s="11"/>
      <c r="Z719" s="19">
        <f t="shared" si="275"/>
        <v>318</v>
      </c>
      <c r="AA719" s="11">
        <f t="shared" si="270"/>
        <v>2</v>
      </c>
      <c r="AB719" s="11">
        <f t="shared" si="271"/>
        <v>0</v>
      </c>
      <c r="AC719" s="19">
        <f t="shared" si="272"/>
        <v>0</v>
      </c>
      <c r="AD719" s="19">
        <f t="shared" si="273"/>
        <v>0</v>
      </c>
      <c r="AE719" s="11" t="b">
        <f t="shared" si="274"/>
        <v>0</v>
      </c>
      <c r="AF719" s="11">
        <f>IF(AND(Z719&gt;=Berekening!E$84,Z719&lt;=Berekening!F$84),AB719,)</f>
        <v>0</v>
      </c>
      <c r="AG719" s="11">
        <f>IF(AND(Z719&gt;=Berekening!E$85,Z719&lt;=Berekening!F$85),AB719,)</f>
        <v>0</v>
      </c>
      <c r="AH719" s="11">
        <f>IF(AND(Z719&gt;=Berekening!E$86,Z719&lt;=Berekening!F$86),AB719,)</f>
        <v>0</v>
      </c>
      <c r="AI719" s="11">
        <f>IF(AND(Z719&gt;=Berekening!E$87,Z719&lt;=Berekening!F$87),AB719,)</f>
        <v>0</v>
      </c>
      <c r="AJ719" s="11">
        <f>IF(AND(Z719&gt;=Berekening!E$88,Z719&lt;=Berekening!F$88),AB719,)</f>
        <v>0</v>
      </c>
      <c r="AK719" s="11">
        <f>IF(AND(Z719&gt;=Berekening!E$89,Z719&lt;=Berekening!F$89),AB719,)</f>
        <v>0</v>
      </c>
      <c r="AL719" s="11">
        <f>IF(AND(Z719&gt;=Berekening!E$90,Z719&lt;=Berekening!F$90),AB719,)</f>
        <v>0</v>
      </c>
      <c r="AM719" s="11">
        <f>IF(AND(Z719&gt;=Berekening!E$91,Z719&lt;=Berekening!F$91),AB719,)</f>
        <v>0</v>
      </c>
      <c r="AN719" s="11">
        <f>IF(AND(Z719&gt;=Berekening!E$92,Z719&lt;=Berekening!F$92),AB719,)</f>
        <v>0</v>
      </c>
      <c r="AO719" s="11">
        <f>IF(AND(Z719&gt;=Berekening!E$93,Z719&lt;=Berekening!F$93),AB719,)</f>
        <v>0</v>
      </c>
    </row>
    <row r="720" spans="20:41" hidden="1" x14ac:dyDescent="0.2">
      <c r="T720" s="11"/>
      <c r="Z720" s="19">
        <f t="shared" si="275"/>
        <v>319</v>
      </c>
      <c r="AA720" s="11">
        <f t="shared" si="270"/>
        <v>3</v>
      </c>
      <c r="AB720" s="11">
        <f t="shared" si="271"/>
        <v>0</v>
      </c>
      <c r="AC720" s="19">
        <f t="shared" si="272"/>
        <v>0</v>
      </c>
      <c r="AD720" s="19">
        <f t="shared" si="273"/>
        <v>0</v>
      </c>
      <c r="AE720" s="11" t="b">
        <f t="shared" si="274"/>
        <v>0</v>
      </c>
      <c r="AF720" s="11">
        <f>IF(AND(Z720&gt;=Berekening!E$84,Z720&lt;=Berekening!F$84),AB720,)</f>
        <v>0</v>
      </c>
      <c r="AG720" s="11">
        <f>IF(AND(Z720&gt;=Berekening!E$85,Z720&lt;=Berekening!F$85),AB720,)</f>
        <v>0</v>
      </c>
      <c r="AH720" s="11">
        <f>IF(AND(Z720&gt;=Berekening!E$86,Z720&lt;=Berekening!F$86),AB720,)</f>
        <v>0</v>
      </c>
      <c r="AI720" s="11">
        <f>IF(AND(Z720&gt;=Berekening!E$87,Z720&lt;=Berekening!F$87),AB720,)</f>
        <v>0</v>
      </c>
      <c r="AJ720" s="11">
        <f>IF(AND(Z720&gt;=Berekening!E$88,Z720&lt;=Berekening!F$88),AB720,)</f>
        <v>0</v>
      </c>
      <c r="AK720" s="11">
        <f>IF(AND(Z720&gt;=Berekening!E$89,Z720&lt;=Berekening!F$89),AB720,)</f>
        <v>0</v>
      </c>
      <c r="AL720" s="11">
        <f>IF(AND(Z720&gt;=Berekening!E$90,Z720&lt;=Berekening!F$90),AB720,)</f>
        <v>0</v>
      </c>
      <c r="AM720" s="11">
        <f>IF(AND(Z720&gt;=Berekening!E$91,Z720&lt;=Berekening!F$91),AB720,)</f>
        <v>0</v>
      </c>
      <c r="AN720" s="11">
        <f>IF(AND(Z720&gt;=Berekening!E$92,Z720&lt;=Berekening!F$92),AB720,)</f>
        <v>0</v>
      </c>
      <c r="AO720" s="11">
        <f>IF(AND(Z720&gt;=Berekening!E$93,Z720&lt;=Berekening!F$93),AB720,)</f>
        <v>0</v>
      </c>
    </row>
    <row r="721" spans="20:41" hidden="1" x14ac:dyDescent="0.2">
      <c r="T721" s="11"/>
      <c r="Z721" s="19">
        <f t="shared" si="275"/>
        <v>320</v>
      </c>
      <c r="AA721" s="11">
        <f t="shared" ref="AA721:AA765" si="276">WEEKDAY(Z721,2)</f>
        <v>4</v>
      </c>
      <c r="AB721" s="11">
        <f t="shared" ref="AB721:AB765" si="277">IF(OR(AA721=6,AA721=7),0,IF((AE721),VLOOKUP(AA721,$W$400:$X$404,2,FALSE),0))</f>
        <v>0</v>
      </c>
      <c r="AC721" s="19">
        <f t="shared" ref="AC721:AC765" si="278">VLOOKUP(Z721,$T$411:$T$421,1)</f>
        <v>0</v>
      </c>
      <c r="AD721" s="19">
        <f t="shared" ref="AD721:AD765" si="279">VLOOKUP(Z721,$T$411:$U$421,2)</f>
        <v>0</v>
      </c>
      <c r="AE721" s="11" t="b">
        <f t="shared" ref="AE721:AE765" si="280">IF(AND(Z721&gt;=AC721,Z721&lt;=AD721),TRUE,FALSE)</f>
        <v>0</v>
      </c>
      <c r="AF721" s="11">
        <f>IF(AND(Z721&gt;=Berekening!E$84,Z721&lt;=Berekening!F$84),AB721,)</f>
        <v>0</v>
      </c>
      <c r="AG721" s="11">
        <f>IF(AND(Z721&gt;=Berekening!E$85,Z721&lt;=Berekening!F$85),AB721,)</f>
        <v>0</v>
      </c>
      <c r="AH721" s="11">
        <f>IF(AND(Z721&gt;=Berekening!E$86,Z721&lt;=Berekening!F$86),AB721,)</f>
        <v>0</v>
      </c>
      <c r="AI721" s="11">
        <f>IF(AND(Z721&gt;=Berekening!E$87,Z721&lt;=Berekening!F$87),AB721,)</f>
        <v>0</v>
      </c>
      <c r="AJ721" s="11">
        <f>IF(AND(Z721&gt;=Berekening!E$88,Z721&lt;=Berekening!F$88),AB721,)</f>
        <v>0</v>
      </c>
      <c r="AK721" s="11">
        <f>IF(AND(Z721&gt;=Berekening!E$89,Z721&lt;=Berekening!F$89),AB721,)</f>
        <v>0</v>
      </c>
      <c r="AL721" s="11">
        <f>IF(AND(Z721&gt;=Berekening!E$90,Z721&lt;=Berekening!F$90),AB721,)</f>
        <v>0</v>
      </c>
      <c r="AM721" s="11">
        <f>IF(AND(Z721&gt;=Berekening!E$91,Z721&lt;=Berekening!F$91),AB721,)</f>
        <v>0</v>
      </c>
      <c r="AN721" s="11">
        <f>IF(AND(Z721&gt;=Berekening!E$92,Z721&lt;=Berekening!F$92),AB721,)</f>
        <v>0</v>
      </c>
      <c r="AO721" s="11">
        <f>IF(AND(Z721&gt;=Berekening!E$93,Z721&lt;=Berekening!F$93),AB721,)</f>
        <v>0</v>
      </c>
    </row>
    <row r="722" spans="20:41" hidden="1" x14ac:dyDescent="0.2">
      <c r="T722" s="11"/>
      <c r="Z722" s="19">
        <f t="shared" ref="Z722:Z765" si="281">Z721+1</f>
        <v>321</v>
      </c>
      <c r="AA722" s="11">
        <f t="shared" si="276"/>
        <v>5</v>
      </c>
      <c r="AB722" s="11">
        <f t="shared" si="277"/>
        <v>0</v>
      </c>
      <c r="AC722" s="19">
        <f t="shared" si="278"/>
        <v>0</v>
      </c>
      <c r="AD722" s="19">
        <f t="shared" si="279"/>
        <v>0</v>
      </c>
      <c r="AE722" s="11" t="b">
        <f t="shared" si="280"/>
        <v>0</v>
      </c>
      <c r="AF722" s="11">
        <f>IF(AND(Z722&gt;=Berekening!E$84,Z722&lt;=Berekening!F$84),AB722,)</f>
        <v>0</v>
      </c>
      <c r="AG722" s="11">
        <f>IF(AND(Z722&gt;=Berekening!E$85,Z722&lt;=Berekening!F$85),AB722,)</f>
        <v>0</v>
      </c>
      <c r="AH722" s="11">
        <f>IF(AND(Z722&gt;=Berekening!E$86,Z722&lt;=Berekening!F$86),AB722,)</f>
        <v>0</v>
      </c>
      <c r="AI722" s="11">
        <f>IF(AND(Z722&gt;=Berekening!E$87,Z722&lt;=Berekening!F$87),AB722,)</f>
        <v>0</v>
      </c>
      <c r="AJ722" s="11">
        <f>IF(AND(Z722&gt;=Berekening!E$88,Z722&lt;=Berekening!F$88),AB722,)</f>
        <v>0</v>
      </c>
      <c r="AK722" s="11">
        <f>IF(AND(Z722&gt;=Berekening!E$89,Z722&lt;=Berekening!F$89),AB722,)</f>
        <v>0</v>
      </c>
      <c r="AL722" s="11">
        <f>IF(AND(Z722&gt;=Berekening!E$90,Z722&lt;=Berekening!F$90),AB722,)</f>
        <v>0</v>
      </c>
      <c r="AM722" s="11">
        <f>IF(AND(Z722&gt;=Berekening!E$91,Z722&lt;=Berekening!F$91),AB722,)</f>
        <v>0</v>
      </c>
      <c r="AN722" s="11">
        <f>IF(AND(Z722&gt;=Berekening!E$92,Z722&lt;=Berekening!F$92),AB722,)</f>
        <v>0</v>
      </c>
      <c r="AO722" s="11">
        <f>IF(AND(Z722&gt;=Berekening!E$93,Z722&lt;=Berekening!F$93),AB722,)</f>
        <v>0</v>
      </c>
    </row>
    <row r="723" spans="20:41" hidden="1" x14ac:dyDescent="0.2">
      <c r="T723" s="11"/>
      <c r="Z723" s="19">
        <f t="shared" si="281"/>
        <v>322</v>
      </c>
      <c r="AA723" s="11">
        <f t="shared" si="276"/>
        <v>6</v>
      </c>
      <c r="AB723" s="11">
        <f t="shared" si="277"/>
        <v>0</v>
      </c>
      <c r="AC723" s="19">
        <f t="shared" si="278"/>
        <v>0</v>
      </c>
      <c r="AD723" s="19">
        <f t="shared" si="279"/>
        <v>0</v>
      </c>
      <c r="AE723" s="11" t="b">
        <f t="shared" si="280"/>
        <v>0</v>
      </c>
      <c r="AF723" s="11">
        <f>IF(AND(Z723&gt;=Berekening!E$84,Z723&lt;=Berekening!F$84),AB723,)</f>
        <v>0</v>
      </c>
      <c r="AG723" s="11">
        <f>IF(AND(Z723&gt;=Berekening!E$85,Z723&lt;=Berekening!F$85),AB723,)</f>
        <v>0</v>
      </c>
      <c r="AH723" s="11">
        <f>IF(AND(Z723&gt;=Berekening!E$86,Z723&lt;=Berekening!F$86),AB723,)</f>
        <v>0</v>
      </c>
      <c r="AI723" s="11">
        <f>IF(AND(Z723&gt;=Berekening!E$87,Z723&lt;=Berekening!F$87),AB723,)</f>
        <v>0</v>
      </c>
      <c r="AJ723" s="11">
        <f>IF(AND(Z723&gt;=Berekening!E$88,Z723&lt;=Berekening!F$88),AB723,)</f>
        <v>0</v>
      </c>
      <c r="AK723" s="11">
        <f>IF(AND(Z723&gt;=Berekening!E$89,Z723&lt;=Berekening!F$89),AB723,)</f>
        <v>0</v>
      </c>
      <c r="AL723" s="11">
        <f>IF(AND(Z723&gt;=Berekening!E$90,Z723&lt;=Berekening!F$90),AB723,)</f>
        <v>0</v>
      </c>
      <c r="AM723" s="11">
        <f>IF(AND(Z723&gt;=Berekening!E$91,Z723&lt;=Berekening!F$91),AB723,)</f>
        <v>0</v>
      </c>
      <c r="AN723" s="11">
        <f>IF(AND(Z723&gt;=Berekening!E$92,Z723&lt;=Berekening!F$92),AB723,)</f>
        <v>0</v>
      </c>
      <c r="AO723" s="11">
        <f>IF(AND(Z723&gt;=Berekening!E$93,Z723&lt;=Berekening!F$93),AB723,)</f>
        <v>0</v>
      </c>
    </row>
    <row r="724" spans="20:41" hidden="1" x14ac:dyDescent="0.2">
      <c r="T724" s="11"/>
      <c r="Z724" s="19">
        <f t="shared" si="281"/>
        <v>323</v>
      </c>
      <c r="AA724" s="11">
        <f t="shared" si="276"/>
        <v>7</v>
      </c>
      <c r="AB724" s="11">
        <f t="shared" si="277"/>
        <v>0</v>
      </c>
      <c r="AC724" s="19">
        <f t="shared" si="278"/>
        <v>0</v>
      </c>
      <c r="AD724" s="19">
        <f t="shared" si="279"/>
        <v>0</v>
      </c>
      <c r="AE724" s="11" t="b">
        <f t="shared" si="280"/>
        <v>0</v>
      </c>
      <c r="AF724" s="11">
        <f>IF(AND(Z724&gt;=Berekening!E$84,Z724&lt;=Berekening!F$84),AB724,)</f>
        <v>0</v>
      </c>
      <c r="AG724" s="11">
        <f>IF(AND(Z724&gt;=Berekening!E$85,Z724&lt;=Berekening!F$85),AB724,)</f>
        <v>0</v>
      </c>
      <c r="AH724" s="11">
        <f>IF(AND(Z724&gt;=Berekening!E$86,Z724&lt;=Berekening!F$86),AB724,)</f>
        <v>0</v>
      </c>
      <c r="AI724" s="11">
        <f>IF(AND(Z724&gt;=Berekening!E$87,Z724&lt;=Berekening!F$87),AB724,)</f>
        <v>0</v>
      </c>
      <c r="AJ724" s="11">
        <f>IF(AND(Z724&gt;=Berekening!E$88,Z724&lt;=Berekening!F$88),AB724,)</f>
        <v>0</v>
      </c>
      <c r="AK724" s="11">
        <f>IF(AND(Z724&gt;=Berekening!E$89,Z724&lt;=Berekening!F$89),AB724,)</f>
        <v>0</v>
      </c>
      <c r="AL724" s="11">
        <f>IF(AND(Z724&gt;=Berekening!E$90,Z724&lt;=Berekening!F$90),AB724,)</f>
        <v>0</v>
      </c>
      <c r="AM724" s="11">
        <f>IF(AND(Z724&gt;=Berekening!E$91,Z724&lt;=Berekening!F$91),AB724,)</f>
        <v>0</v>
      </c>
      <c r="AN724" s="11">
        <f>IF(AND(Z724&gt;=Berekening!E$92,Z724&lt;=Berekening!F$92),AB724,)</f>
        <v>0</v>
      </c>
      <c r="AO724" s="11">
        <f>IF(AND(Z724&gt;=Berekening!E$93,Z724&lt;=Berekening!F$93),AB724,)</f>
        <v>0</v>
      </c>
    </row>
    <row r="725" spans="20:41" hidden="1" x14ac:dyDescent="0.2">
      <c r="T725" s="11"/>
      <c r="Z725" s="19">
        <f t="shared" si="281"/>
        <v>324</v>
      </c>
      <c r="AA725" s="11">
        <f t="shared" si="276"/>
        <v>1</v>
      </c>
      <c r="AB725" s="11">
        <f t="shared" si="277"/>
        <v>0</v>
      </c>
      <c r="AC725" s="19">
        <f t="shared" si="278"/>
        <v>0</v>
      </c>
      <c r="AD725" s="19">
        <f t="shared" si="279"/>
        <v>0</v>
      </c>
      <c r="AE725" s="11" t="b">
        <f t="shared" si="280"/>
        <v>0</v>
      </c>
      <c r="AF725" s="11">
        <f>IF(AND(Z725&gt;=Berekening!E$84,Z725&lt;=Berekening!F$84),AB725,)</f>
        <v>0</v>
      </c>
      <c r="AG725" s="11">
        <f>IF(AND(Z725&gt;=Berekening!E$85,Z725&lt;=Berekening!F$85),AB725,)</f>
        <v>0</v>
      </c>
      <c r="AH725" s="11">
        <f>IF(AND(Z725&gt;=Berekening!E$86,Z725&lt;=Berekening!F$86),AB725,)</f>
        <v>0</v>
      </c>
      <c r="AI725" s="11">
        <f>IF(AND(Z725&gt;=Berekening!E$87,Z725&lt;=Berekening!F$87),AB725,)</f>
        <v>0</v>
      </c>
      <c r="AJ725" s="11">
        <f>IF(AND(Z725&gt;=Berekening!E$88,Z725&lt;=Berekening!F$88),AB725,)</f>
        <v>0</v>
      </c>
      <c r="AK725" s="11">
        <f>IF(AND(Z725&gt;=Berekening!E$89,Z725&lt;=Berekening!F$89),AB725,)</f>
        <v>0</v>
      </c>
      <c r="AL725" s="11">
        <f>IF(AND(Z725&gt;=Berekening!E$90,Z725&lt;=Berekening!F$90),AB725,)</f>
        <v>0</v>
      </c>
      <c r="AM725" s="11">
        <f>IF(AND(Z725&gt;=Berekening!E$91,Z725&lt;=Berekening!F$91),AB725,)</f>
        <v>0</v>
      </c>
      <c r="AN725" s="11">
        <f>IF(AND(Z725&gt;=Berekening!E$92,Z725&lt;=Berekening!F$92),AB725,)</f>
        <v>0</v>
      </c>
      <c r="AO725" s="11">
        <f>IF(AND(Z725&gt;=Berekening!E$93,Z725&lt;=Berekening!F$93),AB725,)</f>
        <v>0</v>
      </c>
    </row>
    <row r="726" spans="20:41" hidden="1" x14ac:dyDescent="0.2">
      <c r="T726" s="11"/>
      <c r="Z726" s="19">
        <f t="shared" si="281"/>
        <v>325</v>
      </c>
      <c r="AA726" s="11">
        <f t="shared" si="276"/>
        <v>2</v>
      </c>
      <c r="AB726" s="11">
        <f t="shared" si="277"/>
        <v>0</v>
      </c>
      <c r="AC726" s="19">
        <f t="shared" si="278"/>
        <v>0</v>
      </c>
      <c r="AD726" s="19">
        <f t="shared" si="279"/>
        <v>0</v>
      </c>
      <c r="AE726" s="11" t="b">
        <f t="shared" si="280"/>
        <v>0</v>
      </c>
      <c r="AF726" s="11">
        <f>IF(AND(Z726&gt;=Berekening!E$84,Z726&lt;=Berekening!F$84),AB726,)</f>
        <v>0</v>
      </c>
      <c r="AG726" s="11">
        <f>IF(AND(Z726&gt;=Berekening!E$85,Z726&lt;=Berekening!F$85),AB726,)</f>
        <v>0</v>
      </c>
      <c r="AH726" s="11">
        <f>IF(AND(Z726&gt;=Berekening!E$86,Z726&lt;=Berekening!F$86),AB726,)</f>
        <v>0</v>
      </c>
      <c r="AI726" s="11">
        <f>IF(AND(Z726&gt;=Berekening!E$87,Z726&lt;=Berekening!F$87),AB726,)</f>
        <v>0</v>
      </c>
      <c r="AJ726" s="11">
        <f>IF(AND(Z726&gt;=Berekening!E$88,Z726&lt;=Berekening!F$88),AB726,)</f>
        <v>0</v>
      </c>
      <c r="AK726" s="11">
        <f>IF(AND(Z726&gt;=Berekening!E$89,Z726&lt;=Berekening!F$89),AB726,)</f>
        <v>0</v>
      </c>
      <c r="AL726" s="11">
        <f>IF(AND(Z726&gt;=Berekening!E$90,Z726&lt;=Berekening!F$90),AB726,)</f>
        <v>0</v>
      </c>
      <c r="AM726" s="11">
        <f>IF(AND(Z726&gt;=Berekening!E$91,Z726&lt;=Berekening!F$91),AB726,)</f>
        <v>0</v>
      </c>
      <c r="AN726" s="11">
        <f>IF(AND(Z726&gt;=Berekening!E$92,Z726&lt;=Berekening!F$92),AB726,)</f>
        <v>0</v>
      </c>
      <c r="AO726" s="11">
        <f>IF(AND(Z726&gt;=Berekening!E$93,Z726&lt;=Berekening!F$93),AB726,)</f>
        <v>0</v>
      </c>
    </row>
    <row r="727" spans="20:41" hidden="1" x14ac:dyDescent="0.2">
      <c r="T727" s="11"/>
      <c r="Z727" s="19">
        <f t="shared" si="281"/>
        <v>326</v>
      </c>
      <c r="AA727" s="11">
        <f t="shared" si="276"/>
        <v>3</v>
      </c>
      <c r="AB727" s="11">
        <f t="shared" si="277"/>
        <v>0</v>
      </c>
      <c r="AC727" s="19">
        <f t="shared" si="278"/>
        <v>0</v>
      </c>
      <c r="AD727" s="19">
        <f t="shared" si="279"/>
        <v>0</v>
      </c>
      <c r="AE727" s="11" t="b">
        <f t="shared" si="280"/>
        <v>0</v>
      </c>
      <c r="AF727" s="11">
        <f>IF(AND(Z727&gt;=Berekening!E$84,Z727&lt;=Berekening!F$84),AB727,)</f>
        <v>0</v>
      </c>
      <c r="AG727" s="11">
        <f>IF(AND(Z727&gt;=Berekening!E$85,Z727&lt;=Berekening!F$85),AB727,)</f>
        <v>0</v>
      </c>
      <c r="AH727" s="11">
        <f>IF(AND(Z727&gt;=Berekening!E$86,Z727&lt;=Berekening!F$86),AB727,)</f>
        <v>0</v>
      </c>
      <c r="AI727" s="11">
        <f>IF(AND(Z727&gt;=Berekening!E$87,Z727&lt;=Berekening!F$87),AB727,)</f>
        <v>0</v>
      </c>
      <c r="AJ727" s="11">
        <f>IF(AND(Z727&gt;=Berekening!E$88,Z727&lt;=Berekening!F$88),AB727,)</f>
        <v>0</v>
      </c>
      <c r="AK727" s="11">
        <f>IF(AND(Z727&gt;=Berekening!E$89,Z727&lt;=Berekening!F$89),AB727,)</f>
        <v>0</v>
      </c>
      <c r="AL727" s="11">
        <f>IF(AND(Z727&gt;=Berekening!E$90,Z727&lt;=Berekening!F$90),AB727,)</f>
        <v>0</v>
      </c>
      <c r="AM727" s="11">
        <f>IF(AND(Z727&gt;=Berekening!E$91,Z727&lt;=Berekening!F$91),AB727,)</f>
        <v>0</v>
      </c>
      <c r="AN727" s="11">
        <f>IF(AND(Z727&gt;=Berekening!E$92,Z727&lt;=Berekening!F$92),AB727,)</f>
        <v>0</v>
      </c>
      <c r="AO727" s="11">
        <f>IF(AND(Z727&gt;=Berekening!E$93,Z727&lt;=Berekening!F$93),AB727,)</f>
        <v>0</v>
      </c>
    </row>
    <row r="728" spans="20:41" hidden="1" x14ac:dyDescent="0.2">
      <c r="T728" s="11"/>
      <c r="Z728" s="19">
        <f t="shared" si="281"/>
        <v>327</v>
      </c>
      <c r="AA728" s="11">
        <f t="shared" si="276"/>
        <v>4</v>
      </c>
      <c r="AB728" s="11">
        <f t="shared" si="277"/>
        <v>0</v>
      </c>
      <c r="AC728" s="19">
        <f t="shared" si="278"/>
        <v>0</v>
      </c>
      <c r="AD728" s="19">
        <f t="shared" si="279"/>
        <v>0</v>
      </c>
      <c r="AE728" s="11" t="b">
        <f t="shared" si="280"/>
        <v>0</v>
      </c>
      <c r="AF728" s="11">
        <f>IF(AND(Z728&gt;=Berekening!E$84,Z728&lt;=Berekening!F$84),AB728,)</f>
        <v>0</v>
      </c>
      <c r="AG728" s="11">
        <f>IF(AND(Z728&gt;=Berekening!E$85,Z728&lt;=Berekening!F$85),AB728,)</f>
        <v>0</v>
      </c>
      <c r="AH728" s="11">
        <f>IF(AND(Z728&gt;=Berekening!E$86,Z728&lt;=Berekening!F$86),AB728,)</f>
        <v>0</v>
      </c>
      <c r="AI728" s="11">
        <f>IF(AND(Z728&gt;=Berekening!E$87,Z728&lt;=Berekening!F$87),AB728,)</f>
        <v>0</v>
      </c>
      <c r="AJ728" s="11">
        <f>IF(AND(Z728&gt;=Berekening!E$88,Z728&lt;=Berekening!F$88),AB728,)</f>
        <v>0</v>
      </c>
      <c r="AK728" s="11">
        <f>IF(AND(Z728&gt;=Berekening!E$89,Z728&lt;=Berekening!F$89),AB728,)</f>
        <v>0</v>
      </c>
      <c r="AL728" s="11">
        <f>IF(AND(Z728&gt;=Berekening!E$90,Z728&lt;=Berekening!F$90),AB728,)</f>
        <v>0</v>
      </c>
      <c r="AM728" s="11">
        <f>IF(AND(Z728&gt;=Berekening!E$91,Z728&lt;=Berekening!F$91),AB728,)</f>
        <v>0</v>
      </c>
      <c r="AN728" s="11">
        <f>IF(AND(Z728&gt;=Berekening!E$92,Z728&lt;=Berekening!F$92),AB728,)</f>
        <v>0</v>
      </c>
      <c r="AO728" s="11">
        <f>IF(AND(Z728&gt;=Berekening!E$93,Z728&lt;=Berekening!F$93),AB728,)</f>
        <v>0</v>
      </c>
    </row>
    <row r="729" spans="20:41" hidden="1" x14ac:dyDescent="0.2">
      <c r="T729" s="11"/>
      <c r="Z729" s="19">
        <f t="shared" si="281"/>
        <v>328</v>
      </c>
      <c r="AA729" s="11">
        <f t="shared" si="276"/>
        <v>5</v>
      </c>
      <c r="AB729" s="11">
        <f t="shared" si="277"/>
        <v>0</v>
      </c>
      <c r="AC729" s="19">
        <f t="shared" si="278"/>
        <v>0</v>
      </c>
      <c r="AD729" s="19">
        <f t="shared" si="279"/>
        <v>0</v>
      </c>
      <c r="AE729" s="11" t="b">
        <f t="shared" si="280"/>
        <v>0</v>
      </c>
      <c r="AF729" s="11">
        <f>IF(AND(Z729&gt;=Berekening!E$84,Z729&lt;=Berekening!F$84),AB729,)</f>
        <v>0</v>
      </c>
      <c r="AG729" s="11">
        <f>IF(AND(Z729&gt;=Berekening!E$85,Z729&lt;=Berekening!F$85),AB729,)</f>
        <v>0</v>
      </c>
      <c r="AH729" s="11">
        <f>IF(AND(Z729&gt;=Berekening!E$86,Z729&lt;=Berekening!F$86),AB729,)</f>
        <v>0</v>
      </c>
      <c r="AI729" s="11">
        <f>IF(AND(Z729&gt;=Berekening!E$87,Z729&lt;=Berekening!F$87),AB729,)</f>
        <v>0</v>
      </c>
      <c r="AJ729" s="11">
        <f>IF(AND(Z729&gt;=Berekening!E$88,Z729&lt;=Berekening!F$88),AB729,)</f>
        <v>0</v>
      </c>
      <c r="AK729" s="11">
        <f>IF(AND(Z729&gt;=Berekening!E$89,Z729&lt;=Berekening!F$89),AB729,)</f>
        <v>0</v>
      </c>
      <c r="AL729" s="11">
        <f>IF(AND(Z729&gt;=Berekening!E$90,Z729&lt;=Berekening!F$90),AB729,)</f>
        <v>0</v>
      </c>
      <c r="AM729" s="11">
        <f>IF(AND(Z729&gt;=Berekening!E$91,Z729&lt;=Berekening!F$91),AB729,)</f>
        <v>0</v>
      </c>
      <c r="AN729" s="11">
        <f>IF(AND(Z729&gt;=Berekening!E$92,Z729&lt;=Berekening!F$92),AB729,)</f>
        <v>0</v>
      </c>
      <c r="AO729" s="11">
        <f>IF(AND(Z729&gt;=Berekening!E$93,Z729&lt;=Berekening!F$93),AB729,)</f>
        <v>0</v>
      </c>
    </row>
    <row r="730" spans="20:41" hidden="1" x14ac:dyDescent="0.2">
      <c r="T730" s="11"/>
      <c r="Z730" s="19">
        <f t="shared" si="281"/>
        <v>329</v>
      </c>
      <c r="AA730" s="11">
        <f t="shared" si="276"/>
        <v>6</v>
      </c>
      <c r="AB730" s="11">
        <f t="shared" si="277"/>
        <v>0</v>
      </c>
      <c r="AC730" s="19">
        <f t="shared" si="278"/>
        <v>0</v>
      </c>
      <c r="AD730" s="19">
        <f t="shared" si="279"/>
        <v>0</v>
      </c>
      <c r="AE730" s="11" t="b">
        <f t="shared" si="280"/>
        <v>0</v>
      </c>
      <c r="AF730" s="11">
        <f>IF(AND(Z730&gt;=Berekening!E$84,Z730&lt;=Berekening!F$84),AB730,)</f>
        <v>0</v>
      </c>
      <c r="AG730" s="11">
        <f>IF(AND(Z730&gt;=Berekening!E$85,Z730&lt;=Berekening!F$85),AB730,)</f>
        <v>0</v>
      </c>
      <c r="AH730" s="11">
        <f>IF(AND(Z730&gt;=Berekening!E$86,Z730&lt;=Berekening!F$86),AB730,)</f>
        <v>0</v>
      </c>
      <c r="AI730" s="11">
        <f>IF(AND(Z730&gt;=Berekening!E$87,Z730&lt;=Berekening!F$87),AB730,)</f>
        <v>0</v>
      </c>
      <c r="AJ730" s="11">
        <f>IF(AND(Z730&gt;=Berekening!E$88,Z730&lt;=Berekening!F$88),AB730,)</f>
        <v>0</v>
      </c>
      <c r="AK730" s="11">
        <f>IF(AND(Z730&gt;=Berekening!E$89,Z730&lt;=Berekening!F$89),AB730,)</f>
        <v>0</v>
      </c>
      <c r="AL730" s="11">
        <f>IF(AND(Z730&gt;=Berekening!E$90,Z730&lt;=Berekening!F$90),AB730,)</f>
        <v>0</v>
      </c>
      <c r="AM730" s="11">
        <f>IF(AND(Z730&gt;=Berekening!E$91,Z730&lt;=Berekening!F$91),AB730,)</f>
        <v>0</v>
      </c>
      <c r="AN730" s="11">
        <f>IF(AND(Z730&gt;=Berekening!E$92,Z730&lt;=Berekening!F$92),AB730,)</f>
        <v>0</v>
      </c>
      <c r="AO730" s="11">
        <f>IF(AND(Z730&gt;=Berekening!E$93,Z730&lt;=Berekening!F$93),AB730,)</f>
        <v>0</v>
      </c>
    </row>
    <row r="731" spans="20:41" hidden="1" x14ac:dyDescent="0.2">
      <c r="T731" s="11"/>
      <c r="Z731" s="19">
        <f t="shared" si="281"/>
        <v>330</v>
      </c>
      <c r="AA731" s="11">
        <f t="shared" si="276"/>
        <v>7</v>
      </c>
      <c r="AB731" s="11">
        <f t="shared" si="277"/>
        <v>0</v>
      </c>
      <c r="AC731" s="19">
        <f t="shared" si="278"/>
        <v>0</v>
      </c>
      <c r="AD731" s="19">
        <f t="shared" si="279"/>
        <v>0</v>
      </c>
      <c r="AE731" s="11" t="b">
        <f t="shared" si="280"/>
        <v>0</v>
      </c>
      <c r="AF731" s="11">
        <f>IF(AND(Z731&gt;=Berekening!E$84,Z731&lt;=Berekening!F$84),AB731,)</f>
        <v>0</v>
      </c>
      <c r="AG731" s="11">
        <f>IF(AND(Z731&gt;=Berekening!E$85,Z731&lt;=Berekening!F$85),AB731,)</f>
        <v>0</v>
      </c>
      <c r="AH731" s="11">
        <f>IF(AND(Z731&gt;=Berekening!E$86,Z731&lt;=Berekening!F$86),AB731,)</f>
        <v>0</v>
      </c>
      <c r="AI731" s="11">
        <f>IF(AND(Z731&gt;=Berekening!E$87,Z731&lt;=Berekening!F$87),AB731,)</f>
        <v>0</v>
      </c>
      <c r="AJ731" s="11">
        <f>IF(AND(Z731&gt;=Berekening!E$88,Z731&lt;=Berekening!F$88),AB731,)</f>
        <v>0</v>
      </c>
      <c r="AK731" s="11">
        <f>IF(AND(Z731&gt;=Berekening!E$89,Z731&lt;=Berekening!F$89),AB731,)</f>
        <v>0</v>
      </c>
      <c r="AL731" s="11">
        <f>IF(AND(Z731&gt;=Berekening!E$90,Z731&lt;=Berekening!F$90),AB731,)</f>
        <v>0</v>
      </c>
      <c r="AM731" s="11">
        <f>IF(AND(Z731&gt;=Berekening!E$91,Z731&lt;=Berekening!F$91),AB731,)</f>
        <v>0</v>
      </c>
      <c r="AN731" s="11">
        <f>IF(AND(Z731&gt;=Berekening!E$92,Z731&lt;=Berekening!F$92),AB731,)</f>
        <v>0</v>
      </c>
      <c r="AO731" s="11">
        <f>IF(AND(Z731&gt;=Berekening!E$93,Z731&lt;=Berekening!F$93),AB731,)</f>
        <v>0</v>
      </c>
    </row>
    <row r="732" spans="20:41" hidden="1" x14ac:dyDescent="0.2">
      <c r="T732" s="11"/>
      <c r="Z732" s="19">
        <f t="shared" si="281"/>
        <v>331</v>
      </c>
      <c r="AA732" s="11">
        <f t="shared" si="276"/>
        <v>1</v>
      </c>
      <c r="AB732" s="11">
        <f t="shared" si="277"/>
        <v>0</v>
      </c>
      <c r="AC732" s="19">
        <f t="shared" si="278"/>
        <v>0</v>
      </c>
      <c r="AD732" s="19">
        <f t="shared" si="279"/>
        <v>0</v>
      </c>
      <c r="AE732" s="11" t="b">
        <f t="shared" si="280"/>
        <v>0</v>
      </c>
      <c r="AF732" s="11">
        <f>IF(AND(Z732&gt;=Berekening!E$84,Z732&lt;=Berekening!F$84),AB732,)</f>
        <v>0</v>
      </c>
      <c r="AG732" s="11">
        <f>IF(AND(Z732&gt;=Berekening!E$85,Z732&lt;=Berekening!F$85),AB732,)</f>
        <v>0</v>
      </c>
      <c r="AH732" s="11">
        <f>IF(AND(Z732&gt;=Berekening!E$86,Z732&lt;=Berekening!F$86),AB732,)</f>
        <v>0</v>
      </c>
      <c r="AI732" s="11">
        <f>IF(AND(Z732&gt;=Berekening!E$87,Z732&lt;=Berekening!F$87),AB732,)</f>
        <v>0</v>
      </c>
      <c r="AJ732" s="11">
        <f>IF(AND(Z732&gt;=Berekening!E$88,Z732&lt;=Berekening!F$88),AB732,)</f>
        <v>0</v>
      </c>
      <c r="AK732" s="11">
        <f>IF(AND(Z732&gt;=Berekening!E$89,Z732&lt;=Berekening!F$89),AB732,)</f>
        <v>0</v>
      </c>
      <c r="AL732" s="11">
        <f>IF(AND(Z732&gt;=Berekening!E$90,Z732&lt;=Berekening!F$90),AB732,)</f>
        <v>0</v>
      </c>
      <c r="AM732" s="11">
        <f>IF(AND(Z732&gt;=Berekening!E$91,Z732&lt;=Berekening!F$91),AB732,)</f>
        <v>0</v>
      </c>
      <c r="AN732" s="11">
        <f>IF(AND(Z732&gt;=Berekening!E$92,Z732&lt;=Berekening!F$92),AB732,)</f>
        <v>0</v>
      </c>
      <c r="AO732" s="11">
        <f>IF(AND(Z732&gt;=Berekening!E$93,Z732&lt;=Berekening!F$93),AB732,)</f>
        <v>0</v>
      </c>
    </row>
    <row r="733" spans="20:41" hidden="1" x14ac:dyDescent="0.2">
      <c r="T733" s="11"/>
      <c r="Z733" s="19">
        <f t="shared" si="281"/>
        <v>332</v>
      </c>
      <c r="AA733" s="11">
        <f t="shared" si="276"/>
        <v>2</v>
      </c>
      <c r="AB733" s="11">
        <f t="shared" si="277"/>
        <v>0</v>
      </c>
      <c r="AC733" s="19">
        <f t="shared" si="278"/>
        <v>0</v>
      </c>
      <c r="AD733" s="19">
        <f t="shared" si="279"/>
        <v>0</v>
      </c>
      <c r="AE733" s="11" t="b">
        <f t="shared" si="280"/>
        <v>0</v>
      </c>
      <c r="AF733" s="11">
        <f>IF(AND(Z733&gt;=Berekening!E$84,Z733&lt;=Berekening!F$84),AB733,)</f>
        <v>0</v>
      </c>
      <c r="AG733" s="11">
        <f>IF(AND(Z733&gt;=Berekening!E$85,Z733&lt;=Berekening!F$85),AB733,)</f>
        <v>0</v>
      </c>
      <c r="AH733" s="11">
        <f>IF(AND(Z733&gt;=Berekening!E$86,Z733&lt;=Berekening!F$86),AB733,)</f>
        <v>0</v>
      </c>
      <c r="AI733" s="11">
        <f>IF(AND(Z733&gt;=Berekening!E$87,Z733&lt;=Berekening!F$87),AB733,)</f>
        <v>0</v>
      </c>
      <c r="AJ733" s="11">
        <f>IF(AND(Z733&gt;=Berekening!E$88,Z733&lt;=Berekening!F$88),AB733,)</f>
        <v>0</v>
      </c>
      <c r="AK733" s="11">
        <f>IF(AND(Z733&gt;=Berekening!E$89,Z733&lt;=Berekening!F$89),AB733,)</f>
        <v>0</v>
      </c>
      <c r="AL733" s="11">
        <f>IF(AND(Z733&gt;=Berekening!E$90,Z733&lt;=Berekening!F$90),AB733,)</f>
        <v>0</v>
      </c>
      <c r="AM733" s="11">
        <f>IF(AND(Z733&gt;=Berekening!E$91,Z733&lt;=Berekening!F$91),AB733,)</f>
        <v>0</v>
      </c>
      <c r="AN733" s="11">
        <f>IF(AND(Z733&gt;=Berekening!E$92,Z733&lt;=Berekening!F$92),AB733,)</f>
        <v>0</v>
      </c>
      <c r="AO733" s="11">
        <f>IF(AND(Z733&gt;=Berekening!E$93,Z733&lt;=Berekening!F$93),AB733,)</f>
        <v>0</v>
      </c>
    </row>
    <row r="734" spans="20:41" hidden="1" x14ac:dyDescent="0.2">
      <c r="T734" s="11"/>
      <c r="Z734" s="19">
        <f t="shared" si="281"/>
        <v>333</v>
      </c>
      <c r="AA734" s="11">
        <f t="shared" si="276"/>
        <v>3</v>
      </c>
      <c r="AB734" s="11">
        <f t="shared" si="277"/>
        <v>0</v>
      </c>
      <c r="AC734" s="19">
        <f t="shared" si="278"/>
        <v>0</v>
      </c>
      <c r="AD734" s="19">
        <f t="shared" si="279"/>
        <v>0</v>
      </c>
      <c r="AE734" s="11" t="b">
        <f t="shared" si="280"/>
        <v>0</v>
      </c>
      <c r="AF734" s="11">
        <f>IF(AND(Z734&gt;=Berekening!E$84,Z734&lt;=Berekening!F$84),AB734,)</f>
        <v>0</v>
      </c>
      <c r="AG734" s="11">
        <f>IF(AND(Z734&gt;=Berekening!E$85,Z734&lt;=Berekening!F$85),AB734,)</f>
        <v>0</v>
      </c>
      <c r="AH734" s="11">
        <f>IF(AND(Z734&gt;=Berekening!E$86,Z734&lt;=Berekening!F$86),AB734,)</f>
        <v>0</v>
      </c>
      <c r="AI734" s="11">
        <f>IF(AND(Z734&gt;=Berekening!E$87,Z734&lt;=Berekening!F$87),AB734,)</f>
        <v>0</v>
      </c>
      <c r="AJ734" s="11">
        <f>IF(AND(Z734&gt;=Berekening!E$88,Z734&lt;=Berekening!F$88),AB734,)</f>
        <v>0</v>
      </c>
      <c r="AK734" s="11">
        <f>IF(AND(Z734&gt;=Berekening!E$89,Z734&lt;=Berekening!F$89),AB734,)</f>
        <v>0</v>
      </c>
      <c r="AL734" s="11">
        <f>IF(AND(Z734&gt;=Berekening!E$90,Z734&lt;=Berekening!F$90),AB734,)</f>
        <v>0</v>
      </c>
      <c r="AM734" s="11">
        <f>IF(AND(Z734&gt;=Berekening!E$91,Z734&lt;=Berekening!F$91),AB734,)</f>
        <v>0</v>
      </c>
      <c r="AN734" s="11">
        <f>IF(AND(Z734&gt;=Berekening!E$92,Z734&lt;=Berekening!F$92),AB734,)</f>
        <v>0</v>
      </c>
      <c r="AO734" s="11">
        <f>IF(AND(Z734&gt;=Berekening!E$93,Z734&lt;=Berekening!F$93),AB734,)</f>
        <v>0</v>
      </c>
    </row>
    <row r="735" spans="20:41" hidden="1" x14ac:dyDescent="0.2">
      <c r="T735" s="11"/>
      <c r="Z735" s="19">
        <f t="shared" si="281"/>
        <v>334</v>
      </c>
      <c r="AA735" s="11">
        <f t="shared" si="276"/>
        <v>4</v>
      </c>
      <c r="AB735" s="11">
        <f t="shared" si="277"/>
        <v>0</v>
      </c>
      <c r="AC735" s="19">
        <f t="shared" si="278"/>
        <v>0</v>
      </c>
      <c r="AD735" s="19">
        <f t="shared" si="279"/>
        <v>0</v>
      </c>
      <c r="AE735" s="11" t="b">
        <f t="shared" si="280"/>
        <v>0</v>
      </c>
      <c r="AF735" s="11">
        <f>IF(AND(Z735&gt;=Berekening!E$84,Z735&lt;=Berekening!F$84),AB735,)</f>
        <v>0</v>
      </c>
      <c r="AG735" s="11">
        <f>IF(AND(Z735&gt;=Berekening!E$85,Z735&lt;=Berekening!F$85),AB735,)</f>
        <v>0</v>
      </c>
      <c r="AH735" s="11">
        <f>IF(AND(Z735&gt;=Berekening!E$86,Z735&lt;=Berekening!F$86),AB735,)</f>
        <v>0</v>
      </c>
      <c r="AI735" s="11">
        <f>IF(AND(Z735&gt;=Berekening!E$87,Z735&lt;=Berekening!F$87),AB735,)</f>
        <v>0</v>
      </c>
      <c r="AJ735" s="11">
        <f>IF(AND(Z735&gt;=Berekening!E$88,Z735&lt;=Berekening!F$88),AB735,)</f>
        <v>0</v>
      </c>
      <c r="AK735" s="11">
        <f>IF(AND(Z735&gt;=Berekening!E$89,Z735&lt;=Berekening!F$89),AB735,)</f>
        <v>0</v>
      </c>
      <c r="AL735" s="11">
        <f>IF(AND(Z735&gt;=Berekening!E$90,Z735&lt;=Berekening!F$90),AB735,)</f>
        <v>0</v>
      </c>
      <c r="AM735" s="11">
        <f>IF(AND(Z735&gt;=Berekening!E$91,Z735&lt;=Berekening!F$91),AB735,)</f>
        <v>0</v>
      </c>
      <c r="AN735" s="11">
        <f>IF(AND(Z735&gt;=Berekening!E$92,Z735&lt;=Berekening!F$92),AB735,)</f>
        <v>0</v>
      </c>
      <c r="AO735" s="11">
        <f>IF(AND(Z735&gt;=Berekening!E$93,Z735&lt;=Berekening!F$93),AB735,)</f>
        <v>0</v>
      </c>
    </row>
    <row r="736" spans="20:41" hidden="1" x14ac:dyDescent="0.2">
      <c r="T736" s="11"/>
      <c r="Z736" s="19">
        <f t="shared" si="281"/>
        <v>335</v>
      </c>
      <c r="AA736" s="11">
        <f t="shared" si="276"/>
        <v>5</v>
      </c>
      <c r="AB736" s="11">
        <f t="shared" si="277"/>
        <v>0</v>
      </c>
      <c r="AC736" s="19">
        <f t="shared" si="278"/>
        <v>0</v>
      </c>
      <c r="AD736" s="19">
        <f t="shared" si="279"/>
        <v>0</v>
      </c>
      <c r="AE736" s="11" t="b">
        <f t="shared" si="280"/>
        <v>0</v>
      </c>
      <c r="AF736" s="11">
        <f>IF(AND(Z736&gt;=Berekening!E$84,Z736&lt;=Berekening!F$84),AB736,)</f>
        <v>0</v>
      </c>
      <c r="AG736" s="11">
        <f>IF(AND(Z736&gt;=Berekening!E$85,Z736&lt;=Berekening!F$85),AB736,)</f>
        <v>0</v>
      </c>
      <c r="AH736" s="11">
        <f>IF(AND(Z736&gt;=Berekening!E$86,Z736&lt;=Berekening!F$86),AB736,)</f>
        <v>0</v>
      </c>
      <c r="AI736" s="11">
        <f>IF(AND(Z736&gt;=Berekening!E$87,Z736&lt;=Berekening!F$87),AB736,)</f>
        <v>0</v>
      </c>
      <c r="AJ736" s="11">
        <f>IF(AND(Z736&gt;=Berekening!E$88,Z736&lt;=Berekening!F$88),AB736,)</f>
        <v>0</v>
      </c>
      <c r="AK736" s="11">
        <f>IF(AND(Z736&gt;=Berekening!E$89,Z736&lt;=Berekening!F$89),AB736,)</f>
        <v>0</v>
      </c>
      <c r="AL736" s="11">
        <f>IF(AND(Z736&gt;=Berekening!E$90,Z736&lt;=Berekening!F$90),AB736,)</f>
        <v>0</v>
      </c>
      <c r="AM736" s="11">
        <f>IF(AND(Z736&gt;=Berekening!E$91,Z736&lt;=Berekening!F$91),AB736,)</f>
        <v>0</v>
      </c>
      <c r="AN736" s="11">
        <f>IF(AND(Z736&gt;=Berekening!E$92,Z736&lt;=Berekening!F$92),AB736,)</f>
        <v>0</v>
      </c>
      <c r="AO736" s="11">
        <f>IF(AND(Z736&gt;=Berekening!E$93,Z736&lt;=Berekening!F$93),AB736,)</f>
        <v>0</v>
      </c>
    </row>
    <row r="737" spans="20:41" hidden="1" x14ac:dyDescent="0.2">
      <c r="T737" s="11"/>
      <c r="Z737" s="19">
        <f t="shared" si="281"/>
        <v>336</v>
      </c>
      <c r="AA737" s="11">
        <f t="shared" si="276"/>
        <v>6</v>
      </c>
      <c r="AB737" s="11">
        <f t="shared" si="277"/>
        <v>0</v>
      </c>
      <c r="AC737" s="19">
        <f t="shared" si="278"/>
        <v>0</v>
      </c>
      <c r="AD737" s="19">
        <f t="shared" si="279"/>
        <v>0</v>
      </c>
      <c r="AE737" s="11" t="b">
        <f t="shared" si="280"/>
        <v>0</v>
      </c>
      <c r="AF737" s="11">
        <f>IF(AND(Z737&gt;=Berekening!E$84,Z737&lt;=Berekening!F$84),AB737,)</f>
        <v>0</v>
      </c>
      <c r="AG737" s="11">
        <f>IF(AND(Z737&gt;=Berekening!E$85,Z737&lt;=Berekening!F$85),AB737,)</f>
        <v>0</v>
      </c>
      <c r="AH737" s="11">
        <f>IF(AND(Z737&gt;=Berekening!E$86,Z737&lt;=Berekening!F$86),AB737,)</f>
        <v>0</v>
      </c>
      <c r="AI737" s="11">
        <f>IF(AND(Z737&gt;=Berekening!E$87,Z737&lt;=Berekening!F$87),AB737,)</f>
        <v>0</v>
      </c>
      <c r="AJ737" s="11">
        <f>IF(AND(Z737&gt;=Berekening!E$88,Z737&lt;=Berekening!F$88),AB737,)</f>
        <v>0</v>
      </c>
      <c r="AK737" s="11">
        <f>IF(AND(Z737&gt;=Berekening!E$89,Z737&lt;=Berekening!F$89),AB737,)</f>
        <v>0</v>
      </c>
      <c r="AL737" s="11">
        <f>IF(AND(Z737&gt;=Berekening!E$90,Z737&lt;=Berekening!F$90),AB737,)</f>
        <v>0</v>
      </c>
      <c r="AM737" s="11">
        <f>IF(AND(Z737&gt;=Berekening!E$91,Z737&lt;=Berekening!F$91),AB737,)</f>
        <v>0</v>
      </c>
      <c r="AN737" s="11">
        <f>IF(AND(Z737&gt;=Berekening!E$92,Z737&lt;=Berekening!F$92),AB737,)</f>
        <v>0</v>
      </c>
      <c r="AO737" s="11">
        <f>IF(AND(Z737&gt;=Berekening!E$93,Z737&lt;=Berekening!F$93),AB737,)</f>
        <v>0</v>
      </c>
    </row>
    <row r="738" spans="20:41" hidden="1" x14ac:dyDescent="0.2">
      <c r="T738" s="11"/>
      <c r="Z738" s="19">
        <f t="shared" si="281"/>
        <v>337</v>
      </c>
      <c r="AA738" s="11">
        <f t="shared" si="276"/>
        <v>7</v>
      </c>
      <c r="AB738" s="11">
        <f t="shared" si="277"/>
        <v>0</v>
      </c>
      <c r="AC738" s="19">
        <f t="shared" si="278"/>
        <v>0</v>
      </c>
      <c r="AD738" s="19">
        <f t="shared" si="279"/>
        <v>0</v>
      </c>
      <c r="AE738" s="11" t="b">
        <f t="shared" si="280"/>
        <v>0</v>
      </c>
      <c r="AF738" s="11">
        <f>IF(AND(Z738&gt;=Berekening!E$84,Z738&lt;=Berekening!F$84),AB738,)</f>
        <v>0</v>
      </c>
      <c r="AG738" s="11">
        <f>IF(AND(Z738&gt;=Berekening!E$85,Z738&lt;=Berekening!F$85),AB738,)</f>
        <v>0</v>
      </c>
      <c r="AH738" s="11">
        <f>IF(AND(Z738&gt;=Berekening!E$86,Z738&lt;=Berekening!F$86),AB738,)</f>
        <v>0</v>
      </c>
      <c r="AI738" s="11">
        <f>IF(AND(Z738&gt;=Berekening!E$87,Z738&lt;=Berekening!F$87),AB738,)</f>
        <v>0</v>
      </c>
      <c r="AJ738" s="11">
        <f>IF(AND(Z738&gt;=Berekening!E$88,Z738&lt;=Berekening!F$88),AB738,)</f>
        <v>0</v>
      </c>
      <c r="AK738" s="11">
        <f>IF(AND(Z738&gt;=Berekening!E$89,Z738&lt;=Berekening!F$89),AB738,)</f>
        <v>0</v>
      </c>
      <c r="AL738" s="11">
        <f>IF(AND(Z738&gt;=Berekening!E$90,Z738&lt;=Berekening!F$90),AB738,)</f>
        <v>0</v>
      </c>
      <c r="AM738" s="11">
        <f>IF(AND(Z738&gt;=Berekening!E$91,Z738&lt;=Berekening!F$91),AB738,)</f>
        <v>0</v>
      </c>
      <c r="AN738" s="11">
        <f>IF(AND(Z738&gt;=Berekening!E$92,Z738&lt;=Berekening!F$92),AB738,)</f>
        <v>0</v>
      </c>
      <c r="AO738" s="11">
        <f>IF(AND(Z738&gt;=Berekening!E$93,Z738&lt;=Berekening!F$93),AB738,)</f>
        <v>0</v>
      </c>
    </row>
    <row r="739" spans="20:41" hidden="1" x14ac:dyDescent="0.2">
      <c r="T739" s="11"/>
      <c r="Z739" s="19">
        <f t="shared" si="281"/>
        <v>338</v>
      </c>
      <c r="AA739" s="11">
        <f t="shared" si="276"/>
        <v>1</v>
      </c>
      <c r="AB739" s="11">
        <f t="shared" si="277"/>
        <v>0</v>
      </c>
      <c r="AC739" s="19">
        <f t="shared" si="278"/>
        <v>0</v>
      </c>
      <c r="AD739" s="19">
        <f t="shared" si="279"/>
        <v>0</v>
      </c>
      <c r="AE739" s="11" t="b">
        <f t="shared" si="280"/>
        <v>0</v>
      </c>
      <c r="AF739" s="11">
        <f>IF(AND(Z739&gt;=Berekening!E$84,Z739&lt;=Berekening!F$84),AB739,)</f>
        <v>0</v>
      </c>
      <c r="AG739" s="11">
        <f>IF(AND(Z739&gt;=Berekening!E$85,Z739&lt;=Berekening!F$85),AB739,)</f>
        <v>0</v>
      </c>
      <c r="AH739" s="11">
        <f>IF(AND(Z739&gt;=Berekening!E$86,Z739&lt;=Berekening!F$86),AB739,)</f>
        <v>0</v>
      </c>
      <c r="AI739" s="11">
        <f>IF(AND(Z739&gt;=Berekening!E$87,Z739&lt;=Berekening!F$87),AB739,)</f>
        <v>0</v>
      </c>
      <c r="AJ739" s="11">
        <f>IF(AND(Z739&gt;=Berekening!E$88,Z739&lt;=Berekening!F$88),AB739,)</f>
        <v>0</v>
      </c>
      <c r="AK739" s="11">
        <f>IF(AND(Z739&gt;=Berekening!E$89,Z739&lt;=Berekening!F$89),AB739,)</f>
        <v>0</v>
      </c>
      <c r="AL739" s="11">
        <f>IF(AND(Z739&gt;=Berekening!E$90,Z739&lt;=Berekening!F$90),AB739,)</f>
        <v>0</v>
      </c>
      <c r="AM739" s="11">
        <f>IF(AND(Z739&gt;=Berekening!E$91,Z739&lt;=Berekening!F$91),AB739,)</f>
        <v>0</v>
      </c>
      <c r="AN739" s="11">
        <f>IF(AND(Z739&gt;=Berekening!E$92,Z739&lt;=Berekening!F$92),AB739,)</f>
        <v>0</v>
      </c>
      <c r="AO739" s="11">
        <f>IF(AND(Z739&gt;=Berekening!E$93,Z739&lt;=Berekening!F$93),AB739,)</f>
        <v>0</v>
      </c>
    </row>
    <row r="740" spans="20:41" hidden="1" x14ac:dyDescent="0.2">
      <c r="T740" s="11"/>
      <c r="Z740" s="19">
        <f t="shared" si="281"/>
        <v>339</v>
      </c>
      <c r="AA740" s="11">
        <f t="shared" si="276"/>
        <v>2</v>
      </c>
      <c r="AB740" s="11">
        <f t="shared" si="277"/>
        <v>0</v>
      </c>
      <c r="AC740" s="19">
        <f t="shared" si="278"/>
        <v>0</v>
      </c>
      <c r="AD740" s="19">
        <f t="shared" si="279"/>
        <v>0</v>
      </c>
      <c r="AE740" s="11" t="b">
        <f t="shared" si="280"/>
        <v>0</v>
      </c>
      <c r="AF740" s="11">
        <f>IF(AND(Z740&gt;=Berekening!E$84,Z740&lt;=Berekening!F$84),AB740,)</f>
        <v>0</v>
      </c>
      <c r="AG740" s="11">
        <f>IF(AND(Z740&gt;=Berekening!E$85,Z740&lt;=Berekening!F$85),AB740,)</f>
        <v>0</v>
      </c>
      <c r="AH740" s="11">
        <f>IF(AND(Z740&gt;=Berekening!E$86,Z740&lt;=Berekening!F$86),AB740,)</f>
        <v>0</v>
      </c>
      <c r="AI740" s="11">
        <f>IF(AND(Z740&gt;=Berekening!E$87,Z740&lt;=Berekening!F$87),AB740,)</f>
        <v>0</v>
      </c>
      <c r="AJ740" s="11">
        <f>IF(AND(Z740&gt;=Berekening!E$88,Z740&lt;=Berekening!F$88),AB740,)</f>
        <v>0</v>
      </c>
      <c r="AK740" s="11">
        <f>IF(AND(Z740&gt;=Berekening!E$89,Z740&lt;=Berekening!F$89),AB740,)</f>
        <v>0</v>
      </c>
      <c r="AL740" s="11">
        <f>IF(AND(Z740&gt;=Berekening!E$90,Z740&lt;=Berekening!F$90),AB740,)</f>
        <v>0</v>
      </c>
      <c r="AM740" s="11">
        <f>IF(AND(Z740&gt;=Berekening!E$91,Z740&lt;=Berekening!F$91),AB740,)</f>
        <v>0</v>
      </c>
      <c r="AN740" s="11">
        <f>IF(AND(Z740&gt;=Berekening!E$92,Z740&lt;=Berekening!F$92),AB740,)</f>
        <v>0</v>
      </c>
      <c r="AO740" s="11">
        <f>IF(AND(Z740&gt;=Berekening!E$93,Z740&lt;=Berekening!F$93),AB740,)</f>
        <v>0</v>
      </c>
    </row>
    <row r="741" spans="20:41" hidden="1" x14ac:dyDescent="0.2">
      <c r="T741" s="11"/>
      <c r="Z741" s="19">
        <f t="shared" si="281"/>
        <v>340</v>
      </c>
      <c r="AA741" s="11">
        <f t="shared" si="276"/>
        <v>3</v>
      </c>
      <c r="AB741" s="11">
        <f t="shared" si="277"/>
        <v>0</v>
      </c>
      <c r="AC741" s="19">
        <f t="shared" si="278"/>
        <v>0</v>
      </c>
      <c r="AD741" s="19">
        <f t="shared" si="279"/>
        <v>0</v>
      </c>
      <c r="AE741" s="11" t="b">
        <f t="shared" si="280"/>
        <v>0</v>
      </c>
      <c r="AF741" s="11">
        <f>IF(AND(Z741&gt;=Berekening!E$84,Z741&lt;=Berekening!F$84),AB741,)</f>
        <v>0</v>
      </c>
      <c r="AG741" s="11">
        <f>IF(AND(Z741&gt;=Berekening!E$85,Z741&lt;=Berekening!F$85),AB741,)</f>
        <v>0</v>
      </c>
      <c r="AH741" s="11">
        <f>IF(AND(Z741&gt;=Berekening!E$86,Z741&lt;=Berekening!F$86),AB741,)</f>
        <v>0</v>
      </c>
      <c r="AI741" s="11">
        <f>IF(AND(Z741&gt;=Berekening!E$87,Z741&lt;=Berekening!F$87),AB741,)</f>
        <v>0</v>
      </c>
      <c r="AJ741" s="11">
        <f>IF(AND(Z741&gt;=Berekening!E$88,Z741&lt;=Berekening!F$88),AB741,)</f>
        <v>0</v>
      </c>
      <c r="AK741" s="11">
        <f>IF(AND(Z741&gt;=Berekening!E$89,Z741&lt;=Berekening!F$89),AB741,)</f>
        <v>0</v>
      </c>
      <c r="AL741" s="11">
        <f>IF(AND(Z741&gt;=Berekening!E$90,Z741&lt;=Berekening!F$90),AB741,)</f>
        <v>0</v>
      </c>
      <c r="AM741" s="11">
        <f>IF(AND(Z741&gt;=Berekening!E$91,Z741&lt;=Berekening!F$91),AB741,)</f>
        <v>0</v>
      </c>
      <c r="AN741" s="11">
        <f>IF(AND(Z741&gt;=Berekening!E$92,Z741&lt;=Berekening!F$92),AB741,)</f>
        <v>0</v>
      </c>
      <c r="AO741" s="11">
        <f>IF(AND(Z741&gt;=Berekening!E$93,Z741&lt;=Berekening!F$93),AB741,)</f>
        <v>0</v>
      </c>
    </row>
    <row r="742" spans="20:41" hidden="1" x14ac:dyDescent="0.2">
      <c r="T742" s="11"/>
      <c r="Z742" s="19">
        <f t="shared" si="281"/>
        <v>341</v>
      </c>
      <c r="AA742" s="11">
        <f t="shared" si="276"/>
        <v>4</v>
      </c>
      <c r="AB742" s="11">
        <f t="shared" si="277"/>
        <v>0</v>
      </c>
      <c r="AC742" s="19">
        <f t="shared" si="278"/>
        <v>0</v>
      </c>
      <c r="AD742" s="19">
        <f t="shared" si="279"/>
        <v>0</v>
      </c>
      <c r="AE742" s="11" t="b">
        <f t="shared" si="280"/>
        <v>0</v>
      </c>
      <c r="AF742" s="11">
        <f>IF(AND(Z742&gt;=Berekening!E$84,Z742&lt;=Berekening!F$84),AB742,)</f>
        <v>0</v>
      </c>
      <c r="AG742" s="11">
        <f>IF(AND(Z742&gt;=Berekening!E$85,Z742&lt;=Berekening!F$85),AB742,)</f>
        <v>0</v>
      </c>
      <c r="AH742" s="11">
        <f>IF(AND(Z742&gt;=Berekening!E$86,Z742&lt;=Berekening!F$86),AB742,)</f>
        <v>0</v>
      </c>
      <c r="AI742" s="11">
        <f>IF(AND(Z742&gt;=Berekening!E$87,Z742&lt;=Berekening!F$87),AB742,)</f>
        <v>0</v>
      </c>
      <c r="AJ742" s="11">
        <f>IF(AND(Z742&gt;=Berekening!E$88,Z742&lt;=Berekening!F$88),AB742,)</f>
        <v>0</v>
      </c>
      <c r="AK742" s="11">
        <f>IF(AND(Z742&gt;=Berekening!E$89,Z742&lt;=Berekening!F$89),AB742,)</f>
        <v>0</v>
      </c>
      <c r="AL742" s="11">
        <f>IF(AND(Z742&gt;=Berekening!E$90,Z742&lt;=Berekening!F$90),AB742,)</f>
        <v>0</v>
      </c>
      <c r="AM742" s="11">
        <f>IF(AND(Z742&gt;=Berekening!E$91,Z742&lt;=Berekening!F$91),AB742,)</f>
        <v>0</v>
      </c>
      <c r="AN742" s="11">
        <f>IF(AND(Z742&gt;=Berekening!E$92,Z742&lt;=Berekening!F$92),AB742,)</f>
        <v>0</v>
      </c>
      <c r="AO742" s="11">
        <f>IF(AND(Z742&gt;=Berekening!E$93,Z742&lt;=Berekening!F$93),AB742,)</f>
        <v>0</v>
      </c>
    </row>
    <row r="743" spans="20:41" hidden="1" x14ac:dyDescent="0.2">
      <c r="T743" s="11"/>
      <c r="Z743" s="19">
        <f t="shared" si="281"/>
        <v>342</v>
      </c>
      <c r="AA743" s="11">
        <f t="shared" si="276"/>
        <v>5</v>
      </c>
      <c r="AB743" s="11">
        <f t="shared" si="277"/>
        <v>0</v>
      </c>
      <c r="AC743" s="19">
        <f t="shared" si="278"/>
        <v>0</v>
      </c>
      <c r="AD743" s="19">
        <f t="shared" si="279"/>
        <v>0</v>
      </c>
      <c r="AE743" s="11" t="b">
        <f t="shared" si="280"/>
        <v>0</v>
      </c>
      <c r="AF743" s="11">
        <f>IF(AND(Z743&gt;=Berekening!E$84,Z743&lt;=Berekening!F$84),AB743,)</f>
        <v>0</v>
      </c>
      <c r="AG743" s="11">
        <f>IF(AND(Z743&gt;=Berekening!E$85,Z743&lt;=Berekening!F$85),AB743,)</f>
        <v>0</v>
      </c>
      <c r="AH743" s="11">
        <f>IF(AND(Z743&gt;=Berekening!E$86,Z743&lt;=Berekening!F$86),AB743,)</f>
        <v>0</v>
      </c>
      <c r="AI743" s="11">
        <f>IF(AND(Z743&gt;=Berekening!E$87,Z743&lt;=Berekening!F$87),AB743,)</f>
        <v>0</v>
      </c>
      <c r="AJ743" s="11">
        <f>IF(AND(Z743&gt;=Berekening!E$88,Z743&lt;=Berekening!F$88),AB743,)</f>
        <v>0</v>
      </c>
      <c r="AK743" s="11">
        <f>IF(AND(Z743&gt;=Berekening!E$89,Z743&lt;=Berekening!F$89),AB743,)</f>
        <v>0</v>
      </c>
      <c r="AL743" s="11">
        <f>IF(AND(Z743&gt;=Berekening!E$90,Z743&lt;=Berekening!F$90),AB743,)</f>
        <v>0</v>
      </c>
      <c r="AM743" s="11">
        <f>IF(AND(Z743&gt;=Berekening!E$91,Z743&lt;=Berekening!F$91),AB743,)</f>
        <v>0</v>
      </c>
      <c r="AN743" s="11">
        <f>IF(AND(Z743&gt;=Berekening!E$92,Z743&lt;=Berekening!F$92),AB743,)</f>
        <v>0</v>
      </c>
      <c r="AO743" s="11">
        <f>IF(AND(Z743&gt;=Berekening!E$93,Z743&lt;=Berekening!F$93),AB743,)</f>
        <v>0</v>
      </c>
    </row>
    <row r="744" spans="20:41" hidden="1" x14ac:dyDescent="0.2">
      <c r="T744" s="11"/>
      <c r="Z744" s="19">
        <f t="shared" si="281"/>
        <v>343</v>
      </c>
      <c r="AA744" s="11">
        <f t="shared" si="276"/>
        <v>6</v>
      </c>
      <c r="AB744" s="11">
        <f t="shared" si="277"/>
        <v>0</v>
      </c>
      <c r="AC744" s="19">
        <f t="shared" si="278"/>
        <v>0</v>
      </c>
      <c r="AD744" s="19">
        <f t="shared" si="279"/>
        <v>0</v>
      </c>
      <c r="AE744" s="11" t="b">
        <f t="shared" si="280"/>
        <v>0</v>
      </c>
      <c r="AF744" s="11">
        <f>IF(AND(Z744&gt;=Berekening!E$84,Z744&lt;=Berekening!F$84),AB744,)</f>
        <v>0</v>
      </c>
      <c r="AG744" s="11">
        <f>IF(AND(Z744&gt;=Berekening!E$85,Z744&lt;=Berekening!F$85),AB744,)</f>
        <v>0</v>
      </c>
      <c r="AH744" s="11">
        <f>IF(AND(Z744&gt;=Berekening!E$86,Z744&lt;=Berekening!F$86),AB744,)</f>
        <v>0</v>
      </c>
      <c r="AI744" s="11">
        <f>IF(AND(Z744&gt;=Berekening!E$87,Z744&lt;=Berekening!F$87),AB744,)</f>
        <v>0</v>
      </c>
      <c r="AJ744" s="11">
        <f>IF(AND(Z744&gt;=Berekening!E$88,Z744&lt;=Berekening!F$88),AB744,)</f>
        <v>0</v>
      </c>
      <c r="AK744" s="11">
        <f>IF(AND(Z744&gt;=Berekening!E$89,Z744&lt;=Berekening!F$89),AB744,)</f>
        <v>0</v>
      </c>
      <c r="AL744" s="11">
        <f>IF(AND(Z744&gt;=Berekening!E$90,Z744&lt;=Berekening!F$90),AB744,)</f>
        <v>0</v>
      </c>
      <c r="AM744" s="11">
        <f>IF(AND(Z744&gt;=Berekening!E$91,Z744&lt;=Berekening!F$91),AB744,)</f>
        <v>0</v>
      </c>
      <c r="AN744" s="11">
        <f>IF(AND(Z744&gt;=Berekening!E$92,Z744&lt;=Berekening!F$92),AB744,)</f>
        <v>0</v>
      </c>
      <c r="AO744" s="11">
        <f>IF(AND(Z744&gt;=Berekening!E$93,Z744&lt;=Berekening!F$93),AB744,)</f>
        <v>0</v>
      </c>
    </row>
    <row r="745" spans="20:41" hidden="1" x14ac:dyDescent="0.2">
      <c r="T745" s="11"/>
      <c r="Z745" s="19">
        <f t="shared" si="281"/>
        <v>344</v>
      </c>
      <c r="AA745" s="11">
        <f t="shared" si="276"/>
        <v>7</v>
      </c>
      <c r="AB745" s="11">
        <f t="shared" si="277"/>
        <v>0</v>
      </c>
      <c r="AC745" s="19">
        <f t="shared" si="278"/>
        <v>0</v>
      </c>
      <c r="AD745" s="19">
        <f t="shared" si="279"/>
        <v>0</v>
      </c>
      <c r="AE745" s="11" t="b">
        <f t="shared" si="280"/>
        <v>0</v>
      </c>
      <c r="AF745" s="11">
        <f>IF(AND(Z745&gt;=Berekening!E$84,Z745&lt;=Berekening!F$84),AB745,)</f>
        <v>0</v>
      </c>
      <c r="AG745" s="11">
        <f>IF(AND(Z745&gt;=Berekening!E$85,Z745&lt;=Berekening!F$85),AB745,)</f>
        <v>0</v>
      </c>
      <c r="AH745" s="11">
        <f>IF(AND(Z745&gt;=Berekening!E$86,Z745&lt;=Berekening!F$86),AB745,)</f>
        <v>0</v>
      </c>
      <c r="AI745" s="11">
        <f>IF(AND(Z745&gt;=Berekening!E$87,Z745&lt;=Berekening!F$87),AB745,)</f>
        <v>0</v>
      </c>
      <c r="AJ745" s="11">
        <f>IF(AND(Z745&gt;=Berekening!E$88,Z745&lt;=Berekening!F$88),AB745,)</f>
        <v>0</v>
      </c>
      <c r="AK745" s="11">
        <f>IF(AND(Z745&gt;=Berekening!E$89,Z745&lt;=Berekening!F$89),AB745,)</f>
        <v>0</v>
      </c>
      <c r="AL745" s="11">
        <f>IF(AND(Z745&gt;=Berekening!E$90,Z745&lt;=Berekening!F$90),AB745,)</f>
        <v>0</v>
      </c>
      <c r="AM745" s="11">
        <f>IF(AND(Z745&gt;=Berekening!E$91,Z745&lt;=Berekening!F$91),AB745,)</f>
        <v>0</v>
      </c>
      <c r="AN745" s="11">
        <f>IF(AND(Z745&gt;=Berekening!E$92,Z745&lt;=Berekening!F$92),AB745,)</f>
        <v>0</v>
      </c>
      <c r="AO745" s="11">
        <f>IF(AND(Z745&gt;=Berekening!E$93,Z745&lt;=Berekening!F$93),AB745,)</f>
        <v>0</v>
      </c>
    </row>
    <row r="746" spans="20:41" hidden="1" x14ac:dyDescent="0.2">
      <c r="T746" s="11"/>
      <c r="Z746" s="19">
        <f t="shared" si="281"/>
        <v>345</v>
      </c>
      <c r="AA746" s="11">
        <f t="shared" si="276"/>
        <v>1</v>
      </c>
      <c r="AB746" s="11">
        <f t="shared" si="277"/>
        <v>0</v>
      </c>
      <c r="AC746" s="19">
        <f t="shared" si="278"/>
        <v>0</v>
      </c>
      <c r="AD746" s="19">
        <f t="shared" si="279"/>
        <v>0</v>
      </c>
      <c r="AE746" s="11" t="b">
        <f t="shared" si="280"/>
        <v>0</v>
      </c>
      <c r="AF746" s="11">
        <f>IF(AND(Z746&gt;=Berekening!E$84,Z746&lt;=Berekening!F$84),AB746,)</f>
        <v>0</v>
      </c>
      <c r="AG746" s="11">
        <f>IF(AND(Z746&gt;=Berekening!E$85,Z746&lt;=Berekening!F$85),AB746,)</f>
        <v>0</v>
      </c>
      <c r="AH746" s="11">
        <f>IF(AND(Z746&gt;=Berekening!E$86,Z746&lt;=Berekening!F$86),AB746,)</f>
        <v>0</v>
      </c>
      <c r="AI746" s="11">
        <f>IF(AND(Z746&gt;=Berekening!E$87,Z746&lt;=Berekening!F$87),AB746,)</f>
        <v>0</v>
      </c>
      <c r="AJ746" s="11">
        <f>IF(AND(Z746&gt;=Berekening!E$88,Z746&lt;=Berekening!F$88),AB746,)</f>
        <v>0</v>
      </c>
      <c r="AK746" s="11">
        <f>IF(AND(Z746&gt;=Berekening!E$89,Z746&lt;=Berekening!F$89),AB746,)</f>
        <v>0</v>
      </c>
      <c r="AL746" s="11">
        <f>IF(AND(Z746&gt;=Berekening!E$90,Z746&lt;=Berekening!F$90),AB746,)</f>
        <v>0</v>
      </c>
      <c r="AM746" s="11">
        <f>IF(AND(Z746&gt;=Berekening!E$91,Z746&lt;=Berekening!F$91),AB746,)</f>
        <v>0</v>
      </c>
      <c r="AN746" s="11">
        <f>IF(AND(Z746&gt;=Berekening!E$92,Z746&lt;=Berekening!F$92),AB746,)</f>
        <v>0</v>
      </c>
      <c r="AO746" s="11">
        <f>IF(AND(Z746&gt;=Berekening!E$93,Z746&lt;=Berekening!F$93),AB746,)</f>
        <v>0</v>
      </c>
    </row>
    <row r="747" spans="20:41" hidden="1" x14ac:dyDescent="0.2">
      <c r="T747" s="11"/>
      <c r="Z747" s="19">
        <f t="shared" si="281"/>
        <v>346</v>
      </c>
      <c r="AA747" s="11">
        <f t="shared" si="276"/>
        <v>2</v>
      </c>
      <c r="AB747" s="11">
        <f t="shared" si="277"/>
        <v>0</v>
      </c>
      <c r="AC747" s="19">
        <f t="shared" si="278"/>
        <v>0</v>
      </c>
      <c r="AD747" s="19">
        <f t="shared" si="279"/>
        <v>0</v>
      </c>
      <c r="AE747" s="11" t="b">
        <f t="shared" si="280"/>
        <v>0</v>
      </c>
      <c r="AF747" s="11">
        <f>IF(AND(Z747&gt;=Berekening!E$84,Z747&lt;=Berekening!F$84),AB747,)</f>
        <v>0</v>
      </c>
      <c r="AG747" s="11">
        <f>IF(AND(Z747&gt;=Berekening!E$85,Z747&lt;=Berekening!F$85),AB747,)</f>
        <v>0</v>
      </c>
      <c r="AH747" s="11">
        <f>IF(AND(Z747&gt;=Berekening!E$86,Z747&lt;=Berekening!F$86),AB747,)</f>
        <v>0</v>
      </c>
      <c r="AI747" s="11">
        <f>IF(AND(Z747&gt;=Berekening!E$87,Z747&lt;=Berekening!F$87),AB747,)</f>
        <v>0</v>
      </c>
      <c r="AJ747" s="11">
        <f>IF(AND(Z747&gt;=Berekening!E$88,Z747&lt;=Berekening!F$88),AB747,)</f>
        <v>0</v>
      </c>
      <c r="AK747" s="11">
        <f>IF(AND(Z747&gt;=Berekening!E$89,Z747&lt;=Berekening!F$89),AB747,)</f>
        <v>0</v>
      </c>
      <c r="AL747" s="11">
        <f>IF(AND(Z747&gt;=Berekening!E$90,Z747&lt;=Berekening!F$90),AB747,)</f>
        <v>0</v>
      </c>
      <c r="AM747" s="11">
        <f>IF(AND(Z747&gt;=Berekening!E$91,Z747&lt;=Berekening!F$91),AB747,)</f>
        <v>0</v>
      </c>
      <c r="AN747" s="11">
        <f>IF(AND(Z747&gt;=Berekening!E$92,Z747&lt;=Berekening!F$92),AB747,)</f>
        <v>0</v>
      </c>
      <c r="AO747" s="11">
        <f>IF(AND(Z747&gt;=Berekening!E$93,Z747&lt;=Berekening!F$93),AB747,)</f>
        <v>0</v>
      </c>
    </row>
    <row r="748" spans="20:41" hidden="1" x14ac:dyDescent="0.2">
      <c r="T748" s="11"/>
      <c r="Z748" s="19">
        <f t="shared" si="281"/>
        <v>347</v>
      </c>
      <c r="AA748" s="11">
        <f t="shared" si="276"/>
        <v>3</v>
      </c>
      <c r="AB748" s="11">
        <f t="shared" si="277"/>
        <v>0</v>
      </c>
      <c r="AC748" s="19">
        <f t="shared" si="278"/>
        <v>0</v>
      </c>
      <c r="AD748" s="19">
        <f t="shared" si="279"/>
        <v>0</v>
      </c>
      <c r="AE748" s="11" t="b">
        <f t="shared" si="280"/>
        <v>0</v>
      </c>
      <c r="AF748" s="11">
        <f>IF(AND(Z748&gt;=Berekening!E$84,Z748&lt;=Berekening!F$84),AB748,)</f>
        <v>0</v>
      </c>
      <c r="AG748" s="11">
        <f>IF(AND(Z748&gt;=Berekening!E$85,Z748&lt;=Berekening!F$85),AB748,)</f>
        <v>0</v>
      </c>
      <c r="AH748" s="11">
        <f>IF(AND(Z748&gt;=Berekening!E$86,Z748&lt;=Berekening!F$86),AB748,)</f>
        <v>0</v>
      </c>
      <c r="AI748" s="11">
        <f>IF(AND(Z748&gt;=Berekening!E$87,Z748&lt;=Berekening!F$87),AB748,)</f>
        <v>0</v>
      </c>
      <c r="AJ748" s="11">
        <f>IF(AND(Z748&gt;=Berekening!E$88,Z748&lt;=Berekening!F$88),AB748,)</f>
        <v>0</v>
      </c>
      <c r="AK748" s="11">
        <f>IF(AND(Z748&gt;=Berekening!E$89,Z748&lt;=Berekening!F$89),AB748,)</f>
        <v>0</v>
      </c>
      <c r="AL748" s="11">
        <f>IF(AND(Z748&gt;=Berekening!E$90,Z748&lt;=Berekening!F$90),AB748,)</f>
        <v>0</v>
      </c>
      <c r="AM748" s="11">
        <f>IF(AND(Z748&gt;=Berekening!E$91,Z748&lt;=Berekening!F$91),AB748,)</f>
        <v>0</v>
      </c>
      <c r="AN748" s="11">
        <f>IF(AND(Z748&gt;=Berekening!E$92,Z748&lt;=Berekening!F$92),AB748,)</f>
        <v>0</v>
      </c>
      <c r="AO748" s="11">
        <f>IF(AND(Z748&gt;=Berekening!E$93,Z748&lt;=Berekening!F$93),AB748,)</f>
        <v>0</v>
      </c>
    </row>
    <row r="749" spans="20:41" hidden="1" x14ac:dyDescent="0.2">
      <c r="T749" s="11"/>
      <c r="Z749" s="19">
        <f t="shared" si="281"/>
        <v>348</v>
      </c>
      <c r="AA749" s="11">
        <f t="shared" si="276"/>
        <v>4</v>
      </c>
      <c r="AB749" s="11">
        <f t="shared" si="277"/>
        <v>0</v>
      </c>
      <c r="AC749" s="19">
        <f t="shared" si="278"/>
        <v>0</v>
      </c>
      <c r="AD749" s="19">
        <f t="shared" si="279"/>
        <v>0</v>
      </c>
      <c r="AE749" s="11" t="b">
        <f t="shared" si="280"/>
        <v>0</v>
      </c>
      <c r="AF749" s="11">
        <f>IF(AND(Z749&gt;=Berekening!E$84,Z749&lt;=Berekening!F$84),AB749,)</f>
        <v>0</v>
      </c>
      <c r="AG749" s="11">
        <f>IF(AND(Z749&gt;=Berekening!E$85,Z749&lt;=Berekening!F$85),AB749,)</f>
        <v>0</v>
      </c>
      <c r="AH749" s="11">
        <f>IF(AND(Z749&gt;=Berekening!E$86,Z749&lt;=Berekening!F$86),AB749,)</f>
        <v>0</v>
      </c>
      <c r="AI749" s="11">
        <f>IF(AND(Z749&gt;=Berekening!E$87,Z749&lt;=Berekening!F$87),AB749,)</f>
        <v>0</v>
      </c>
      <c r="AJ749" s="11">
        <f>IF(AND(Z749&gt;=Berekening!E$88,Z749&lt;=Berekening!F$88),AB749,)</f>
        <v>0</v>
      </c>
      <c r="AK749" s="11">
        <f>IF(AND(Z749&gt;=Berekening!E$89,Z749&lt;=Berekening!F$89),AB749,)</f>
        <v>0</v>
      </c>
      <c r="AL749" s="11">
        <f>IF(AND(Z749&gt;=Berekening!E$90,Z749&lt;=Berekening!F$90),AB749,)</f>
        <v>0</v>
      </c>
      <c r="AM749" s="11">
        <f>IF(AND(Z749&gt;=Berekening!E$91,Z749&lt;=Berekening!F$91),AB749,)</f>
        <v>0</v>
      </c>
      <c r="AN749" s="11">
        <f>IF(AND(Z749&gt;=Berekening!E$92,Z749&lt;=Berekening!F$92),AB749,)</f>
        <v>0</v>
      </c>
      <c r="AO749" s="11">
        <f>IF(AND(Z749&gt;=Berekening!E$93,Z749&lt;=Berekening!F$93),AB749,)</f>
        <v>0</v>
      </c>
    </row>
    <row r="750" spans="20:41" hidden="1" x14ac:dyDescent="0.2">
      <c r="T750" s="11"/>
      <c r="Z750" s="19">
        <f t="shared" si="281"/>
        <v>349</v>
      </c>
      <c r="AA750" s="11">
        <f t="shared" si="276"/>
        <v>5</v>
      </c>
      <c r="AB750" s="11">
        <f t="shared" si="277"/>
        <v>0</v>
      </c>
      <c r="AC750" s="19">
        <f t="shared" si="278"/>
        <v>0</v>
      </c>
      <c r="AD750" s="19">
        <f t="shared" si="279"/>
        <v>0</v>
      </c>
      <c r="AE750" s="11" t="b">
        <f t="shared" si="280"/>
        <v>0</v>
      </c>
      <c r="AF750" s="11">
        <f>IF(AND(Z750&gt;=Berekening!E$84,Z750&lt;=Berekening!F$84),AB750,)</f>
        <v>0</v>
      </c>
      <c r="AG750" s="11">
        <f>IF(AND(Z750&gt;=Berekening!E$85,Z750&lt;=Berekening!F$85),AB750,)</f>
        <v>0</v>
      </c>
      <c r="AH750" s="11">
        <f>IF(AND(Z750&gt;=Berekening!E$86,Z750&lt;=Berekening!F$86),AB750,)</f>
        <v>0</v>
      </c>
      <c r="AI750" s="11">
        <f>IF(AND(Z750&gt;=Berekening!E$87,Z750&lt;=Berekening!F$87),AB750,)</f>
        <v>0</v>
      </c>
      <c r="AJ750" s="11">
        <f>IF(AND(Z750&gt;=Berekening!E$88,Z750&lt;=Berekening!F$88),AB750,)</f>
        <v>0</v>
      </c>
      <c r="AK750" s="11">
        <f>IF(AND(Z750&gt;=Berekening!E$89,Z750&lt;=Berekening!F$89),AB750,)</f>
        <v>0</v>
      </c>
      <c r="AL750" s="11">
        <f>IF(AND(Z750&gt;=Berekening!E$90,Z750&lt;=Berekening!F$90),AB750,)</f>
        <v>0</v>
      </c>
      <c r="AM750" s="11">
        <f>IF(AND(Z750&gt;=Berekening!E$91,Z750&lt;=Berekening!F$91),AB750,)</f>
        <v>0</v>
      </c>
      <c r="AN750" s="11">
        <f>IF(AND(Z750&gt;=Berekening!E$92,Z750&lt;=Berekening!F$92),AB750,)</f>
        <v>0</v>
      </c>
      <c r="AO750" s="11">
        <f>IF(AND(Z750&gt;=Berekening!E$93,Z750&lt;=Berekening!F$93),AB750,)</f>
        <v>0</v>
      </c>
    </row>
    <row r="751" spans="20:41" hidden="1" x14ac:dyDescent="0.2">
      <c r="T751" s="11"/>
      <c r="Z751" s="19">
        <f t="shared" si="281"/>
        <v>350</v>
      </c>
      <c r="AA751" s="11">
        <f t="shared" si="276"/>
        <v>6</v>
      </c>
      <c r="AB751" s="11">
        <f t="shared" si="277"/>
        <v>0</v>
      </c>
      <c r="AC751" s="19">
        <f t="shared" si="278"/>
        <v>0</v>
      </c>
      <c r="AD751" s="19">
        <f t="shared" si="279"/>
        <v>0</v>
      </c>
      <c r="AE751" s="11" t="b">
        <f t="shared" si="280"/>
        <v>0</v>
      </c>
      <c r="AF751" s="11">
        <f>IF(AND(Z751&gt;=Berekening!E$84,Z751&lt;=Berekening!F$84),AB751,)</f>
        <v>0</v>
      </c>
      <c r="AG751" s="11">
        <f>IF(AND(Z751&gt;=Berekening!E$85,Z751&lt;=Berekening!F$85),AB751,)</f>
        <v>0</v>
      </c>
      <c r="AH751" s="11">
        <f>IF(AND(Z751&gt;=Berekening!E$86,Z751&lt;=Berekening!F$86),AB751,)</f>
        <v>0</v>
      </c>
      <c r="AI751" s="11">
        <f>IF(AND(Z751&gt;=Berekening!E$87,Z751&lt;=Berekening!F$87),AB751,)</f>
        <v>0</v>
      </c>
      <c r="AJ751" s="11">
        <f>IF(AND(Z751&gt;=Berekening!E$88,Z751&lt;=Berekening!F$88),AB751,)</f>
        <v>0</v>
      </c>
      <c r="AK751" s="11">
        <f>IF(AND(Z751&gt;=Berekening!E$89,Z751&lt;=Berekening!F$89),AB751,)</f>
        <v>0</v>
      </c>
      <c r="AL751" s="11">
        <f>IF(AND(Z751&gt;=Berekening!E$90,Z751&lt;=Berekening!F$90),AB751,)</f>
        <v>0</v>
      </c>
      <c r="AM751" s="11">
        <f>IF(AND(Z751&gt;=Berekening!E$91,Z751&lt;=Berekening!F$91),AB751,)</f>
        <v>0</v>
      </c>
      <c r="AN751" s="11">
        <f>IF(AND(Z751&gt;=Berekening!E$92,Z751&lt;=Berekening!F$92),AB751,)</f>
        <v>0</v>
      </c>
      <c r="AO751" s="11">
        <f>IF(AND(Z751&gt;=Berekening!E$93,Z751&lt;=Berekening!F$93),AB751,)</f>
        <v>0</v>
      </c>
    </row>
    <row r="752" spans="20:41" hidden="1" x14ac:dyDescent="0.2">
      <c r="T752" s="11"/>
      <c r="Z752" s="19">
        <f t="shared" si="281"/>
        <v>351</v>
      </c>
      <c r="AA752" s="11">
        <f t="shared" si="276"/>
        <v>7</v>
      </c>
      <c r="AB752" s="11">
        <f t="shared" si="277"/>
        <v>0</v>
      </c>
      <c r="AC752" s="19">
        <f t="shared" si="278"/>
        <v>0</v>
      </c>
      <c r="AD752" s="19">
        <f t="shared" si="279"/>
        <v>0</v>
      </c>
      <c r="AE752" s="11" t="b">
        <f t="shared" si="280"/>
        <v>0</v>
      </c>
      <c r="AF752" s="11">
        <f>IF(AND(Z752&gt;=Berekening!E$84,Z752&lt;=Berekening!F$84),AB752,)</f>
        <v>0</v>
      </c>
      <c r="AG752" s="11">
        <f>IF(AND(Z752&gt;=Berekening!E$85,Z752&lt;=Berekening!F$85),AB752,)</f>
        <v>0</v>
      </c>
      <c r="AH752" s="11">
        <f>IF(AND(Z752&gt;=Berekening!E$86,Z752&lt;=Berekening!F$86),AB752,)</f>
        <v>0</v>
      </c>
      <c r="AI752" s="11">
        <f>IF(AND(Z752&gt;=Berekening!E$87,Z752&lt;=Berekening!F$87),AB752,)</f>
        <v>0</v>
      </c>
      <c r="AJ752" s="11">
        <f>IF(AND(Z752&gt;=Berekening!E$88,Z752&lt;=Berekening!F$88),AB752,)</f>
        <v>0</v>
      </c>
      <c r="AK752" s="11">
        <f>IF(AND(Z752&gt;=Berekening!E$89,Z752&lt;=Berekening!F$89),AB752,)</f>
        <v>0</v>
      </c>
      <c r="AL752" s="11">
        <f>IF(AND(Z752&gt;=Berekening!E$90,Z752&lt;=Berekening!F$90),AB752,)</f>
        <v>0</v>
      </c>
      <c r="AM752" s="11">
        <f>IF(AND(Z752&gt;=Berekening!E$91,Z752&lt;=Berekening!F$91),AB752,)</f>
        <v>0</v>
      </c>
      <c r="AN752" s="11">
        <f>IF(AND(Z752&gt;=Berekening!E$92,Z752&lt;=Berekening!F$92),AB752,)</f>
        <v>0</v>
      </c>
      <c r="AO752" s="11">
        <f>IF(AND(Z752&gt;=Berekening!E$93,Z752&lt;=Berekening!F$93),AB752,)</f>
        <v>0</v>
      </c>
    </row>
    <row r="753" spans="20:41" hidden="1" x14ac:dyDescent="0.2">
      <c r="T753" s="11"/>
      <c r="Z753" s="19">
        <f t="shared" si="281"/>
        <v>352</v>
      </c>
      <c r="AA753" s="11">
        <f t="shared" si="276"/>
        <v>1</v>
      </c>
      <c r="AB753" s="11">
        <f t="shared" si="277"/>
        <v>0</v>
      </c>
      <c r="AC753" s="19">
        <f t="shared" si="278"/>
        <v>0</v>
      </c>
      <c r="AD753" s="19">
        <f t="shared" si="279"/>
        <v>0</v>
      </c>
      <c r="AE753" s="11" t="b">
        <f t="shared" si="280"/>
        <v>0</v>
      </c>
      <c r="AF753" s="11">
        <f>IF(AND(Z753&gt;=Berekening!E$84,Z753&lt;=Berekening!F$84),AB753,)</f>
        <v>0</v>
      </c>
      <c r="AG753" s="11">
        <f>IF(AND(Z753&gt;=Berekening!E$85,Z753&lt;=Berekening!F$85),AB753,)</f>
        <v>0</v>
      </c>
      <c r="AH753" s="11">
        <f>IF(AND(Z753&gt;=Berekening!E$86,Z753&lt;=Berekening!F$86),AB753,)</f>
        <v>0</v>
      </c>
      <c r="AI753" s="11">
        <f>IF(AND(Z753&gt;=Berekening!E$87,Z753&lt;=Berekening!F$87),AB753,)</f>
        <v>0</v>
      </c>
      <c r="AJ753" s="11">
        <f>IF(AND(Z753&gt;=Berekening!E$88,Z753&lt;=Berekening!F$88),AB753,)</f>
        <v>0</v>
      </c>
      <c r="AK753" s="11">
        <f>IF(AND(Z753&gt;=Berekening!E$89,Z753&lt;=Berekening!F$89),AB753,)</f>
        <v>0</v>
      </c>
      <c r="AL753" s="11">
        <f>IF(AND(Z753&gt;=Berekening!E$90,Z753&lt;=Berekening!F$90),AB753,)</f>
        <v>0</v>
      </c>
      <c r="AM753" s="11">
        <f>IF(AND(Z753&gt;=Berekening!E$91,Z753&lt;=Berekening!F$91),AB753,)</f>
        <v>0</v>
      </c>
      <c r="AN753" s="11">
        <f>IF(AND(Z753&gt;=Berekening!E$92,Z753&lt;=Berekening!F$92),AB753,)</f>
        <v>0</v>
      </c>
      <c r="AO753" s="11">
        <f>IF(AND(Z753&gt;=Berekening!E$93,Z753&lt;=Berekening!F$93),AB753,)</f>
        <v>0</v>
      </c>
    </row>
    <row r="754" spans="20:41" hidden="1" x14ac:dyDescent="0.2">
      <c r="T754" s="11"/>
      <c r="Z754" s="19">
        <f t="shared" si="281"/>
        <v>353</v>
      </c>
      <c r="AA754" s="11">
        <f t="shared" si="276"/>
        <v>2</v>
      </c>
      <c r="AB754" s="11">
        <f t="shared" si="277"/>
        <v>0</v>
      </c>
      <c r="AC754" s="19">
        <f t="shared" si="278"/>
        <v>0</v>
      </c>
      <c r="AD754" s="19">
        <f t="shared" si="279"/>
        <v>0</v>
      </c>
      <c r="AE754" s="11" t="b">
        <f t="shared" si="280"/>
        <v>0</v>
      </c>
      <c r="AF754" s="11">
        <f>IF(AND(Z754&gt;=Berekening!E$84,Z754&lt;=Berekening!F$84),AB754,)</f>
        <v>0</v>
      </c>
      <c r="AG754" s="11">
        <f>IF(AND(Z754&gt;=Berekening!E$85,Z754&lt;=Berekening!F$85),AB754,)</f>
        <v>0</v>
      </c>
      <c r="AH754" s="11">
        <f>IF(AND(Z754&gt;=Berekening!E$86,Z754&lt;=Berekening!F$86),AB754,)</f>
        <v>0</v>
      </c>
      <c r="AI754" s="11">
        <f>IF(AND(Z754&gt;=Berekening!E$87,Z754&lt;=Berekening!F$87),AB754,)</f>
        <v>0</v>
      </c>
      <c r="AJ754" s="11">
        <f>IF(AND(Z754&gt;=Berekening!E$88,Z754&lt;=Berekening!F$88),AB754,)</f>
        <v>0</v>
      </c>
      <c r="AK754" s="11">
        <f>IF(AND(Z754&gt;=Berekening!E$89,Z754&lt;=Berekening!F$89),AB754,)</f>
        <v>0</v>
      </c>
      <c r="AL754" s="11">
        <f>IF(AND(Z754&gt;=Berekening!E$90,Z754&lt;=Berekening!F$90),AB754,)</f>
        <v>0</v>
      </c>
      <c r="AM754" s="11">
        <f>IF(AND(Z754&gt;=Berekening!E$91,Z754&lt;=Berekening!F$91),AB754,)</f>
        <v>0</v>
      </c>
      <c r="AN754" s="11">
        <f>IF(AND(Z754&gt;=Berekening!E$92,Z754&lt;=Berekening!F$92),AB754,)</f>
        <v>0</v>
      </c>
      <c r="AO754" s="11">
        <f>IF(AND(Z754&gt;=Berekening!E$93,Z754&lt;=Berekening!F$93),AB754,)</f>
        <v>0</v>
      </c>
    </row>
    <row r="755" spans="20:41" hidden="1" x14ac:dyDescent="0.2">
      <c r="T755" s="11"/>
      <c r="Z755" s="19">
        <f t="shared" si="281"/>
        <v>354</v>
      </c>
      <c r="AA755" s="11">
        <f t="shared" si="276"/>
        <v>3</v>
      </c>
      <c r="AB755" s="11">
        <f t="shared" si="277"/>
        <v>0</v>
      </c>
      <c r="AC755" s="19">
        <f t="shared" si="278"/>
        <v>0</v>
      </c>
      <c r="AD755" s="19">
        <f t="shared" si="279"/>
        <v>0</v>
      </c>
      <c r="AE755" s="11" t="b">
        <f t="shared" si="280"/>
        <v>0</v>
      </c>
      <c r="AF755" s="11">
        <f>IF(AND(Z755&gt;=Berekening!E$84,Z755&lt;=Berekening!F$84),AB755,)</f>
        <v>0</v>
      </c>
      <c r="AG755" s="11">
        <f>IF(AND(Z755&gt;=Berekening!E$85,Z755&lt;=Berekening!F$85),AB755,)</f>
        <v>0</v>
      </c>
      <c r="AH755" s="11">
        <f>IF(AND(Z755&gt;=Berekening!E$86,Z755&lt;=Berekening!F$86),AB755,)</f>
        <v>0</v>
      </c>
      <c r="AI755" s="11">
        <f>IF(AND(Z755&gt;=Berekening!E$87,Z755&lt;=Berekening!F$87),AB755,)</f>
        <v>0</v>
      </c>
      <c r="AJ755" s="11">
        <f>IF(AND(Z755&gt;=Berekening!E$88,Z755&lt;=Berekening!F$88),AB755,)</f>
        <v>0</v>
      </c>
      <c r="AK755" s="11">
        <f>IF(AND(Z755&gt;=Berekening!E$89,Z755&lt;=Berekening!F$89),AB755,)</f>
        <v>0</v>
      </c>
      <c r="AL755" s="11">
        <f>IF(AND(Z755&gt;=Berekening!E$90,Z755&lt;=Berekening!F$90),AB755,)</f>
        <v>0</v>
      </c>
      <c r="AM755" s="11">
        <f>IF(AND(Z755&gt;=Berekening!E$91,Z755&lt;=Berekening!F$91),AB755,)</f>
        <v>0</v>
      </c>
      <c r="AN755" s="11">
        <f>IF(AND(Z755&gt;=Berekening!E$92,Z755&lt;=Berekening!F$92),AB755,)</f>
        <v>0</v>
      </c>
      <c r="AO755" s="11">
        <f>IF(AND(Z755&gt;=Berekening!E$93,Z755&lt;=Berekening!F$93),AB755,)</f>
        <v>0</v>
      </c>
    </row>
    <row r="756" spans="20:41" hidden="1" x14ac:dyDescent="0.2">
      <c r="T756" s="11"/>
      <c r="Z756" s="19">
        <f t="shared" si="281"/>
        <v>355</v>
      </c>
      <c r="AA756" s="11">
        <f t="shared" si="276"/>
        <v>4</v>
      </c>
      <c r="AB756" s="11">
        <f t="shared" si="277"/>
        <v>0</v>
      </c>
      <c r="AC756" s="19">
        <f t="shared" si="278"/>
        <v>0</v>
      </c>
      <c r="AD756" s="19">
        <f t="shared" si="279"/>
        <v>0</v>
      </c>
      <c r="AE756" s="11" t="b">
        <f t="shared" si="280"/>
        <v>0</v>
      </c>
      <c r="AF756" s="11">
        <f>IF(AND(Z756&gt;=Berekening!E$84,Z756&lt;=Berekening!F$84),AB756,)</f>
        <v>0</v>
      </c>
      <c r="AG756" s="11">
        <f>IF(AND(Z756&gt;=Berekening!E$85,Z756&lt;=Berekening!F$85),AB756,)</f>
        <v>0</v>
      </c>
      <c r="AH756" s="11">
        <f>IF(AND(Z756&gt;=Berekening!E$86,Z756&lt;=Berekening!F$86),AB756,)</f>
        <v>0</v>
      </c>
      <c r="AI756" s="11">
        <f>IF(AND(Z756&gt;=Berekening!E$87,Z756&lt;=Berekening!F$87),AB756,)</f>
        <v>0</v>
      </c>
      <c r="AJ756" s="11">
        <f>IF(AND(Z756&gt;=Berekening!E$88,Z756&lt;=Berekening!F$88),AB756,)</f>
        <v>0</v>
      </c>
      <c r="AK756" s="11">
        <f>IF(AND(Z756&gt;=Berekening!E$89,Z756&lt;=Berekening!F$89),AB756,)</f>
        <v>0</v>
      </c>
      <c r="AL756" s="11">
        <f>IF(AND(Z756&gt;=Berekening!E$90,Z756&lt;=Berekening!F$90),AB756,)</f>
        <v>0</v>
      </c>
      <c r="AM756" s="11">
        <f>IF(AND(Z756&gt;=Berekening!E$91,Z756&lt;=Berekening!F$91),AB756,)</f>
        <v>0</v>
      </c>
      <c r="AN756" s="11">
        <f>IF(AND(Z756&gt;=Berekening!E$92,Z756&lt;=Berekening!F$92),AB756,)</f>
        <v>0</v>
      </c>
      <c r="AO756" s="11">
        <f>IF(AND(Z756&gt;=Berekening!E$93,Z756&lt;=Berekening!F$93),AB756,)</f>
        <v>0</v>
      </c>
    </row>
    <row r="757" spans="20:41" hidden="1" x14ac:dyDescent="0.2">
      <c r="T757" s="11"/>
      <c r="Z757" s="19">
        <f t="shared" si="281"/>
        <v>356</v>
      </c>
      <c r="AA757" s="11">
        <f t="shared" si="276"/>
        <v>5</v>
      </c>
      <c r="AB757" s="11">
        <f t="shared" si="277"/>
        <v>0</v>
      </c>
      <c r="AC757" s="19">
        <f t="shared" si="278"/>
        <v>0</v>
      </c>
      <c r="AD757" s="19">
        <f t="shared" si="279"/>
        <v>0</v>
      </c>
      <c r="AE757" s="11" t="b">
        <f t="shared" si="280"/>
        <v>0</v>
      </c>
      <c r="AF757" s="11">
        <f>IF(AND(Z757&gt;=Berekening!E$84,Z757&lt;=Berekening!F$84),AB757,)</f>
        <v>0</v>
      </c>
      <c r="AG757" s="11">
        <f>IF(AND(Z757&gt;=Berekening!E$85,Z757&lt;=Berekening!F$85),AB757,)</f>
        <v>0</v>
      </c>
      <c r="AH757" s="11">
        <f>IF(AND(Z757&gt;=Berekening!E$86,Z757&lt;=Berekening!F$86),AB757,)</f>
        <v>0</v>
      </c>
      <c r="AI757" s="11">
        <f>IF(AND(Z757&gt;=Berekening!E$87,Z757&lt;=Berekening!F$87),AB757,)</f>
        <v>0</v>
      </c>
      <c r="AJ757" s="11">
        <f>IF(AND(Z757&gt;=Berekening!E$88,Z757&lt;=Berekening!F$88),AB757,)</f>
        <v>0</v>
      </c>
      <c r="AK757" s="11">
        <f>IF(AND(Z757&gt;=Berekening!E$89,Z757&lt;=Berekening!F$89),AB757,)</f>
        <v>0</v>
      </c>
      <c r="AL757" s="11">
        <f>IF(AND(Z757&gt;=Berekening!E$90,Z757&lt;=Berekening!F$90),AB757,)</f>
        <v>0</v>
      </c>
      <c r="AM757" s="11">
        <f>IF(AND(Z757&gt;=Berekening!E$91,Z757&lt;=Berekening!F$91),AB757,)</f>
        <v>0</v>
      </c>
      <c r="AN757" s="11">
        <f>IF(AND(Z757&gt;=Berekening!E$92,Z757&lt;=Berekening!F$92),AB757,)</f>
        <v>0</v>
      </c>
      <c r="AO757" s="11">
        <f>IF(AND(Z757&gt;=Berekening!E$93,Z757&lt;=Berekening!F$93),AB757,)</f>
        <v>0</v>
      </c>
    </row>
    <row r="758" spans="20:41" hidden="1" x14ac:dyDescent="0.2">
      <c r="T758" s="11"/>
      <c r="Z758" s="19">
        <f t="shared" si="281"/>
        <v>357</v>
      </c>
      <c r="AA758" s="11">
        <f t="shared" si="276"/>
        <v>6</v>
      </c>
      <c r="AB758" s="11">
        <f t="shared" si="277"/>
        <v>0</v>
      </c>
      <c r="AC758" s="19">
        <f t="shared" si="278"/>
        <v>0</v>
      </c>
      <c r="AD758" s="19">
        <f t="shared" si="279"/>
        <v>0</v>
      </c>
      <c r="AE758" s="11" t="b">
        <f t="shared" si="280"/>
        <v>0</v>
      </c>
      <c r="AF758" s="11">
        <f>IF(AND(Z758&gt;=Berekening!E$84,Z758&lt;=Berekening!F$84),AB758,)</f>
        <v>0</v>
      </c>
      <c r="AG758" s="11">
        <f>IF(AND(Z758&gt;=Berekening!E$85,Z758&lt;=Berekening!F$85),AB758,)</f>
        <v>0</v>
      </c>
      <c r="AH758" s="11">
        <f>IF(AND(Z758&gt;=Berekening!E$86,Z758&lt;=Berekening!F$86),AB758,)</f>
        <v>0</v>
      </c>
      <c r="AI758" s="11">
        <f>IF(AND(Z758&gt;=Berekening!E$87,Z758&lt;=Berekening!F$87),AB758,)</f>
        <v>0</v>
      </c>
      <c r="AJ758" s="11">
        <f>IF(AND(Z758&gt;=Berekening!E$88,Z758&lt;=Berekening!F$88),AB758,)</f>
        <v>0</v>
      </c>
      <c r="AK758" s="11">
        <f>IF(AND(Z758&gt;=Berekening!E$89,Z758&lt;=Berekening!F$89),AB758,)</f>
        <v>0</v>
      </c>
      <c r="AL758" s="11">
        <f>IF(AND(Z758&gt;=Berekening!E$90,Z758&lt;=Berekening!F$90),AB758,)</f>
        <v>0</v>
      </c>
      <c r="AM758" s="11">
        <f>IF(AND(Z758&gt;=Berekening!E$91,Z758&lt;=Berekening!F$91),AB758,)</f>
        <v>0</v>
      </c>
      <c r="AN758" s="11">
        <f>IF(AND(Z758&gt;=Berekening!E$92,Z758&lt;=Berekening!F$92),AB758,)</f>
        <v>0</v>
      </c>
      <c r="AO758" s="11">
        <f>IF(AND(Z758&gt;=Berekening!E$93,Z758&lt;=Berekening!F$93),AB758,)</f>
        <v>0</v>
      </c>
    </row>
    <row r="759" spans="20:41" hidden="1" x14ac:dyDescent="0.2">
      <c r="T759" s="11"/>
      <c r="Z759" s="19">
        <f t="shared" si="281"/>
        <v>358</v>
      </c>
      <c r="AA759" s="11">
        <f t="shared" si="276"/>
        <v>7</v>
      </c>
      <c r="AB759" s="11">
        <f t="shared" si="277"/>
        <v>0</v>
      </c>
      <c r="AC759" s="19">
        <f t="shared" si="278"/>
        <v>0</v>
      </c>
      <c r="AD759" s="19">
        <f t="shared" si="279"/>
        <v>0</v>
      </c>
      <c r="AE759" s="11" t="b">
        <f t="shared" si="280"/>
        <v>0</v>
      </c>
      <c r="AF759" s="11">
        <f>IF(AND(Z759&gt;=Berekening!E$84,Z759&lt;=Berekening!F$84),AB759,)</f>
        <v>0</v>
      </c>
      <c r="AG759" s="11">
        <f>IF(AND(Z759&gt;=Berekening!E$85,Z759&lt;=Berekening!F$85),AB759,)</f>
        <v>0</v>
      </c>
      <c r="AH759" s="11">
        <f>IF(AND(Z759&gt;=Berekening!E$86,Z759&lt;=Berekening!F$86),AB759,)</f>
        <v>0</v>
      </c>
      <c r="AI759" s="11">
        <f>IF(AND(Z759&gt;=Berekening!E$87,Z759&lt;=Berekening!F$87),AB759,)</f>
        <v>0</v>
      </c>
      <c r="AJ759" s="11">
        <f>IF(AND(Z759&gt;=Berekening!E$88,Z759&lt;=Berekening!F$88),AB759,)</f>
        <v>0</v>
      </c>
      <c r="AK759" s="11">
        <f>IF(AND(Z759&gt;=Berekening!E$89,Z759&lt;=Berekening!F$89),AB759,)</f>
        <v>0</v>
      </c>
      <c r="AL759" s="11">
        <f>IF(AND(Z759&gt;=Berekening!E$90,Z759&lt;=Berekening!F$90),AB759,)</f>
        <v>0</v>
      </c>
      <c r="AM759" s="11">
        <f>IF(AND(Z759&gt;=Berekening!E$91,Z759&lt;=Berekening!F$91),AB759,)</f>
        <v>0</v>
      </c>
      <c r="AN759" s="11">
        <f>IF(AND(Z759&gt;=Berekening!E$92,Z759&lt;=Berekening!F$92),AB759,)</f>
        <v>0</v>
      </c>
      <c r="AO759" s="11">
        <f>IF(AND(Z759&gt;=Berekening!E$93,Z759&lt;=Berekening!F$93),AB759,)</f>
        <v>0</v>
      </c>
    </row>
    <row r="760" spans="20:41" hidden="1" x14ac:dyDescent="0.2">
      <c r="T760" s="11"/>
      <c r="Z760" s="19">
        <f t="shared" si="281"/>
        <v>359</v>
      </c>
      <c r="AA760" s="11">
        <f t="shared" si="276"/>
        <v>1</v>
      </c>
      <c r="AB760" s="11">
        <f t="shared" si="277"/>
        <v>0</v>
      </c>
      <c r="AC760" s="19">
        <f t="shared" si="278"/>
        <v>0</v>
      </c>
      <c r="AD760" s="19">
        <f t="shared" si="279"/>
        <v>0</v>
      </c>
      <c r="AE760" s="11" t="b">
        <f t="shared" si="280"/>
        <v>0</v>
      </c>
      <c r="AF760" s="11">
        <f>IF(AND(Z760&gt;=Berekening!E$84,Z760&lt;=Berekening!F$84),AB760,)</f>
        <v>0</v>
      </c>
      <c r="AG760" s="11">
        <f>IF(AND(Z760&gt;=Berekening!E$85,Z760&lt;=Berekening!F$85),AB760,)</f>
        <v>0</v>
      </c>
      <c r="AH760" s="11">
        <f>IF(AND(Z760&gt;=Berekening!E$86,Z760&lt;=Berekening!F$86),AB760,)</f>
        <v>0</v>
      </c>
      <c r="AI760" s="11">
        <f>IF(AND(Z760&gt;=Berekening!E$87,Z760&lt;=Berekening!F$87),AB760,)</f>
        <v>0</v>
      </c>
      <c r="AJ760" s="11">
        <f>IF(AND(Z760&gt;=Berekening!E$88,Z760&lt;=Berekening!F$88),AB760,)</f>
        <v>0</v>
      </c>
      <c r="AK760" s="11">
        <f>IF(AND(Z760&gt;=Berekening!E$89,Z760&lt;=Berekening!F$89),AB760,)</f>
        <v>0</v>
      </c>
      <c r="AL760" s="11">
        <f>IF(AND(Z760&gt;=Berekening!E$90,Z760&lt;=Berekening!F$90),AB760,)</f>
        <v>0</v>
      </c>
      <c r="AM760" s="11">
        <f>IF(AND(Z760&gt;=Berekening!E$91,Z760&lt;=Berekening!F$91),AB760,)</f>
        <v>0</v>
      </c>
      <c r="AN760" s="11">
        <f>IF(AND(Z760&gt;=Berekening!E$92,Z760&lt;=Berekening!F$92),AB760,)</f>
        <v>0</v>
      </c>
      <c r="AO760" s="11">
        <f>IF(AND(Z760&gt;=Berekening!E$93,Z760&lt;=Berekening!F$93),AB760,)</f>
        <v>0</v>
      </c>
    </row>
    <row r="761" spans="20:41" hidden="1" x14ac:dyDescent="0.2">
      <c r="T761" s="11"/>
      <c r="Z761" s="19">
        <f t="shared" si="281"/>
        <v>360</v>
      </c>
      <c r="AA761" s="11">
        <f t="shared" si="276"/>
        <v>2</v>
      </c>
      <c r="AB761" s="11">
        <f t="shared" si="277"/>
        <v>0</v>
      </c>
      <c r="AC761" s="19">
        <f t="shared" si="278"/>
        <v>0</v>
      </c>
      <c r="AD761" s="19">
        <f t="shared" si="279"/>
        <v>0</v>
      </c>
      <c r="AE761" s="11" t="b">
        <f t="shared" si="280"/>
        <v>0</v>
      </c>
      <c r="AF761" s="11">
        <f>IF(AND(Z761&gt;=Berekening!E$84,Z761&lt;=Berekening!F$84),AB761,)</f>
        <v>0</v>
      </c>
      <c r="AG761" s="11">
        <f>IF(AND(Z761&gt;=Berekening!E$85,Z761&lt;=Berekening!F$85),AB761,)</f>
        <v>0</v>
      </c>
      <c r="AH761" s="11">
        <f>IF(AND(Z761&gt;=Berekening!E$86,Z761&lt;=Berekening!F$86),AB761,)</f>
        <v>0</v>
      </c>
      <c r="AI761" s="11">
        <f>IF(AND(Z761&gt;=Berekening!E$87,Z761&lt;=Berekening!F$87),AB761,)</f>
        <v>0</v>
      </c>
      <c r="AJ761" s="11">
        <f>IF(AND(Z761&gt;=Berekening!E$88,Z761&lt;=Berekening!F$88),AB761,)</f>
        <v>0</v>
      </c>
      <c r="AK761" s="11">
        <f>IF(AND(Z761&gt;=Berekening!E$89,Z761&lt;=Berekening!F$89),AB761,)</f>
        <v>0</v>
      </c>
      <c r="AL761" s="11">
        <f>IF(AND(Z761&gt;=Berekening!E$90,Z761&lt;=Berekening!F$90),AB761,)</f>
        <v>0</v>
      </c>
      <c r="AM761" s="11">
        <f>IF(AND(Z761&gt;=Berekening!E$91,Z761&lt;=Berekening!F$91),AB761,)</f>
        <v>0</v>
      </c>
      <c r="AN761" s="11">
        <f>IF(AND(Z761&gt;=Berekening!E$92,Z761&lt;=Berekening!F$92),AB761,)</f>
        <v>0</v>
      </c>
      <c r="AO761" s="11">
        <f>IF(AND(Z761&gt;=Berekening!E$93,Z761&lt;=Berekening!F$93),AB761,)</f>
        <v>0</v>
      </c>
    </row>
    <row r="762" spans="20:41" hidden="1" x14ac:dyDescent="0.2">
      <c r="T762" s="11"/>
      <c r="Z762" s="19">
        <f t="shared" si="281"/>
        <v>361</v>
      </c>
      <c r="AA762" s="11">
        <f t="shared" si="276"/>
        <v>3</v>
      </c>
      <c r="AB762" s="11">
        <f t="shared" si="277"/>
        <v>0</v>
      </c>
      <c r="AC762" s="19">
        <f t="shared" si="278"/>
        <v>0</v>
      </c>
      <c r="AD762" s="19">
        <f t="shared" si="279"/>
        <v>0</v>
      </c>
      <c r="AE762" s="11" t="b">
        <f t="shared" si="280"/>
        <v>0</v>
      </c>
      <c r="AF762" s="11">
        <f>IF(AND(Z762&gt;=Berekening!E$84,Z762&lt;=Berekening!F$84),AB762,)</f>
        <v>0</v>
      </c>
      <c r="AG762" s="11">
        <f>IF(AND(Z762&gt;=Berekening!E$85,Z762&lt;=Berekening!F$85),AB762,)</f>
        <v>0</v>
      </c>
      <c r="AH762" s="11">
        <f>IF(AND(Z762&gt;=Berekening!E$86,Z762&lt;=Berekening!F$86),AB762,)</f>
        <v>0</v>
      </c>
      <c r="AI762" s="11">
        <f>IF(AND(Z762&gt;=Berekening!E$87,Z762&lt;=Berekening!F$87),AB762,)</f>
        <v>0</v>
      </c>
      <c r="AJ762" s="11">
        <f>IF(AND(Z762&gt;=Berekening!E$88,Z762&lt;=Berekening!F$88),AB762,)</f>
        <v>0</v>
      </c>
      <c r="AK762" s="11">
        <f>IF(AND(Z762&gt;=Berekening!E$89,Z762&lt;=Berekening!F$89),AB762,)</f>
        <v>0</v>
      </c>
      <c r="AL762" s="11">
        <f>IF(AND(Z762&gt;=Berekening!E$90,Z762&lt;=Berekening!F$90),AB762,)</f>
        <v>0</v>
      </c>
      <c r="AM762" s="11">
        <f>IF(AND(Z762&gt;=Berekening!E$91,Z762&lt;=Berekening!F$91),AB762,)</f>
        <v>0</v>
      </c>
      <c r="AN762" s="11">
        <f>IF(AND(Z762&gt;=Berekening!E$92,Z762&lt;=Berekening!F$92),AB762,)</f>
        <v>0</v>
      </c>
      <c r="AO762" s="11">
        <f>IF(AND(Z762&gt;=Berekening!E$93,Z762&lt;=Berekening!F$93),AB762,)</f>
        <v>0</v>
      </c>
    </row>
    <row r="763" spans="20:41" hidden="1" x14ac:dyDescent="0.2">
      <c r="T763" s="11"/>
      <c r="Z763" s="19">
        <f t="shared" si="281"/>
        <v>362</v>
      </c>
      <c r="AA763" s="11">
        <f t="shared" si="276"/>
        <v>4</v>
      </c>
      <c r="AB763" s="11">
        <f t="shared" si="277"/>
        <v>0</v>
      </c>
      <c r="AC763" s="19">
        <f t="shared" si="278"/>
        <v>0</v>
      </c>
      <c r="AD763" s="19">
        <f t="shared" si="279"/>
        <v>0</v>
      </c>
      <c r="AE763" s="11" t="b">
        <f t="shared" si="280"/>
        <v>0</v>
      </c>
      <c r="AF763" s="11">
        <f>IF(AND(Z763&gt;=Berekening!E$84,Z763&lt;=Berekening!F$84),AB763,)</f>
        <v>0</v>
      </c>
      <c r="AG763" s="11">
        <f>IF(AND(Z763&gt;=Berekening!E$85,Z763&lt;=Berekening!F$85),AB763,)</f>
        <v>0</v>
      </c>
      <c r="AH763" s="11">
        <f>IF(AND(Z763&gt;=Berekening!E$86,Z763&lt;=Berekening!F$86),AB763,)</f>
        <v>0</v>
      </c>
      <c r="AI763" s="11">
        <f>IF(AND(Z763&gt;=Berekening!E$87,Z763&lt;=Berekening!F$87),AB763,)</f>
        <v>0</v>
      </c>
      <c r="AJ763" s="11">
        <f>IF(AND(Z763&gt;=Berekening!E$88,Z763&lt;=Berekening!F$88),AB763,)</f>
        <v>0</v>
      </c>
      <c r="AK763" s="11">
        <f>IF(AND(Z763&gt;=Berekening!E$89,Z763&lt;=Berekening!F$89),AB763,)</f>
        <v>0</v>
      </c>
      <c r="AL763" s="11">
        <f>IF(AND(Z763&gt;=Berekening!E$90,Z763&lt;=Berekening!F$90),AB763,)</f>
        <v>0</v>
      </c>
      <c r="AM763" s="11">
        <f>IF(AND(Z763&gt;=Berekening!E$91,Z763&lt;=Berekening!F$91),AB763,)</f>
        <v>0</v>
      </c>
      <c r="AN763" s="11">
        <f>IF(AND(Z763&gt;=Berekening!E$92,Z763&lt;=Berekening!F$92),AB763,)</f>
        <v>0</v>
      </c>
      <c r="AO763" s="11">
        <f>IF(AND(Z763&gt;=Berekening!E$93,Z763&lt;=Berekening!F$93),AB763,)</f>
        <v>0</v>
      </c>
    </row>
    <row r="764" spans="20:41" hidden="1" x14ac:dyDescent="0.2">
      <c r="T764" s="11"/>
      <c r="Z764" s="19">
        <f t="shared" si="281"/>
        <v>363</v>
      </c>
      <c r="AA764" s="11">
        <f t="shared" si="276"/>
        <v>5</v>
      </c>
      <c r="AB764" s="11">
        <f t="shared" si="277"/>
        <v>0</v>
      </c>
      <c r="AC764" s="19">
        <f t="shared" si="278"/>
        <v>0</v>
      </c>
      <c r="AD764" s="19">
        <f t="shared" si="279"/>
        <v>0</v>
      </c>
      <c r="AE764" s="11" t="b">
        <f t="shared" si="280"/>
        <v>0</v>
      </c>
      <c r="AF764" s="11">
        <f>IF(AND(Z764&gt;=Berekening!E$84,Z764&lt;=Berekening!F$84),AB764,)</f>
        <v>0</v>
      </c>
      <c r="AG764" s="11">
        <f>IF(AND(Z764&gt;=Berekening!E$85,Z764&lt;=Berekening!F$85),AB764,)</f>
        <v>0</v>
      </c>
      <c r="AH764" s="11">
        <f>IF(AND(Z764&gt;=Berekening!E$86,Z764&lt;=Berekening!F$86),AB764,)</f>
        <v>0</v>
      </c>
      <c r="AI764" s="11">
        <f>IF(AND(Z764&gt;=Berekening!E$87,Z764&lt;=Berekening!F$87),AB764,)</f>
        <v>0</v>
      </c>
      <c r="AJ764" s="11">
        <f>IF(AND(Z764&gt;=Berekening!E$88,Z764&lt;=Berekening!F$88),AB764,)</f>
        <v>0</v>
      </c>
      <c r="AK764" s="11">
        <f>IF(AND(Z764&gt;=Berekening!E$89,Z764&lt;=Berekening!F$89),AB764,)</f>
        <v>0</v>
      </c>
      <c r="AL764" s="11">
        <f>IF(AND(Z764&gt;=Berekening!E$90,Z764&lt;=Berekening!F$90),AB764,)</f>
        <v>0</v>
      </c>
      <c r="AM764" s="11">
        <f>IF(AND(Z764&gt;=Berekening!E$91,Z764&lt;=Berekening!F$91),AB764,)</f>
        <v>0</v>
      </c>
      <c r="AN764" s="11">
        <f>IF(AND(Z764&gt;=Berekening!E$92,Z764&lt;=Berekening!F$92),AB764,)</f>
        <v>0</v>
      </c>
      <c r="AO764" s="11">
        <f>IF(AND(Z764&gt;=Berekening!E$93,Z764&lt;=Berekening!F$93),AB764,)</f>
        <v>0</v>
      </c>
    </row>
    <row r="765" spans="20:41" hidden="1" x14ac:dyDescent="0.2">
      <c r="T765" s="11"/>
      <c r="Z765" s="19">
        <f t="shared" si="281"/>
        <v>364</v>
      </c>
      <c r="AA765" s="11">
        <f t="shared" si="276"/>
        <v>6</v>
      </c>
      <c r="AB765" s="11">
        <f t="shared" si="277"/>
        <v>0</v>
      </c>
      <c r="AC765" s="19">
        <f t="shared" si="278"/>
        <v>0</v>
      </c>
      <c r="AD765" s="19">
        <f t="shared" si="279"/>
        <v>0</v>
      </c>
      <c r="AE765" s="11" t="b">
        <f t="shared" si="280"/>
        <v>0</v>
      </c>
      <c r="AF765" s="11">
        <f>IF(AND(Z765&gt;=Berekening!E$84,Z765&lt;=Berekening!F$84),AB765,)</f>
        <v>0</v>
      </c>
      <c r="AG765" s="11">
        <f>IF(AND(Z765&gt;=Berekening!E$85,Z765&lt;=Berekening!F$85),AB765,)</f>
        <v>0</v>
      </c>
      <c r="AH765" s="11">
        <f>IF(AND(Z765&gt;=Berekening!E$86,Z765&lt;=Berekening!F$86),AB765,)</f>
        <v>0</v>
      </c>
      <c r="AI765" s="11">
        <f>IF(AND(Z765&gt;=Berekening!E$87,Z765&lt;=Berekening!F$87),AB765,)</f>
        <v>0</v>
      </c>
      <c r="AJ765" s="11">
        <f>IF(AND(Z765&gt;=Berekening!E$88,Z765&lt;=Berekening!F$88),AB765,)</f>
        <v>0</v>
      </c>
      <c r="AK765" s="11">
        <f>IF(AND(Z765&gt;=Berekening!E$89,Z765&lt;=Berekening!F$89),AB765,)</f>
        <v>0</v>
      </c>
      <c r="AL765" s="11">
        <f>IF(AND(Z765&gt;=Berekening!E$90,Z765&lt;=Berekening!F$90),AB765,)</f>
        <v>0</v>
      </c>
      <c r="AM765" s="11">
        <f>IF(AND(Z765&gt;=Berekening!E$91,Z765&lt;=Berekening!F$91),AB765,)</f>
        <v>0</v>
      </c>
      <c r="AN765" s="11">
        <f>IF(AND(Z765&gt;=Berekening!E$92,Z765&lt;=Berekening!F$92),AB765,)</f>
        <v>0</v>
      </c>
      <c r="AO765" s="11">
        <f>IF(AND(Z765&gt;=Berekening!E$93,Z765&lt;=Berekening!F$93),AB765,)</f>
        <v>0</v>
      </c>
    </row>
    <row r="766" spans="20:41" hidden="1" x14ac:dyDescent="0.2"/>
    <row r="767" spans="20:41" hidden="1" x14ac:dyDescent="0.2"/>
    <row r="768" spans="20:41"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sheetData>
  <sheetProtection password="E784" sheet="1" selectLockedCells="1"/>
  <mergeCells count="81">
    <mergeCell ref="N79:O79"/>
    <mergeCell ref="C79:M79"/>
    <mergeCell ref="N80:O80"/>
    <mergeCell ref="C80:M80"/>
    <mergeCell ref="M84:N84"/>
    <mergeCell ref="M85:N85"/>
    <mergeCell ref="M86:N86"/>
    <mergeCell ref="M87:N87"/>
    <mergeCell ref="M88:N88"/>
    <mergeCell ref="M95:N95"/>
    <mergeCell ref="M89:N89"/>
    <mergeCell ref="M90:N90"/>
    <mergeCell ref="M91:N91"/>
    <mergeCell ref="M92:N92"/>
    <mergeCell ref="M93:N93"/>
    <mergeCell ref="M74:N74"/>
    <mergeCell ref="C64:D71"/>
    <mergeCell ref="C84:D91"/>
    <mergeCell ref="G62:H63"/>
    <mergeCell ref="J62:L63"/>
    <mergeCell ref="M62:O63"/>
    <mergeCell ref="G70:H70"/>
    <mergeCell ref="G71:H71"/>
    <mergeCell ref="M82:O83"/>
    <mergeCell ref="M69:N69"/>
    <mergeCell ref="M70:N70"/>
    <mergeCell ref="M71:N71"/>
    <mergeCell ref="M72:N72"/>
    <mergeCell ref="M73:N73"/>
    <mergeCell ref="M64:N64"/>
    <mergeCell ref="M65:N65"/>
    <mergeCell ref="G69:H69"/>
    <mergeCell ref="G68:H68"/>
    <mergeCell ref="J24:K26"/>
    <mergeCell ref="I28:J32"/>
    <mergeCell ref="J37:K37"/>
    <mergeCell ref="C48:P48"/>
    <mergeCell ref="E34:F34"/>
    <mergeCell ref="C39:P39"/>
    <mergeCell ref="C27:P27"/>
    <mergeCell ref="C40:F40"/>
    <mergeCell ref="M66:N66"/>
    <mergeCell ref="M67:N67"/>
    <mergeCell ref="M68:N68"/>
    <mergeCell ref="M33:O33"/>
    <mergeCell ref="Z2:AA2"/>
    <mergeCell ref="G64:H64"/>
    <mergeCell ref="G65:H65"/>
    <mergeCell ref="G66:H66"/>
    <mergeCell ref="G67:H67"/>
    <mergeCell ref="H20:I20"/>
    <mergeCell ref="F4:H4"/>
    <mergeCell ref="F6:H6"/>
    <mergeCell ref="F8:H8"/>
    <mergeCell ref="F10:H10"/>
    <mergeCell ref="F12:H12"/>
    <mergeCell ref="I60:P60"/>
    <mergeCell ref="N58:O58"/>
    <mergeCell ref="C58:M58"/>
    <mergeCell ref="N59:O59"/>
    <mergeCell ref="G93:H93"/>
    <mergeCell ref="G72:H72"/>
    <mergeCell ref="G73:H73"/>
    <mergeCell ref="G82:H83"/>
    <mergeCell ref="J82:L83"/>
    <mergeCell ref="G84:H84"/>
    <mergeCell ref="G85:H85"/>
    <mergeCell ref="G86:H86"/>
    <mergeCell ref="G87:H87"/>
    <mergeCell ref="G88:H88"/>
    <mergeCell ref="G89:H89"/>
    <mergeCell ref="G90:H90"/>
    <mergeCell ref="G91:H91"/>
    <mergeCell ref="G92:H92"/>
    <mergeCell ref="E121:G124"/>
    <mergeCell ref="E126:G126"/>
    <mergeCell ref="E103:G103"/>
    <mergeCell ref="E105:G105"/>
    <mergeCell ref="E107:G110"/>
    <mergeCell ref="E117:G117"/>
    <mergeCell ref="E119:G119"/>
  </mergeCells>
  <conditionalFormatting sqref="C59">
    <cfRule type="containsText" dxfId="33" priority="33" stopIfTrue="1" operator="containsText" text="opgenomen">
      <formula>NOT(ISERROR(SEARCH("opgenomen",C59)))</formula>
    </cfRule>
  </conditionalFormatting>
  <conditionalFormatting sqref="I28">
    <cfRule type="containsText" dxfId="32" priority="26" stopIfTrue="1" operator="containsText" text="tijdvak">
      <formula>NOT(ISERROR(SEARCH("tijdvak",I28)))</formula>
    </cfRule>
    <cfRule type="cellIs" dxfId="31" priority="27" stopIfTrue="1" operator="equal">
      <formula>"hierboven"</formula>
    </cfRule>
    <cfRule type="containsText" priority="28" stopIfTrue="1" operator="containsText" text="personeel">
      <formula>NOT(ISERROR(SEARCH("personeel",I28)))</formula>
    </cfRule>
    <cfRule type="containsText" dxfId="30" priority="29" stopIfTrue="1" operator="containsText" text="personeel">
      <formula>NOT(ISERROR(SEARCH("personeel",I28)))</formula>
    </cfRule>
    <cfRule type="containsText" dxfId="29" priority="32" stopIfTrue="1" operator="containsText" text="overlappend">
      <formula>NOT(ISERROR(SEARCH("overlappend",I28)))</formula>
    </cfRule>
  </conditionalFormatting>
  <conditionalFormatting sqref="G35">
    <cfRule type="containsText" dxfId="28" priority="31" stopIfTrue="1" operator="containsText" text="links">
      <formula>NOT(ISERROR(SEARCH("links",G35)))</formula>
    </cfRule>
  </conditionalFormatting>
  <conditionalFormatting sqref="C35">
    <cfRule type="containsText" dxfId="27" priority="30" stopIfTrue="1" operator="containsText" text="links">
      <formula>NOT(ISERROR(SEARCH("links",C35)))</formula>
    </cfRule>
  </conditionalFormatting>
  <conditionalFormatting sqref="I60">
    <cfRule type="expression" dxfId="26" priority="24">
      <formula>I60="Voer vanaf datum in (I35) als u heeft gekozen het verlof te onderbreken"</formula>
    </cfRule>
  </conditionalFormatting>
  <conditionalFormatting sqref="F15">
    <cfRule type="expression" dxfId="25" priority="23">
      <formula>F14&lt;$V$4</formula>
    </cfRule>
  </conditionalFormatting>
  <conditionalFormatting sqref="H20:I20">
    <cfRule type="expression" dxfId="24" priority="22">
      <formula>F18&gt;F16</formula>
    </cfRule>
  </conditionalFormatting>
  <conditionalFormatting sqref="H26:I26">
    <cfRule type="expression" dxfId="23" priority="21">
      <formula>H26&gt;F22</formula>
    </cfRule>
  </conditionalFormatting>
  <conditionalFormatting sqref="K19">
    <cfRule type="expression" dxfId="22" priority="36">
      <formula>K17&gt;K15</formula>
    </cfRule>
    <cfRule type="expression" dxfId="21" priority="37">
      <formula>#REF!&gt;#REF!</formula>
    </cfRule>
  </conditionalFormatting>
  <conditionalFormatting sqref="C80">
    <cfRule type="containsText" dxfId="20" priority="20" stopIfTrue="1" operator="containsText" text="opgenomen">
      <formula>NOT(ISERROR(SEARCH("opgenomen",C80)))</formula>
    </cfRule>
  </conditionalFormatting>
  <conditionalFormatting sqref="F22">
    <cfRule type="expression" dxfId="19" priority="5">
      <formula>$F$22=0</formula>
    </cfRule>
    <cfRule type="expression" dxfId="18" priority="19">
      <formula>D20&gt;D18</formula>
    </cfRule>
  </conditionalFormatting>
  <conditionalFormatting sqref="J95">
    <cfRule type="expression" dxfId="17" priority="18">
      <formula>$M$95&gt;0</formula>
    </cfRule>
  </conditionalFormatting>
  <conditionalFormatting sqref="J74">
    <cfRule type="expression" dxfId="16" priority="17">
      <formula>$M$74&gt;0</formula>
    </cfRule>
  </conditionalFormatting>
  <conditionalFormatting sqref="BD32">
    <cfRule type="expression" dxfId="15" priority="16">
      <formula>"als(AT31=""onwaar"""</formula>
    </cfRule>
  </conditionalFormatting>
  <conditionalFormatting sqref="C37">
    <cfRule type="expression" dxfId="14" priority="14">
      <formula>$C$37=0</formula>
    </cfRule>
  </conditionalFormatting>
  <conditionalFormatting sqref="N59">
    <cfRule type="expression" dxfId="13" priority="12">
      <formula>$N$59&lt;0</formula>
    </cfRule>
  </conditionalFormatting>
  <conditionalFormatting sqref="N80">
    <cfRule type="expression" dxfId="12" priority="11">
      <formula>$N$80&lt;0</formula>
    </cfRule>
  </conditionalFormatting>
  <conditionalFormatting sqref="F16">
    <cfRule type="expression" dxfId="11" priority="10">
      <formula>$F$16=0</formula>
    </cfRule>
  </conditionalFormatting>
  <conditionalFormatting sqref="F17">
    <cfRule type="expression" dxfId="10" priority="9">
      <formula>$F$17=0</formula>
    </cfRule>
  </conditionalFormatting>
  <conditionalFormatting sqref="C19">
    <cfRule type="expression" dxfId="9" priority="8">
      <formula>$C$19=0</formula>
    </cfRule>
  </conditionalFormatting>
  <conditionalFormatting sqref="C20">
    <cfRule type="expression" dxfId="8" priority="7">
      <formula>$C$20=0</formula>
    </cfRule>
  </conditionalFormatting>
  <conditionalFormatting sqref="G20">
    <cfRule type="expression" dxfId="7" priority="6">
      <formula>$G$20=0</formula>
    </cfRule>
  </conditionalFormatting>
  <conditionalFormatting sqref="F20">
    <cfRule type="expression" dxfId="6" priority="40">
      <formula>F18&gt;F16</formula>
    </cfRule>
    <cfRule type="expression" dxfId="5" priority="41">
      <formula>#REF!&gt;D49</formula>
    </cfRule>
  </conditionalFormatting>
  <conditionalFormatting sqref="E34:F34">
    <cfRule type="expression" dxfId="4" priority="42">
      <formula>$E$34=0</formula>
    </cfRule>
  </conditionalFormatting>
  <conditionalFormatting sqref="J37">
    <cfRule type="expression" dxfId="3" priority="44">
      <formula>M33="ja"</formula>
    </cfRule>
  </conditionalFormatting>
  <conditionalFormatting sqref="G22">
    <cfRule type="expression" dxfId="2" priority="3">
      <formula>$F$22=0</formula>
    </cfRule>
    <cfRule type="expression" dxfId="1" priority="4">
      <formula>E20&gt;E18</formula>
    </cfRule>
  </conditionalFormatting>
  <conditionalFormatting sqref="M33">
    <cfRule type="expression" dxfId="0" priority="2">
      <formula>$F$21=""</formula>
    </cfRule>
  </conditionalFormatting>
  <dataValidations count="20">
    <dataValidation type="date" allowBlank="1" showInputMessage="1" showErrorMessage="1" sqref="H20:I20">
      <formula1>F16</formula1>
      <formula2>F18</formula2>
    </dataValidation>
    <dataValidation type="date" operator="greaterThanOrEqual" allowBlank="1" showInputMessage="1" showErrorMessage="1" errorTitle="einddatum" error="Einddatum moet na begindatum liggen" sqref="H26">
      <formula1>F26</formula1>
    </dataValidation>
    <dataValidation type="date" allowBlank="1" showInputMessage="1" showErrorMessage="1" errorTitle="t/m" error="Datum moet liggen tussen de hierboven genoemde data." sqref="K19">
      <formula1>G20</formula1>
      <formula2>K17-1</formula2>
    </dataValidation>
    <dataValidation type="date" allowBlank="1" showInputMessage="1" showErrorMessage="1" errorTitle="t/m" error="Datum moet liggen tussen de hierboven genoemde data." sqref="F20">
      <formula1>F16</formula1>
      <formula2>F18-1</formula2>
    </dataValidation>
    <dataValidation type="date" operator="greaterThan" allowBlank="1" showInputMessage="1" showErrorMessage="1" errorTitle="Vermoedelijke bevallingsdatum" error="De datum (dd-mm-jj) moet liggen na 1/1/2003." sqref="K14 F14">
      <formula1>37622</formula1>
    </dataValidation>
    <dataValidation type="date" allowBlank="1" showInputMessage="1" showErrorMessage="1" errorTitle="Datum ingang verlof" error="De datum (dd-mm-jj) moet liggen op of tussen de hierboven berekende data._x000a_Als de baby geboren wordt voor de vroegste datum ingang verlof, breng dan de bevallingsdatum in en de opvolgende dag bij gekozen datum ingang verlof." sqref="F18">
      <formula1>AF6</formula1>
      <formula2>AG7</formula2>
    </dataValidation>
    <dataValidation type="decimal" allowBlank="1" showInputMessage="1" showErrorMessage="1" errorTitle="werkuren" error="Een getal tussen 1 en 10 invullen. Voor het decimale teken een komma gebruiken." sqref="R10:R14 E49:E53 H51:H57">
      <formula1>1</formula1>
      <formula2>10</formula2>
    </dataValidation>
    <dataValidation type="list" operator="greaterThan" allowBlank="1" showInputMessage="1" showErrorMessage="1" errorTitle="Vermoedelijke bevallingsdatum" error="De datum (dd-mm-jj) moet liggen na 1/1/2003." sqref="F15">
      <formula1>", nee, ja"</formula1>
    </dataValidation>
    <dataValidation type="date" errorStyle="warning" allowBlank="1" showInputMessage="1" showErrorMessage="1" errorTitle="geboortedatum" error="De ingevoerde bevallingsdatum wijkt aanzienlijk af van de vermoedelijke bevallingsdatum. Dit kan correct zijn. Indien correct kunt u kiezen voor &quot;doorgaan&quot;. Indien niet correct gelieve de correcte datum in te voeren." sqref="F21">
      <formula1>F14-14</formula1>
      <formula2>F14+14</formula2>
    </dataValidation>
    <dataValidation type="date" errorStyle="warning" operator="greaterThanOrEqual" allowBlank="1" showInputMessage="1" showErrorMessage="1" errorTitle="geboortedatum" error="Een eerdere bevalling beinvloedt de einddatum niet, behalve als de geboortedatum ligt voor de vroegste datum ingang verlof. Vul bij datum ingang verlof in de geboortedatum van de baby._x000a_U kunt altijd kiezen voor &quot;doorgaan&quot;." sqref="K20">
      <formula1>K14</formula1>
    </dataValidation>
    <dataValidation type="decimal" allowBlank="1" showInputMessage="1" showErrorMessage="1" errorTitle="uren in periode" error="Vul hier de opgenomen verlof uren over die periode in. Voor het decimale teken een komma gebruiken!" sqref="S29:S30 R31:R32 R22:R29 G74:H74 I65:I73 I85:I93 G64:G65 T425:T426">
      <formula1>1</formula1>
      <formula2>500</formula2>
    </dataValidation>
    <dataValidation type="date" allowBlank="1" showInputMessage="1" showErrorMessage="1" errorTitle="Datum ingang verlof" error="De datum (dd-mm-jj) moet liggen op of tussen de hierboven berekende data._x000a_Als de baby geboren wordt voor de vroegste datum ingang verlof, breng dan eerst de geboortedatum in en daarna hier ook." sqref="K17">
      <formula1>AH6</formula1>
      <formula2>AI7</formula2>
    </dataValidation>
    <dataValidation type="date" operator="greaterThanOrEqual" allowBlank="1" showInputMessage="1" showErrorMessage="1" sqref="F84:F93">
      <formula1>E84</formula1>
    </dataValidation>
    <dataValidation type="date" operator="notBetween" allowBlank="1" showInputMessage="1" showErrorMessage="1" errorTitle="datum binnen periode ziekte" error="Overlap met opgegeven periode ziekte. Wijzig datum ingang" sqref="C29:D32 F29:G32">
      <formula1>$F$20</formula1>
      <formula2>$H$20</formula2>
    </dataValidation>
    <dataValidation type="date" operator="greaterThanOrEqual" showInputMessage="1" showErrorMessage="1" errorTitle="datum" error="Hier een geldige datum (dd-mm-jj) invullen. Die moet liggen na uw bevallingsverlof." sqref="E64:E73">
      <formula1>IF($J$37&gt;0,$J$37,$F$22+1)</formula1>
    </dataValidation>
    <dataValidation type="date" allowBlank="1" showInputMessage="1" showErrorMessage="1" errorTitle="verlof tijdelijk stoppen" error="Datum moet tussen de hierboven genoemde periode liggen." sqref="J37:K37">
      <formula1>I37</formula1>
      <formula2>F22</formula2>
    </dataValidation>
    <dataValidation type="date" showInputMessage="1" showErrorMessage="1" errorTitle="eerste dag zomervakantie" error="mogelijk foute datum gekozen. Een deel van de zomervakantie moet samenvallen met de verlofperiode." sqref="F26">
      <formula1>F18-44</formula1>
      <formula2>IF(J37="",F22,J37)</formula2>
    </dataValidation>
    <dataValidation type="list" allowBlank="1" showInputMessage="1" showErrorMessage="1" sqref="K34 M33">
      <formula1>" , ja, nee"</formula1>
    </dataValidation>
    <dataValidation type="date" allowBlank="1" showInputMessage="1" showErrorMessage="1" errorTitle="verlof tijdelijk stoppen" error="Datum moet op of na de datum hierboven en op of voor de laatste dag verlof liggen." sqref="K36">
      <formula1>K35</formula1>
      <formula2>K21</formula2>
    </dataValidation>
    <dataValidation type="date" showInputMessage="1" showErrorMessage="1" errorTitle="t/m" error="De t/m-datum moet op of na de begindatum liggen!" sqref="F64:F73">
      <formula1>IF(E64=0,99999,E64)</formula1>
      <formula2>$I$60</formula2>
    </dataValidation>
  </dataValidations>
  <pageMargins left="0.11811023622047245" right="0.19685039370078741" top="0.15748031496062992" bottom="0.15748031496062992" header="0.31496062992125984" footer="0.31496062992125984"/>
  <pageSetup paperSize="9" scale="72" fitToWidth="2" fitToHeight="2" orientation="landscape"/>
  <rowBreaks count="2" manualBreakCount="2">
    <brk id="44" max="16383" man="1"/>
    <brk id="96" max="16383" man="1"/>
  </rowBreaks>
  <colBreaks count="1" manualBreakCount="1">
    <brk id="16" max="1048575" man="1"/>
  </colBreaks>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Toelichting</vt:lpstr>
      <vt:lpstr>Berekening</vt:lpstr>
      <vt:lpstr>Berekening!Afdrukbereik</vt:lpstr>
      <vt:lpstr>Toelichting!Afdrukbereik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Rudi van der Molen</dc:creator>
  <cp:lastModifiedBy>Peter de Vette</cp:lastModifiedBy>
  <cp:lastPrinted>2016-12-20T09:50:27Z</cp:lastPrinted>
  <dcterms:created xsi:type="dcterms:W3CDTF">2016-06-16T11:27:54Z</dcterms:created>
  <dcterms:modified xsi:type="dcterms:W3CDTF">2023-03-15T12:24:35Z</dcterms:modified>
</cp:coreProperties>
</file>