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66925"/>
  <mc:AlternateContent xmlns:mc="http://schemas.openxmlformats.org/markup-compatibility/2006">
    <mc:Choice Requires="x15">
      <x15ac:absPath xmlns:x15ac="http://schemas.microsoft.com/office/spreadsheetml/2010/11/ac" url="O:\CB\Afdelingen\Cb\StafPSA\Afdeling\Werkbestanden\ouderschapsverlof\"/>
    </mc:Choice>
  </mc:AlternateContent>
  <xr:revisionPtr revIDLastSave="0" documentId="8_{4CF45E9B-D245-45A2-9CAC-6A2C82829A52}" xr6:coauthVersionLast="47" xr6:coauthVersionMax="47" xr10:uidLastSave="{00000000-0000-0000-0000-000000000000}"/>
  <bookViews>
    <workbookView xWindow="-120" yWindow="-120" windowWidth="29040" windowHeight="15840" xr2:uid="{00000000-000D-0000-FFFF-FFFF00000000}"/>
  </bookViews>
  <sheets>
    <sheet name="Toelichting" sheetId="7" r:id="rId1"/>
    <sheet name="Basisgegevens" sheetId="10" r:id="rId2"/>
    <sheet name="ouderschapsverlof 1e jaar" sheetId="3" r:id="rId3"/>
    <sheet name="ouderschapsverlof na 1e jaar" sheetId="11" r:id="rId4"/>
    <sheet name="WTF + opname wettel.per maand " sheetId="6" r:id="rId5"/>
    <sheet name="berekening 1e jaar" sheetId="2" state="hidden" r:id="rId6"/>
    <sheet name="berekening na 1e jaar" sheetId="9" state="hidden" r:id="rId7"/>
  </sheets>
  <definedNames>
    <definedName name="_xlnm._FilterDatabase" localSheetId="5" hidden="1">'berekening 1e jaar'!$R$2:$S$269</definedName>
    <definedName name="_xlnm.Print_Area" localSheetId="2">'ouderschapsverlof 1e jaar'!$A$1:$AB$98</definedName>
    <definedName name="_xlnm.Print_Area" localSheetId="3">'ouderschapsverlof na 1e jaar'!$B$1:$Z$409</definedName>
    <definedName name="_xlnm.Print_Area" localSheetId="0">Toelichting!$A$1:$M$28</definedName>
    <definedName name="PO">Basisgegevens!$R$1</definedName>
    <definedName name="VO">Basisgegevens!$S$1:$S$4</definedName>
  </definedNames>
  <calcPr calcId="191029"/>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3" l="1"/>
  <c r="AM4" i="2"/>
  <c r="AN4" i="2"/>
  <c r="AO4" i="2"/>
  <c r="AP4" i="2"/>
  <c r="AQ4" i="2"/>
  <c r="AM5" i="2"/>
  <c r="AN5" i="2"/>
  <c r="AO5" i="2"/>
  <c r="AP5" i="2"/>
  <c r="AQ5" i="2"/>
  <c r="AM6" i="2"/>
  <c r="AN6" i="2"/>
  <c r="AO6" i="2"/>
  <c r="AP6" i="2"/>
  <c r="AQ6" i="2"/>
  <c r="AM7" i="2"/>
  <c r="AN7" i="2"/>
  <c r="AO7" i="2"/>
  <c r="AP7" i="2"/>
  <c r="AQ7" i="2"/>
  <c r="AM8" i="2"/>
  <c r="AN8" i="2"/>
  <c r="AO8" i="2"/>
  <c r="AP8" i="2"/>
  <c r="AQ8" i="2"/>
  <c r="AM9" i="2"/>
  <c r="AN9" i="2"/>
  <c r="AO9" i="2"/>
  <c r="AP9" i="2"/>
  <c r="AQ9" i="2"/>
  <c r="AM10" i="2"/>
  <c r="AN10" i="2"/>
  <c r="AO10" i="2"/>
  <c r="AP10" i="2"/>
  <c r="AQ10" i="2"/>
  <c r="AM11" i="2"/>
  <c r="AN11" i="2"/>
  <c r="AO11" i="2"/>
  <c r="AP11" i="2"/>
  <c r="AQ11" i="2"/>
  <c r="AM12" i="2"/>
  <c r="AN12" i="2"/>
  <c r="AO12" i="2"/>
  <c r="AP12" i="2"/>
  <c r="AQ12" i="2"/>
  <c r="AM13" i="2"/>
  <c r="AN13" i="2"/>
  <c r="AO13" i="2"/>
  <c r="AP13" i="2"/>
  <c r="AQ13" i="2"/>
  <c r="AM14" i="2"/>
  <c r="AN14" i="2"/>
  <c r="AO14" i="2"/>
  <c r="AP14" i="2"/>
  <c r="AQ14" i="2"/>
  <c r="AM15" i="2"/>
  <c r="AN15" i="2"/>
  <c r="AO15" i="2"/>
  <c r="AP15" i="2"/>
  <c r="AQ15" i="2"/>
  <c r="AM16" i="2"/>
  <c r="AN16" i="2"/>
  <c r="AO16" i="2"/>
  <c r="AP16" i="2"/>
  <c r="AQ16" i="2"/>
  <c r="AM17" i="2"/>
  <c r="AN17" i="2"/>
  <c r="AO17" i="2"/>
  <c r="AP17" i="2"/>
  <c r="AQ17" i="2"/>
  <c r="AM18" i="2"/>
  <c r="AN18" i="2"/>
  <c r="AO18" i="2"/>
  <c r="AP18" i="2"/>
  <c r="AQ18" i="2"/>
  <c r="AM19" i="2"/>
  <c r="AN19" i="2"/>
  <c r="AO19" i="2"/>
  <c r="AP19" i="2"/>
  <c r="AQ19" i="2"/>
  <c r="AM20" i="2"/>
  <c r="AN20" i="2"/>
  <c r="AO20" i="2"/>
  <c r="AP20" i="2"/>
  <c r="AQ20" i="2"/>
  <c r="AM21" i="2"/>
  <c r="AN21" i="2"/>
  <c r="AO21" i="2"/>
  <c r="AP21" i="2"/>
  <c r="AQ21" i="2"/>
  <c r="AM22" i="2"/>
  <c r="AN22" i="2"/>
  <c r="AO22" i="2"/>
  <c r="AP22" i="2"/>
  <c r="AQ22" i="2"/>
  <c r="AM23" i="2"/>
  <c r="AN23" i="2"/>
  <c r="AO23" i="2"/>
  <c r="AP23" i="2"/>
  <c r="AQ23" i="2"/>
  <c r="AM24" i="2"/>
  <c r="AN24" i="2"/>
  <c r="AO24" i="2"/>
  <c r="AP24" i="2"/>
  <c r="AQ24" i="2"/>
  <c r="AM25" i="2"/>
  <c r="AN25" i="2"/>
  <c r="AO25" i="2"/>
  <c r="AP25" i="2"/>
  <c r="AQ25" i="2"/>
  <c r="AM26" i="2"/>
  <c r="AN26" i="2"/>
  <c r="AO26" i="2"/>
  <c r="AP26" i="2"/>
  <c r="AQ26" i="2"/>
  <c r="AM27" i="2"/>
  <c r="AN27" i="2"/>
  <c r="AO27" i="2"/>
  <c r="AP27" i="2"/>
  <c r="AQ27" i="2"/>
  <c r="AM28" i="2"/>
  <c r="AN28" i="2"/>
  <c r="AO28" i="2"/>
  <c r="AP28" i="2"/>
  <c r="AQ28" i="2"/>
  <c r="AM29" i="2"/>
  <c r="AN29" i="2"/>
  <c r="AO29" i="2"/>
  <c r="AP29" i="2"/>
  <c r="AQ29" i="2"/>
  <c r="AM30" i="2"/>
  <c r="AN30" i="2"/>
  <c r="AO30" i="2"/>
  <c r="AP30" i="2"/>
  <c r="AQ30" i="2"/>
  <c r="AM31" i="2"/>
  <c r="AN31" i="2"/>
  <c r="AO31" i="2"/>
  <c r="AP31" i="2"/>
  <c r="AQ31" i="2"/>
  <c r="AM32" i="2"/>
  <c r="AN32" i="2"/>
  <c r="AO32" i="2"/>
  <c r="AP32" i="2"/>
  <c r="AQ32" i="2"/>
  <c r="AM33" i="2"/>
  <c r="AN33" i="2"/>
  <c r="AO33" i="2"/>
  <c r="AP33" i="2"/>
  <c r="AQ33" i="2"/>
  <c r="AM34" i="2"/>
  <c r="AN34" i="2"/>
  <c r="AO34" i="2"/>
  <c r="AP34" i="2"/>
  <c r="AQ34" i="2"/>
  <c r="AM35" i="2"/>
  <c r="AN35" i="2"/>
  <c r="AO35" i="2"/>
  <c r="AP35" i="2"/>
  <c r="AQ35" i="2"/>
  <c r="AM36" i="2"/>
  <c r="AN36" i="2"/>
  <c r="AO36" i="2"/>
  <c r="AP36" i="2"/>
  <c r="AQ36" i="2"/>
  <c r="AM37" i="2"/>
  <c r="AN37" i="2"/>
  <c r="AO37" i="2"/>
  <c r="AP37" i="2"/>
  <c r="AQ37" i="2"/>
  <c r="AM38" i="2"/>
  <c r="AN38" i="2"/>
  <c r="AO38" i="2"/>
  <c r="AP38" i="2"/>
  <c r="AQ38" i="2"/>
  <c r="AM39" i="2"/>
  <c r="AN39" i="2"/>
  <c r="AO39" i="2"/>
  <c r="AP39" i="2"/>
  <c r="AQ39" i="2"/>
  <c r="AM40" i="2"/>
  <c r="AN40" i="2"/>
  <c r="AO40" i="2"/>
  <c r="AP40" i="2"/>
  <c r="AQ40" i="2"/>
  <c r="AM41" i="2"/>
  <c r="AN41" i="2"/>
  <c r="AO41" i="2"/>
  <c r="AP41" i="2"/>
  <c r="AQ41" i="2"/>
  <c r="AM42" i="2"/>
  <c r="AN42" i="2"/>
  <c r="AO42" i="2"/>
  <c r="AP42" i="2"/>
  <c r="AQ42" i="2"/>
  <c r="AM43" i="2"/>
  <c r="AN43" i="2"/>
  <c r="AO43" i="2"/>
  <c r="AP43" i="2"/>
  <c r="AQ43" i="2"/>
  <c r="AM44" i="2"/>
  <c r="AN44" i="2"/>
  <c r="AO44" i="2"/>
  <c r="AP44" i="2"/>
  <c r="AQ44" i="2"/>
  <c r="AM45" i="2"/>
  <c r="AN45" i="2"/>
  <c r="AO45" i="2"/>
  <c r="AP45" i="2"/>
  <c r="AQ45" i="2"/>
  <c r="AM46" i="2"/>
  <c r="AN46" i="2"/>
  <c r="AO46" i="2"/>
  <c r="AP46" i="2"/>
  <c r="AQ46" i="2"/>
  <c r="AM47" i="2"/>
  <c r="AN47" i="2"/>
  <c r="AO47" i="2"/>
  <c r="AP47" i="2"/>
  <c r="AQ47" i="2"/>
  <c r="AM48" i="2"/>
  <c r="AN48" i="2"/>
  <c r="AO48" i="2"/>
  <c r="AP48" i="2"/>
  <c r="AQ48" i="2"/>
  <c r="AM49" i="2"/>
  <c r="AN49" i="2"/>
  <c r="AO49" i="2"/>
  <c r="AP49" i="2"/>
  <c r="AQ49" i="2"/>
  <c r="AM50" i="2"/>
  <c r="AN50" i="2"/>
  <c r="AO50" i="2"/>
  <c r="AP50" i="2"/>
  <c r="AQ50" i="2"/>
  <c r="AM51" i="2"/>
  <c r="AN51" i="2"/>
  <c r="AO51" i="2"/>
  <c r="AP51" i="2"/>
  <c r="AQ51" i="2"/>
  <c r="AM52" i="2"/>
  <c r="AN52" i="2"/>
  <c r="AO52" i="2"/>
  <c r="AP52" i="2"/>
  <c r="AQ52" i="2"/>
  <c r="AM53" i="2"/>
  <c r="AN53" i="2"/>
  <c r="AO53" i="2"/>
  <c r="AP53" i="2"/>
  <c r="AQ53" i="2"/>
  <c r="AM54" i="2"/>
  <c r="AN54" i="2"/>
  <c r="AO54" i="2"/>
  <c r="AP54" i="2"/>
  <c r="AQ54" i="2"/>
  <c r="AQ3" i="2"/>
  <c r="AP3" i="2"/>
  <c r="AO3" i="2"/>
  <c r="AN3" i="2"/>
  <c r="AM3" i="2"/>
  <c r="AQ2" i="2"/>
  <c r="AP2" i="2"/>
  <c r="AO2" i="2"/>
  <c r="AN2" i="2"/>
  <c r="AM2" i="2"/>
  <c r="AG2" i="2"/>
  <c r="AL2" i="2"/>
  <c r="AF2" i="2"/>
  <c r="AG11" i="2"/>
  <c r="AH11" i="2"/>
  <c r="AI11" i="2"/>
  <c r="AJ11" i="2"/>
  <c r="AK11" i="2"/>
  <c r="AG12" i="2"/>
  <c r="AH12" i="2"/>
  <c r="AI12" i="2"/>
  <c r="AJ12" i="2"/>
  <c r="AK12" i="2"/>
  <c r="AG13" i="2"/>
  <c r="AH13" i="2"/>
  <c r="AG14" i="2"/>
  <c r="AH14" i="2"/>
  <c r="AI14" i="2"/>
  <c r="AJ14" i="2"/>
  <c r="AK14" i="2"/>
  <c r="AG15" i="2"/>
  <c r="AH15" i="2"/>
  <c r="AI15" i="2"/>
  <c r="AJ15" i="2"/>
  <c r="AK15" i="2"/>
  <c r="AG16" i="2"/>
  <c r="AH16" i="2"/>
  <c r="AI16" i="2"/>
  <c r="AJ16" i="2"/>
  <c r="AK16" i="2"/>
  <c r="AG17" i="2"/>
  <c r="AH17" i="2"/>
  <c r="AI17" i="2"/>
  <c r="AJ17" i="2"/>
  <c r="AK17" i="2"/>
  <c r="AG18" i="2"/>
  <c r="AH18" i="2"/>
  <c r="AI18" i="2"/>
  <c r="AJ18" i="2"/>
  <c r="AK18" i="2"/>
  <c r="AG19" i="2"/>
  <c r="AH19" i="2"/>
  <c r="AI19" i="2"/>
  <c r="AJ19" i="2"/>
  <c r="AK19" i="2"/>
  <c r="AG20" i="2"/>
  <c r="AH20" i="2"/>
  <c r="AI20" i="2"/>
  <c r="AJ20" i="2"/>
  <c r="AK20" i="2"/>
  <c r="AG21" i="2"/>
  <c r="AH21" i="2"/>
  <c r="AI21" i="2"/>
  <c r="AJ21" i="2"/>
  <c r="AK21" i="2"/>
  <c r="AG22" i="2"/>
  <c r="AH22" i="2"/>
  <c r="AI22" i="2"/>
  <c r="AJ22" i="2"/>
  <c r="AK22" i="2"/>
  <c r="AG23" i="2"/>
  <c r="AH23" i="2"/>
  <c r="AI23" i="2"/>
  <c r="AJ23" i="2"/>
  <c r="AK23" i="2"/>
  <c r="AG24" i="2"/>
  <c r="AH24" i="2"/>
  <c r="AI24" i="2"/>
  <c r="AJ24" i="2"/>
  <c r="AK24" i="2"/>
  <c r="AG25" i="2"/>
  <c r="AH25" i="2"/>
  <c r="AI25" i="2"/>
  <c r="AJ25" i="2"/>
  <c r="AK25" i="2"/>
  <c r="AG26" i="2"/>
  <c r="AH26" i="2"/>
  <c r="AI26" i="2"/>
  <c r="AJ26" i="2"/>
  <c r="AK26" i="2"/>
  <c r="AG27" i="2"/>
  <c r="AH27" i="2"/>
  <c r="AI27" i="2"/>
  <c r="AJ27" i="2"/>
  <c r="AK27" i="2"/>
  <c r="AG28" i="2"/>
  <c r="AH28" i="2"/>
  <c r="AI28" i="2"/>
  <c r="AJ28" i="2"/>
  <c r="AK28" i="2"/>
  <c r="AG29" i="2"/>
  <c r="AH29" i="2"/>
  <c r="AI29" i="2"/>
  <c r="AJ29" i="2"/>
  <c r="AK29" i="2"/>
  <c r="AG30" i="2"/>
  <c r="AH30" i="2"/>
  <c r="AI30" i="2"/>
  <c r="AJ30" i="2"/>
  <c r="AK30" i="2"/>
  <c r="AG31" i="2"/>
  <c r="AH31" i="2"/>
  <c r="AI31" i="2"/>
  <c r="AJ31" i="2"/>
  <c r="AK31" i="2"/>
  <c r="AG32" i="2"/>
  <c r="AH32" i="2"/>
  <c r="AI32" i="2"/>
  <c r="AJ32" i="2"/>
  <c r="AK32" i="2"/>
  <c r="AG33" i="2"/>
  <c r="AH33" i="2"/>
  <c r="AI33" i="2"/>
  <c r="AJ33" i="2"/>
  <c r="AK33" i="2"/>
  <c r="AG34" i="2"/>
  <c r="AH34" i="2"/>
  <c r="AI34" i="2"/>
  <c r="AJ34" i="2"/>
  <c r="AK34" i="2"/>
  <c r="AG35" i="2"/>
  <c r="AH35" i="2"/>
  <c r="AI35" i="2"/>
  <c r="AJ35" i="2"/>
  <c r="AK35" i="2"/>
  <c r="AG36" i="2"/>
  <c r="AH36" i="2"/>
  <c r="AI36" i="2"/>
  <c r="AJ36" i="2"/>
  <c r="AK36" i="2"/>
  <c r="AG37" i="2"/>
  <c r="AH37" i="2"/>
  <c r="AI37" i="2"/>
  <c r="AJ37" i="2"/>
  <c r="AK37" i="2"/>
  <c r="AG38" i="2"/>
  <c r="AH38" i="2"/>
  <c r="AI38" i="2"/>
  <c r="AJ38" i="2"/>
  <c r="AK38" i="2"/>
  <c r="AG39" i="2"/>
  <c r="AH39" i="2"/>
  <c r="AI39" i="2"/>
  <c r="AJ39" i="2"/>
  <c r="AK39" i="2"/>
  <c r="AG40" i="2"/>
  <c r="AH40" i="2"/>
  <c r="AI40" i="2"/>
  <c r="AJ40" i="2"/>
  <c r="AK40" i="2"/>
  <c r="AG41" i="2"/>
  <c r="AH41" i="2"/>
  <c r="AI41" i="2"/>
  <c r="AJ41" i="2"/>
  <c r="AK41" i="2"/>
  <c r="AG42" i="2"/>
  <c r="AH42" i="2"/>
  <c r="AI42" i="2"/>
  <c r="AJ42" i="2"/>
  <c r="AK42" i="2"/>
  <c r="AG43" i="2"/>
  <c r="AH43" i="2"/>
  <c r="AI43" i="2"/>
  <c r="AJ43" i="2"/>
  <c r="AK43" i="2"/>
  <c r="AG44" i="2"/>
  <c r="AH44" i="2"/>
  <c r="AI44" i="2"/>
  <c r="AJ44" i="2"/>
  <c r="AK44" i="2"/>
  <c r="AG45" i="2"/>
  <c r="AH45" i="2"/>
  <c r="AI45" i="2"/>
  <c r="AJ45" i="2"/>
  <c r="AK45" i="2"/>
  <c r="AG46" i="2"/>
  <c r="AH46" i="2"/>
  <c r="AI46" i="2"/>
  <c r="AJ46" i="2"/>
  <c r="AK46" i="2"/>
  <c r="AG47" i="2"/>
  <c r="AH47" i="2"/>
  <c r="AI47" i="2"/>
  <c r="AJ47" i="2"/>
  <c r="AK47" i="2"/>
  <c r="AG48" i="2"/>
  <c r="AH48" i="2"/>
  <c r="AI48" i="2"/>
  <c r="AJ48" i="2"/>
  <c r="AK48" i="2"/>
  <c r="AG49" i="2"/>
  <c r="AH49" i="2"/>
  <c r="AI49" i="2"/>
  <c r="AJ49" i="2"/>
  <c r="AK49" i="2"/>
  <c r="AG50" i="2"/>
  <c r="AH50" i="2"/>
  <c r="AI50" i="2"/>
  <c r="AJ50" i="2"/>
  <c r="AK50" i="2"/>
  <c r="AG52" i="2"/>
  <c r="AH52" i="2"/>
  <c r="AI52" i="2"/>
  <c r="AJ52" i="2"/>
  <c r="AK52" i="2"/>
  <c r="AG53" i="2"/>
  <c r="AH53" i="2"/>
  <c r="AI53" i="2"/>
  <c r="AJ53" i="2"/>
  <c r="AK53" i="2"/>
  <c r="U2" i="2"/>
  <c r="K2" i="9"/>
  <c r="J2" i="9"/>
  <c r="I2" i="9"/>
  <c r="C27" i="2" l="1"/>
  <c r="P7" i="10"/>
  <c r="Y7" i="11"/>
  <c r="Y7" i="3"/>
  <c r="J9" i="11" l="1"/>
  <c r="J9" i="3"/>
  <c r="U4" i="9"/>
  <c r="V4" i="9"/>
  <c r="W4" i="9"/>
  <c r="X4" i="9"/>
  <c r="Y4" i="9"/>
  <c r="U5" i="9"/>
  <c r="V5" i="9"/>
  <c r="W5" i="9"/>
  <c r="X5" i="9"/>
  <c r="Y5" i="9"/>
  <c r="U6" i="9"/>
  <c r="V6" i="9"/>
  <c r="W6" i="9"/>
  <c r="X6" i="9"/>
  <c r="Y6" i="9"/>
  <c r="U7" i="9"/>
  <c r="V7" i="9"/>
  <c r="W7" i="9"/>
  <c r="X7" i="9"/>
  <c r="Y7" i="9"/>
  <c r="U8" i="9"/>
  <c r="V8" i="9"/>
  <c r="W8" i="9"/>
  <c r="X8" i="9"/>
  <c r="Y8" i="9"/>
  <c r="U9" i="9"/>
  <c r="V9" i="9"/>
  <c r="W9" i="9"/>
  <c r="X9" i="9"/>
  <c r="Y9" i="9"/>
  <c r="U10" i="9"/>
  <c r="V10" i="9"/>
  <c r="W10" i="9"/>
  <c r="X10" i="9"/>
  <c r="Y10" i="9"/>
  <c r="U11" i="9"/>
  <c r="V11" i="9"/>
  <c r="W11" i="9"/>
  <c r="X11" i="9"/>
  <c r="Y11" i="9"/>
  <c r="U12" i="9"/>
  <c r="V12" i="9"/>
  <c r="W12" i="9"/>
  <c r="X12" i="9"/>
  <c r="Y12" i="9"/>
  <c r="U13" i="9"/>
  <c r="V13" i="9"/>
  <c r="W13" i="9"/>
  <c r="X13" i="9"/>
  <c r="Y13" i="9"/>
  <c r="U14" i="9"/>
  <c r="V14" i="9"/>
  <c r="W14" i="9"/>
  <c r="X14" i="9"/>
  <c r="Y14" i="9"/>
  <c r="U15" i="9"/>
  <c r="V15" i="9"/>
  <c r="W15" i="9"/>
  <c r="X15" i="9"/>
  <c r="Y15" i="9"/>
  <c r="U16" i="9"/>
  <c r="V16" i="9"/>
  <c r="W16" i="9"/>
  <c r="X16" i="9"/>
  <c r="Y16" i="9"/>
  <c r="U17" i="9"/>
  <c r="V17" i="9"/>
  <c r="W17" i="9"/>
  <c r="X17" i="9"/>
  <c r="Y17" i="9"/>
  <c r="U18" i="9"/>
  <c r="V18" i="9"/>
  <c r="W18" i="9"/>
  <c r="X18" i="9"/>
  <c r="Y18" i="9"/>
  <c r="U19" i="9"/>
  <c r="V19" i="9"/>
  <c r="W19" i="9"/>
  <c r="X19" i="9"/>
  <c r="Y19" i="9"/>
  <c r="U20" i="9"/>
  <c r="V20" i="9"/>
  <c r="W20" i="9"/>
  <c r="X20" i="9"/>
  <c r="Y20" i="9"/>
  <c r="U21" i="9"/>
  <c r="V21" i="9"/>
  <c r="W21" i="9"/>
  <c r="X21" i="9"/>
  <c r="Y21" i="9"/>
  <c r="U22" i="9"/>
  <c r="V22" i="9"/>
  <c r="W22" i="9"/>
  <c r="X22" i="9"/>
  <c r="Y22" i="9"/>
  <c r="U23" i="9"/>
  <c r="V23" i="9"/>
  <c r="W23" i="9"/>
  <c r="X23" i="9"/>
  <c r="Y23" i="9"/>
  <c r="U24" i="9"/>
  <c r="V24" i="9"/>
  <c r="W24" i="9"/>
  <c r="X24" i="9"/>
  <c r="Y24" i="9"/>
  <c r="U25" i="9"/>
  <c r="V25" i="9"/>
  <c r="W25" i="9"/>
  <c r="X25" i="9"/>
  <c r="Y25" i="9"/>
  <c r="U26" i="9"/>
  <c r="V26" i="9"/>
  <c r="W26" i="9"/>
  <c r="X26" i="9"/>
  <c r="Y26" i="9"/>
  <c r="U27" i="9"/>
  <c r="V27" i="9"/>
  <c r="W27" i="9"/>
  <c r="X27" i="9"/>
  <c r="Y27" i="9"/>
  <c r="U28" i="9"/>
  <c r="V28" i="9"/>
  <c r="W28" i="9"/>
  <c r="X28" i="9"/>
  <c r="Y28" i="9"/>
  <c r="U29" i="9"/>
  <c r="V29" i="9"/>
  <c r="W29" i="9"/>
  <c r="X29" i="9"/>
  <c r="Y29" i="9"/>
  <c r="U30" i="9"/>
  <c r="V30" i="9"/>
  <c r="W30" i="9"/>
  <c r="X30" i="9"/>
  <c r="Y30" i="9"/>
  <c r="U31" i="9"/>
  <c r="V31" i="9"/>
  <c r="W31" i="9"/>
  <c r="X31" i="9"/>
  <c r="Y31" i="9"/>
  <c r="U32" i="9"/>
  <c r="V32" i="9"/>
  <c r="W32" i="9"/>
  <c r="X32" i="9"/>
  <c r="Y32" i="9"/>
  <c r="U33" i="9"/>
  <c r="V33" i="9"/>
  <c r="W33" i="9"/>
  <c r="X33" i="9"/>
  <c r="Y33" i="9"/>
  <c r="U34" i="9"/>
  <c r="V34" i="9"/>
  <c r="W34" i="9"/>
  <c r="X34" i="9"/>
  <c r="Y34" i="9"/>
  <c r="U35" i="9"/>
  <c r="V35" i="9"/>
  <c r="W35" i="9"/>
  <c r="X35" i="9"/>
  <c r="Y35" i="9"/>
  <c r="U36" i="9"/>
  <c r="V36" i="9"/>
  <c r="W36" i="9"/>
  <c r="X36" i="9"/>
  <c r="Y36" i="9"/>
  <c r="U37" i="9"/>
  <c r="V37" i="9"/>
  <c r="W37" i="9"/>
  <c r="X37" i="9"/>
  <c r="Y37" i="9"/>
  <c r="U38" i="9"/>
  <c r="V38" i="9"/>
  <c r="W38" i="9"/>
  <c r="X38" i="9"/>
  <c r="Y38" i="9"/>
  <c r="U39" i="9"/>
  <c r="V39" i="9"/>
  <c r="W39" i="9"/>
  <c r="X39" i="9"/>
  <c r="Y39" i="9"/>
  <c r="U40" i="9"/>
  <c r="V40" i="9"/>
  <c r="W40" i="9"/>
  <c r="X40" i="9"/>
  <c r="Y40" i="9"/>
  <c r="U41" i="9"/>
  <c r="V41" i="9"/>
  <c r="W41" i="9"/>
  <c r="X41" i="9"/>
  <c r="Y41" i="9"/>
  <c r="U42" i="9"/>
  <c r="V42" i="9"/>
  <c r="W42" i="9"/>
  <c r="X42" i="9"/>
  <c r="Y42" i="9"/>
  <c r="U43" i="9"/>
  <c r="V43" i="9"/>
  <c r="W43" i="9"/>
  <c r="X43" i="9"/>
  <c r="Y43" i="9"/>
  <c r="U44" i="9"/>
  <c r="V44" i="9"/>
  <c r="W44" i="9"/>
  <c r="X44" i="9"/>
  <c r="Y44" i="9"/>
  <c r="U45" i="9"/>
  <c r="V45" i="9"/>
  <c r="W45" i="9"/>
  <c r="X45" i="9"/>
  <c r="Y45" i="9"/>
  <c r="U46" i="9"/>
  <c r="V46" i="9"/>
  <c r="W46" i="9"/>
  <c r="X46" i="9"/>
  <c r="Y46" i="9"/>
  <c r="U47" i="9"/>
  <c r="V47" i="9"/>
  <c r="W47" i="9"/>
  <c r="X47" i="9"/>
  <c r="Y47" i="9"/>
  <c r="U48" i="9"/>
  <c r="V48" i="9"/>
  <c r="W48" i="9"/>
  <c r="X48" i="9"/>
  <c r="Y48" i="9"/>
  <c r="U49" i="9"/>
  <c r="V49" i="9"/>
  <c r="W49" i="9"/>
  <c r="X49" i="9"/>
  <c r="Y49" i="9"/>
  <c r="U50" i="9"/>
  <c r="V50" i="9"/>
  <c r="W50" i="9"/>
  <c r="X50" i="9"/>
  <c r="Y50" i="9"/>
  <c r="U51" i="9"/>
  <c r="V51" i="9"/>
  <c r="W51" i="9"/>
  <c r="X51" i="9"/>
  <c r="Y51" i="9"/>
  <c r="U52" i="9"/>
  <c r="V52" i="9"/>
  <c r="W52" i="9"/>
  <c r="X52" i="9"/>
  <c r="Y52" i="9"/>
  <c r="U53" i="9"/>
  <c r="V53" i="9"/>
  <c r="W53" i="9"/>
  <c r="X53" i="9"/>
  <c r="Y53" i="9"/>
  <c r="U54" i="9"/>
  <c r="V54" i="9"/>
  <c r="W54" i="9"/>
  <c r="X54" i="9"/>
  <c r="Y54" i="9"/>
  <c r="U55" i="9"/>
  <c r="V55" i="9"/>
  <c r="W55" i="9"/>
  <c r="X55" i="9"/>
  <c r="Y55" i="9"/>
  <c r="U56" i="9"/>
  <c r="V56" i="9"/>
  <c r="W56" i="9"/>
  <c r="X56" i="9"/>
  <c r="Y56" i="9"/>
  <c r="U57" i="9"/>
  <c r="V57" i="9"/>
  <c r="W57" i="9"/>
  <c r="X57" i="9"/>
  <c r="Y57" i="9"/>
  <c r="U58" i="9"/>
  <c r="V58" i="9"/>
  <c r="W58" i="9"/>
  <c r="X58" i="9"/>
  <c r="Y58" i="9"/>
  <c r="U59" i="9"/>
  <c r="V59" i="9"/>
  <c r="W59" i="9"/>
  <c r="X59" i="9"/>
  <c r="Y59" i="9"/>
  <c r="U60" i="9"/>
  <c r="V60" i="9"/>
  <c r="W60" i="9"/>
  <c r="X60" i="9"/>
  <c r="Y60" i="9"/>
  <c r="U61" i="9"/>
  <c r="V61" i="9"/>
  <c r="W61" i="9"/>
  <c r="X61" i="9"/>
  <c r="Y61" i="9"/>
  <c r="U62" i="9"/>
  <c r="V62" i="9"/>
  <c r="W62" i="9"/>
  <c r="X62" i="9"/>
  <c r="Y62" i="9"/>
  <c r="U63" i="9"/>
  <c r="V63" i="9"/>
  <c r="W63" i="9"/>
  <c r="X63" i="9"/>
  <c r="Y63" i="9"/>
  <c r="U64" i="9"/>
  <c r="V64" i="9"/>
  <c r="W64" i="9"/>
  <c r="X64" i="9"/>
  <c r="Y64" i="9"/>
  <c r="U65" i="9"/>
  <c r="V65" i="9"/>
  <c r="W65" i="9"/>
  <c r="X65" i="9"/>
  <c r="Y65" i="9"/>
  <c r="U66" i="9"/>
  <c r="V66" i="9"/>
  <c r="W66" i="9"/>
  <c r="X66" i="9"/>
  <c r="Y66" i="9"/>
  <c r="U67" i="9"/>
  <c r="V67" i="9"/>
  <c r="W67" i="9"/>
  <c r="X67" i="9"/>
  <c r="Y67" i="9"/>
  <c r="U68" i="9"/>
  <c r="V68" i="9"/>
  <c r="W68" i="9"/>
  <c r="X68" i="9"/>
  <c r="Y68" i="9"/>
  <c r="U69" i="9"/>
  <c r="V69" i="9"/>
  <c r="W69" i="9"/>
  <c r="X69" i="9"/>
  <c r="Y69" i="9"/>
  <c r="U70" i="9"/>
  <c r="V70" i="9"/>
  <c r="W70" i="9"/>
  <c r="X70" i="9"/>
  <c r="Y70" i="9"/>
  <c r="U71" i="9"/>
  <c r="V71" i="9"/>
  <c r="W71" i="9"/>
  <c r="X71" i="9"/>
  <c r="Y71" i="9"/>
  <c r="U72" i="9"/>
  <c r="V72" i="9"/>
  <c r="W72" i="9"/>
  <c r="X72" i="9"/>
  <c r="Y72" i="9"/>
  <c r="U73" i="9"/>
  <c r="V73" i="9"/>
  <c r="W73" i="9"/>
  <c r="X73" i="9"/>
  <c r="Y73" i="9"/>
  <c r="U74" i="9"/>
  <c r="V74" i="9"/>
  <c r="W74" i="9"/>
  <c r="X74" i="9"/>
  <c r="Y74" i="9"/>
  <c r="U75" i="9"/>
  <c r="V75" i="9"/>
  <c r="W75" i="9"/>
  <c r="X75" i="9"/>
  <c r="Y75" i="9"/>
  <c r="U76" i="9"/>
  <c r="V76" i="9"/>
  <c r="W76" i="9"/>
  <c r="X76" i="9"/>
  <c r="Y76" i="9"/>
  <c r="U77" i="9"/>
  <c r="V77" i="9"/>
  <c r="W77" i="9"/>
  <c r="X77" i="9"/>
  <c r="Y77" i="9"/>
  <c r="U78" i="9"/>
  <c r="V78" i="9"/>
  <c r="W78" i="9"/>
  <c r="X78" i="9"/>
  <c r="Y78" i="9"/>
  <c r="U79" i="9"/>
  <c r="V79" i="9"/>
  <c r="W79" i="9"/>
  <c r="X79" i="9"/>
  <c r="Y79" i="9"/>
  <c r="U80" i="9"/>
  <c r="V80" i="9"/>
  <c r="W80" i="9"/>
  <c r="X80" i="9"/>
  <c r="Y80" i="9"/>
  <c r="U81" i="9"/>
  <c r="V81" i="9"/>
  <c r="W81" i="9"/>
  <c r="X81" i="9"/>
  <c r="Y81" i="9"/>
  <c r="U82" i="9"/>
  <c r="V82" i="9"/>
  <c r="W82" i="9"/>
  <c r="X82" i="9"/>
  <c r="Y82" i="9"/>
  <c r="U83" i="9"/>
  <c r="V83" i="9"/>
  <c r="W83" i="9"/>
  <c r="X83" i="9"/>
  <c r="Y83" i="9"/>
  <c r="U84" i="9"/>
  <c r="V84" i="9"/>
  <c r="W84" i="9"/>
  <c r="X84" i="9"/>
  <c r="Y84" i="9"/>
  <c r="U85" i="9"/>
  <c r="V85" i="9"/>
  <c r="W85" i="9"/>
  <c r="X85" i="9"/>
  <c r="Y85" i="9"/>
  <c r="U86" i="9"/>
  <c r="V86" i="9"/>
  <c r="W86" i="9"/>
  <c r="X86" i="9"/>
  <c r="Y86" i="9"/>
  <c r="U87" i="9"/>
  <c r="V87" i="9"/>
  <c r="W87" i="9"/>
  <c r="X87" i="9"/>
  <c r="Y87" i="9"/>
  <c r="U88" i="9"/>
  <c r="V88" i="9"/>
  <c r="W88" i="9"/>
  <c r="X88" i="9"/>
  <c r="Y88" i="9"/>
  <c r="U89" i="9"/>
  <c r="V89" i="9"/>
  <c r="W89" i="9"/>
  <c r="X89" i="9"/>
  <c r="Y89" i="9"/>
  <c r="U90" i="9"/>
  <c r="V90" i="9"/>
  <c r="W90" i="9"/>
  <c r="X90" i="9"/>
  <c r="Y90" i="9"/>
  <c r="U91" i="9"/>
  <c r="V91" i="9"/>
  <c r="W91" i="9"/>
  <c r="X91" i="9"/>
  <c r="Y91" i="9"/>
  <c r="U92" i="9"/>
  <c r="V92" i="9"/>
  <c r="W92" i="9"/>
  <c r="X92" i="9"/>
  <c r="Y92" i="9"/>
  <c r="U93" i="9"/>
  <c r="V93" i="9"/>
  <c r="W93" i="9"/>
  <c r="X93" i="9"/>
  <c r="Y93" i="9"/>
  <c r="U94" i="9"/>
  <c r="V94" i="9"/>
  <c r="W94" i="9"/>
  <c r="X94" i="9"/>
  <c r="Y94" i="9"/>
  <c r="U95" i="9"/>
  <c r="V95" i="9"/>
  <c r="W95" i="9"/>
  <c r="X95" i="9"/>
  <c r="Y95" i="9"/>
  <c r="U96" i="9"/>
  <c r="V96" i="9"/>
  <c r="W96" i="9"/>
  <c r="X96" i="9"/>
  <c r="Y96" i="9"/>
  <c r="U97" i="9"/>
  <c r="V97" i="9"/>
  <c r="W97" i="9"/>
  <c r="X97" i="9"/>
  <c r="Y97" i="9"/>
  <c r="U98" i="9"/>
  <c r="V98" i="9"/>
  <c r="W98" i="9"/>
  <c r="X98" i="9"/>
  <c r="Y98" i="9"/>
  <c r="U99" i="9"/>
  <c r="V99" i="9"/>
  <c r="W99" i="9"/>
  <c r="X99" i="9"/>
  <c r="Y99" i="9"/>
  <c r="U100" i="9"/>
  <c r="V100" i="9"/>
  <c r="W100" i="9"/>
  <c r="X100" i="9"/>
  <c r="Y100" i="9"/>
  <c r="U101" i="9"/>
  <c r="V101" i="9"/>
  <c r="W101" i="9"/>
  <c r="X101" i="9"/>
  <c r="Y101" i="9"/>
  <c r="U102" i="9"/>
  <c r="V102" i="9"/>
  <c r="W102" i="9"/>
  <c r="X102" i="9"/>
  <c r="Y102" i="9"/>
  <c r="U103" i="9"/>
  <c r="V103" i="9"/>
  <c r="W103" i="9"/>
  <c r="X103" i="9"/>
  <c r="Y103" i="9"/>
  <c r="U104" i="9"/>
  <c r="V104" i="9"/>
  <c r="W104" i="9"/>
  <c r="X104" i="9"/>
  <c r="Y104" i="9"/>
  <c r="U105" i="9"/>
  <c r="V105" i="9"/>
  <c r="W105" i="9"/>
  <c r="X105" i="9"/>
  <c r="Y105" i="9"/>
  <c r="U106" i="9"/>
  <c r="V106" i="9"/>
  <c r="W106" i="9"/>
  <c r="X106" i="9"/>
  <c r="Y106" i="9"/>
  <c r="U107" i="9"/>
  <c r="V107" i="9"/>
  <c r="W107" i="9"/>
  <c r="X107" i="9"/>
  <c r="Y107" i="9"/>
  <c r="U108" i="9"/>
  <c r="V108" i="9"/>
  <c r="W108" i="9"/>
  <c r="X108" i="9"/>
  <c r="Y108" i="9"/>
  <c r="U109" i="9"/>
  <c r="V109" i="9"/>
  <c r="W109" i="9"/>
  <c r="X109" i="9"/>
  <c r="Y109" i="9"/>
  <c r="U110" i="9"/>
  <c r="V110" i="9"/>
  <c r="W110" i="9"/>
  <c r="X110" i="9"/>
  <c r="Y110" i="9"/>
  <c r="U111" i="9"/>
  <c r="V111" i="9"/>
  <c r="W111" i="9"/>
  <c r="X111" i="9"/>
  <c r="Y111" i="9"/>
  <c r="U112" i="9"/>
  <c r="V112" i="9"/>
  <c r="W112" i="9"/>
  <c r="X112" i="9"/>
  <c r="Y112" i="9"/>
  <c r="U113" i="9"/>
  <c r="V113" i="9"/>
  <c r="W113" i="9"/>
  <c r="X113" i="9"/>
  <c r="Y113" i="9"/>
  <c r="U114" i="9"/>
  <c r="V114" i="9"/>
  <c r="W114" i="9"/>
  <c r="X114" i="9"/>
  <c r="Y114" i="9"/>
  <c r="U115" i="9"/>
  <c r="V115" i="9"/>
  <c r="W115" i="9"/>
  <c r="X115" i="9"/>
  <c r="Y115" i="9"/>
  <c r="U116" i="9"/>
  <c r="V116" i="9"/>
  <c r="W116" i="9"/>
  <c r="X116" i="9"/>
  <c r="Y116" i="9"/>
  <c r="U117" i="9"/>
  <c r="V117" i="9"/>
  <c r="W117" i="9"/>
  <c r="X117" i="9"/>
  <c r="Y117" i="9"/>
  <c r="U118" i="9"/>
  <c r="V118" i="9"/>
  <c r="W118" i="9"/>
  <c r="X118" i="9"/>
  <c r="Y118" i="9"/>
  <c r="U119" i="9"/>
  <c r="V119" i="9"/>
  <c r="W119" i="9"/>
  <c r="X119" i="9"/>
  <c r="Y119" i="9"/>
  <c r="U120" i="9"/>
  <c r="V120" i="9"/>
  <c r="W120" i="9"/>
  <c r="X120" i="9"/>
  <c r="Y120" i="9"/>
  <c r="U121" i="9"/>
  <c r="V121" i="9"/>
  <c r="W121" i="9"/>
  <c r="X121" i="9"/>
  <c r="Y121" i="9"/>
  <c r="U122" i="9"/>
  <c r="V122" i="9"/>
  <c r="W122" i="9"/>
  <c r="X122" i="9"/>
  <c r="Y122" i="9"/>
  <c r="U123" i="9"/>
  <c r="V123" i="9"/>
  <c r="W123" i="9"/>
  <c r="X123" i="9"/>
  <c r="Y123" i="9"/>
  <c r="U124" i="9"/>
  <c r="V124" i="9"/>
  <c r="W124" i="9"/>
  <c r="X124" i="9"/>
  <c r="Y124" i="9"/>
  <c r="U125" i="9"/>
  <c r="V125" i="9"/>
  <c r="W125" i="9"/>
  <c r="X125" i="9"/>
  <c r="Y125" i="9"/>
  <c r="U126" i="9"/>
  <c r="V126" i="9"/>
  <c r="W126" i="9"/>
  <c r="X126" i="9"/>
  <c r="Y126" i="9"/>
  <c r="U127" i="9"/>
  <c r="V127" i="9"/>
  <c r="W127" i="9"/>
  <c r="X127" i="9"/>
  <c r="Y127" i="9"/>
  <c r="U128" i="9"/>
  <c r="V128" i="9"/>
  <c r="W128" i="9"/>
  <c r="X128" i="9"/>
  <c r="Y128" i="9"/>
  <c r="U129" i="9"/>
  <c r="V129" i="9"/>
  <c r="W129" i="9"/>
  <c r="X129" i="9"/>
  <c r="Y129" i="9"/>
  <c r="U130" i="9"/>
  <c r="V130" i="9"/>
  <c r="W130" i="9"/>
  <c r="X130" i="9"/>
  <c r="Y130" i="9"/>
  <c r="U131" i="9"/>
  <c r="V131" i="9"/>
  <c r="W131" i="9"/>
  <c r="X131" i="9"/>
  <c r="Y131" i="9"/>
  <c r="U132" i="9"/>
  <c r="V132" i="9"/>
  <c r="W132" i="9"/>
  <c r="X132" i="9"/>
  <c r="Y132" i="9"/>
  <c r="U133" i="9"/>
  <c r="V133" i="9"/>
  <c r="W133" i="9"/>
  <c r="X133" i="9"/>
  <c r="Y133" i="9"/>
  <c r="U134" i="9"/>
  <c r="V134" i="9"/>
  <c r="W134" i="9"/>
  <c r="X134" i="9"/>
  <c r="Y134" i="9"/>
  <c r="U135" i="9"/>
  <c r="V135" i="9"/>
  <c r="W135" i="9"/>
  <c r="X135" i="9"/>
  <c r="Y135" i="9"/>
  <c r="U136" i="9"/>
  <c r="V136" i="9"/>
  <c r="W136" i="9"/>
  <c r="X136" i="9"/>
  <c r="Y136" i="9"/>
  <c r="U137" i="9"/>
  <c r="V137" i="9"/>
  <c r="W137" i="9"/>
  <c r="X137" i="9"/>
  <c r="Y137" i="9"/>
  <c r="U138" i="9"/>
  <c r="V138" i="9"/>
  <c r="W138" i="9"/>
  <c r="X138" i="9"/>
  <c r="Y138" i="9"/>
  <c r="U139" i="9"/>
  <c r="V139" i="9"/>
  <c r="W139" i="9"/>
  <c r="X139" i="9"/>
  <c r="Y139" i="9"/>
  <c r="U140" i="9"/>
  <c r="V140" i="9"/>
  <c r="W140" i="9"/>
  <c r="X140" i="9"/>
  <c r="Y140" i="9"/>
  <c r="U141" i="9"/>
  <c r="V141" i="9"/>
  <c r="W141" i="9"/>
  <c r="X141" i="9"/>
  <c r="Y141" i="9"/>
  <c r="U142" i="9"/>
  <c r="V142" i="9"/>
  <c r="W142" i="9"/>
  <c r="X142" i="9"/>
  <c r="Y142" i="9"/>
  <c r="U143" i="9"/>
  <c r="V143" i="9"/>
  <c r="W143" i="9"/>
  <c r="X143" i="9"/>
  <c r="Y143" i="9"/>
  <c r="U144" i="9"/>
  <c r="V144" i="9"/>
  <c r="W144" i="9"/>
  <c r="X144" i="9"/>
  <c r="Y144" i="9"/>
  <c r="U145" i="9"/>
  <c r="V145" i="9"/>
  <c r="W145" i="9"/>
  <c r="X145" i="9"/>
  <c r="Y145" i="9"/>
  <c r="U146" i="9"/>
  <c r="V146" i="9"/>
  <c r="W146" i="9"/>
  <c r="X146" i="9"/>
  <c r="Y146" i="9"/>
  <c r="U147" i="9"/>
  <c r="V147" i="9"/>
  <c r="W147" i="9"/>
  <c r="X147" i="9"/>
  <c r="Y147" i="9"/>
  <c r="U148" i="9"/>
  <c r="V148" i="9"/>
  <c r="W148" i="9"/>
  <c r="X148" i="9"/>
  <c r="Y148" i="9"/>
  <c r="U149" i="9"/>
  <c r="V149" i="9"/>
  <c r="W149" i="9"/>
  <c r="X149" i="9"/>
  <c r="Y149" i="9"/>
  <c r="U150" i="9"/>
  <c r="V150" i="9"/>
  <c r="W150" i="9"/>
  <c r="X150" i="9"/>
  <c r="Y150" i="9"/>
  <c r="U151" i="9"/>
  <c r="V151" i="9"/>
  <c r="W151" i="9"/>
  <c r="X151" i="9"/>
  <c r="Y151" i="9"/>
  <c r="U152" i="9"/>
  <c r="V152" i="9"/>
  <c r="W152" i="9"/>
  <c r="X152" i="9"/>
  <c r="Y152" i="9"/>
  <c r="U153" i="9"/>
  <c r="V153" i="9"/>
  <c r="W153" i="9"/>
  <c r="X153" i="9"/>
  <c r="Y153" i="9"/>
  <c r="U154" i="9"/>
  <c r="V154" i="9"/>
  <c r="W154" i="9"/>
  <c r="X154" i="9"/>
  <c r="Y154" i="9"/>
  <c r="U155" i="9"/>
  <c r="V155" i="9"/>
  <c r="W155" i="9"/>
  <c r="X155" i="9"/>
  <c r="Y155" i="9"/>
  <c r="U156" i="9"/>
  <c r="V156" i="9"/>
  <c r="W156" i="9"/>
  <c r="X156" i="9"/>
  <c r="Y156" i="9"/>
  <c r="U157" i="9"/>
  <c r="V157" i="9"/>
  <c r="W157" i="9"/>
  <c r="X157" i="9"/>
  <c r="Y157" i="9"/>
  <c r="U158" i="9"/>
  <c r="V158" i="9"/>
  <c r="W158" i="9"/>
  <c r="X158" i="9"/>
  <c r="Y158" i="9"/>
  <c r="U159" i="9"/>
  <c r="V159" i="9"/>
  <c r="W159" i="9"/>
  <c r="X159" i="9"/>
  <c r="Y159" i="9"/>
  <c r="U160" i="9"/>
  <c r="V160" i="9"/>
  <c r="W160" i="9"/>
  <c r="X160" i="9"/>
  <c r="Y160" i="9"/>
  <c r="U161" i="9"/>
  <c r="V161" i="9"/>
  <c r="W161" i="9"/>
  <c r="X161" i="9"/>
  <c r="Y161" i="9"/>
  <c r="U162" i="9"/>
  <c r="V162" i="9"/>
  <c r="W162" i="9"/>
  <c r="X162" i="9"/>
  <c r="Y162" i="9"/>
  <c r="U163" i="9"/>
  <c r="V163" i="9"/>
  <c r="W163" i="9"/>
  <c r="X163" i="9"/>
  <c r="Y163" i="9"/>
  <c r="U164" i="9"/>
  <c r="V164" i="9"/>
  <c r="W164" i="9"/>
  <c r="X164" i="9"/>
  <c r="Y164" i="9"/>
  <c r="U165" i="9"/>
  <c r="V165" i="9"/>
  <c r="W165" i="9"/>
  <c r="X165" i="9"/>
  <c r="Y165" i="9"/>
  <c r="U166" i="9"/>
  <c r="V166" i="9"/>
  <c r="W166" i="9"/>
  <c r="X166" i="9"/>
  <c r="Y166" i="9"/>
  <c r="U167" i="9"/>
  <c r="V167" i="9"/>
  <c r="W167" i="9"/>
  <c r="X167" i="9"/>
  <c r="Y167" i="9"/>
  <c r="U168" i="9"/>
  <c r="V168" i="9"/>
  <c r="W168" i="9"/>
  <c r="X168" i="9"/>
  <c r="Y168" i="9"/>
  <c r="U169" i="9"/>
  <c r="V169" i="9"/>
  <c r="W169" i="9"/>
  <c r="X169" i="9"/>
  <c r="Y169" i="9"/>
  <c r="U170" i="9"/>
  <c r="V170" i="9"/>
  <c r="W170" i="9"/>
  <c r="X170" i="9"/>
  <c r="Y170" i="9"/>
  <c r="U171" i="9"/>
  <c r="V171" i="9"/>
  <c r="W171" i="9"/>
  <c r="X171" i="9"/>
  <c r="Y171" i="9"/>
  <c r="U172" i="9"/>
  <c r="V172" i="9"/>
  <c r="W172" i="9"/>
  <c r="X172" i="9"/>
  <c r="Y172" i="9"/>
  <c r="U173" i="9"/>
  <c r="V173" i="9"/>
  <c r="W173" i="9"/>
  <c r="X173" i="9"/>
  <c r="Y173" i="9"/>
  <c r="U174" i="9"/>
  <c r="V174" i="9"/>
  <c r="W174" i="9"/>
  <c r="X174" i="9"/>
  <c r="Y174" i="9"/>
  <c r="U175" i="9"/>
  <c r="V175" i="9"/>
  <c r="W175" i="9"/>
  <c r="X175" i="9"/>
  <c r="Y175" i="9"/>
  <c r="U176" i="9"/>
  <c r="V176" i="9"/>
  <c r="W176" i="9"/>
  <c r="X176" i="9"/>
  <c r="Y176" i="9"/>
  <c r="U177" i="9"/>
  <c r="V177" i="9"/>
  <c r="W177" i="9"/>
  <c r="X177" i="9"/>
  <c r="Y177" i="9"/>
  <c r="U178" i="9"/>
  <c r="V178" i="9"/>
  <c r="W178" i="9"/>
  <c r="X178" i="9"/>
  <c r="Y178" i="9"/>
  <c r="U179" i="9"/>
  <c r="V179" i="9"/>
  <c r="W179" i="9"/>
  <c r="X179" i="9"/>
  <c r="Y179" i="9"/>
  <c r="U180" i="9"/>
  <c r="V180" i="9"/>
  <c r="W180" i="9"/>
  <c r="X180" i="9"/>
  <c r="Y180" i="9"/>
  <c r="U181" i="9"/>
  <c r="V181" i="9"/>
  <c r="W181" i="9"/>
  <c r="X181" i="9"/>
  <c r="Y181" i="9"/>
  <c r="U182" i="9"/>
  <c r="V182" i="9"/>
  <c r="W182" i="9"/>
  <c r="X182" i="9"/>
  <c r="Y182" i="9"/>
  <c r="U183" i="9"/>
  <c r="V183" i="9"/>
  <c r="W183" i="9"/>
  <c r="X183" i="9"/>
  <c r="Y183" i="9"/>
  <c r="U184" i="9"/>
  <c r="V184" i="9"/>
  <c r="W184" i="9"/>
  <c r="X184" i="9"/>
  <c r="Y184" i="9"/>
  <c r="U185" i="9"/>
  <c r="V185" i="9"/>
  <c r="W185" i="9"/>
  <c r="X185" i="9"/>
  <c r="Y185" i="9"/>
  <c r="U186" i="9"/>
  <c r="V186" i="9"/>
  <c r="W186" i="9"/>
  <c r="X186" i="9"/>
  <c r="Y186" i="9"/>
  <c r="U187" i="9"/>
  <c r="V187" i="9"/>
  <c r="W187" i="9"/>
  <c r="X187" i="9"/>
  <c r="Y187" i="9"/>
  <c r="U188" i="9"/>
  <c r="V188" i="9"/>
  <c r="W188" i="9"/>
  <c r="X188" i="9"/>
  <c r="Y188" i="9"/>
  <c r="U189" i="9"/>
  <c r="V189" i="9"/>
  <c r="W189" i="9"/>
  <c r="X189" i="9"/>
  <c r="Y189" i="9"/>
  <c r="U190" i="9"/>
  <c r="V190" i="9"/>
  <c r="W190" i="9"/>
  <c r="X190" i="9"/>
  <c r="Y190" i="9"/>
  <c r="U191" i="9"/>
  <c r="V191" i="9"/>
  <c r="W191" i="9"/>
  <c r="X191" i="9"/>
  <c r="Y191" i="9"/>
  <c r="U192" i="9"/>
  <c r="V192" i="9"/>
  <c r="W192" i="9"/>
  <c r="X192" i="9"/>
  <c r="Y192" i="9"/>
  <c r="U193" i="9"/>
  <c r="V193" i="9"/>
  <c r="W193" i="9"/>
  <c r="X193" i="9"/>
  <c r="Y193" i="9"/>
  <c r="U194" i="9"/>
  <c r="V194" i="9"/>
  <c r="W194" i="9"/>
  <c r="X194" i="9"/>
  <c r="Y194" i="9"/>
  <c r="U195" i="9"/>
  <c r="V195" i="9"/>
  <c r="W195" i="9"/>
  <c r="X195" i="9"/>
  <c r="Y195" i="9"/>
  <c r="U196" i="9"/>
  <c r="V196" i="9"/>
  <c r="W196" i="9"/>
  <c r="X196" i="9"/>
  <c r="Y196" i="9"/>
  <c r="U197" i="9"/>
  <c r="V197" i="9"/>
  <c r="W197" i="9"/>
  <c r="X197" i="9"/>
  <c r="Y197" i="9"/>
  <c r="U198" i="9"/>
  <c r="V198" i="9"/>
  <c r="W198" i="9"/>
  <c r="X198" i="9"/>
  <c r="Y198" i="9"/>
  <c r="U199" i="9"/>
  <c r="V199" i="9"/>
  <c r="W199" i="9"/>
  <c r="X199" i="9"/>
  <c r="Y199" i="9"/>
  <c r="U200" i="9"/>
  <c r="V200" i="9"/>
  <c r="W200" i="9"/>
  <c r="X200" i="9"/>
  <c r="Y200" i="9"/>
  <c r="U201" i="9"/>
  <c r="V201" i="9"/>
  <c r="W201" i="9"/>
  <c r="X201" i="9"/>
  <c r="Y201" i="9"/>
  <c r="U202" i="9"/>
  <c r="V202" i="9"/>
  <c r="W202" i="9"/>
  <c r="X202" i="9"/>
  <c r="Y202" i="9"/>
  <c r="U203" i="9"/>
  <c r="V203" i="9"/>
  <c r="W203" i="9"/>
  <c r="X203" i="9"/>
  <c r="Y203" i="9"/>
  <c r="U204" i="9"/>
  <c r="V204" i="9"/>
  <c r="W204" i="9"/>
  <c r="X204" i="9"/>
  <c r="Y204" i="9"/>
  <c r="U205" i="9"/>
  <c r="V205" i="9"/>
  <c r="W205" i="9"/>
  <c r="X205" i="9"/>
  <c r="Y205" i="9"/>
  <c r="U206" i="9"/>
  <c r="V206" i="9"/>
  <c r="W206" i="9"/>
  <c r="X206" i="9"/>
  <c r="Y206" i="9"/>
  <c r="U207" i="9"/>
  <c r="V207" i="9"/>
  <c r="W207" i="9"/>
  <c r="X207" i="9"/>
  <c r="Y207" i="9"/>
  <c r="U208" i="9"/>
  <c r="V208" i="9"/>
  <c r="W208" i="9"/>
  <c r="X208" i="9"/>
  <c r="Y208" i="9"/>
  <c r="U209" i="9"/>
  <c r="V209" i="9"/>
  <c r="W209" i="9"/>
  <c r="X209" i="9"/>
  <c r="Y209" i="9"/>
  <c r="U210" i="9"/>
  <c r="V210" i="9"/>
  <c r="W210" i="9"/>
  <c r="X210" i="9"/>
  <c r="Y210" i="9"/>
  <c r="U211" i="9"/>
  <c r="V211" i="9"/>
  <c r="W211" i="9"/>
  <c r="X211" i="9"/>
  <c r="Y211" i="9"/>
  <c r="U212" i="9"/>
  <c r="V212" i="9"/>
  <c r="W212" i="9"/>
  <c r="X212" i="9"/>
  <c r="Y212" i="9"/>
  <c r="U213" i="9"/>
  <c r="V213" i="9"/>
  <c r="W213" i="9"/>
  <c r="X213" i="9"/>
  <c r="Y213" i="9"/>
  <c r="U214" i="9"/>
  <c r="V214" i="9"/>
  <c r="W214" i="9"/>
  <c r="X214" i="9"/>
  <c r="Y214" i="9"/>
  <c r="U215" i="9"/>
  <c r="V215" i="9"/>
  <c r="W215" i="9"/>
  <c r="X215" i="9"/>
  <c r="Y215" i="9"/>
  <c r="U216" i="9"/>
  <c r="V216" i="9"/>
  <c r="W216" i="9"/>
  <c r="X216" i="9"/>
  <c r="Y216" i="9"/>
  <c r="U217" i="9"/>
  <c r="V217" i="9"/>
  <c r="W217" i="9"/>
  <c r="X217" i="9"/>
  <c r="Y217" i="9"/>
  <c r="U218" i="9"/>
  <c r="V218" i="9"/>
  <c r="W218" i="9"/>
  <c r="X218" i="9"/>
  <c r="Y218" i="9"/>
  <c r="U219" i="9"/>
  <c r="V219" i="9"/>
  <c r="W219" i="9"/>
  <c r="X219" i="9"/>
  <c r="Y219" i="9"/>
  <c r="U220" i="9"/>
  <c r="V220" i="9"/>
  <c r="W220" i="9"/>
  <c r="X220" i="9"/>
  <c r="Y220" i="9"/>
  <c r="U221" i="9"/>
  <c r="V221" i="9"/>
  <c r="W221" i="9"/>
  <c r="X221" i="9"/>
  <c r="Y221" i="9"/>
  <c r="U222" i="9"/>
  <c r="V222" i="9"/>
  <c r="W222" i="9"/>
  <c r="X222" i="9"/>
  <c r="Y222" i="9"/>
  <c r="U223" i="9"/>
  <c r="V223" i="9"/>
  <c r="W223" i="9"/>
  <c r="X223" i="9"/>
  <c r="Y223" i="9"/>
  <c r="U224" i="9"/>
  <c r="V224" i="9"/>
  <c r="W224" i="9"/>
  <c r="X224" i="9"/>
  <c r="Y224" i="9"/>
  <c r="U225" i="9"/>
  <c r="V225" i="9"/>
  <c r="W225" i="9"/>
  <c r="X225" i="9"/>
  <c r="Y225" i="9"/>
  <c r="U226" i="9"/>
  <c r="V226" i="9"/>
  <c r="W226" i="9"/>
  <c r="X226" i="9"/>
  <c r="Y226" i="9"/>
  <c r="U227" i="9"/>
  <c r="V227" i="9"/>
  <c r="W227" i="9"/>
  <c r="X227" i="9"/>
  <c r="Y227" i="9"/>
  <c r="U228" i="9"/>
  <c r="V228" i="9"/>
  <c r="W228" i="9"/>
  <c r="X228" i="9"/>
  <c r="Y228" i="9"/>
  <c r="U229" i="9"/>
  <c r="V229" i="9"/>
  <c r="W229" i="9"/>
  <c r="X229" i="9"/>
  <c r="Y229" i="9"/>
  <c r="U230" i="9"/>
  <c r="V230" i="9"/>
  <c r="W230" i="9"/>
  <c r="X230" i="9"/>
  <c r="Y230" i="9"/>
  <c r="U231" i="9"/>
  <c r="V231" i="9"/>
  <c r="W231" i="9"/>
  <c r="X231" i="9"/>
  <c r="Y231" i="9"/>
  <c r="U232" i="9"/>
  <c r="V232" i="9"/>
  <c r="W232" i="9"/>
  <c r="X232" i="9"/>
  <c r="U233" i="9"/>
  <c r="V233" i="9"/>
  <c r="W233" i="9"/>
  <c r="X233" i="9"/>
  <c r="Y233" i="9"/>
  <c r="U234" i="9"/>
  <c r="V234" i="9"/>
  <c r="W234" i="9"/>
  <c r="X234" i="9"/>
  <c r="Y234" i="9"/>
  <c r="U235" i="9"/>
  <c r="V235" i="9"/>
  <c r="W235" i="9"/>
  <c r="X235" i="9"/>
  <c r="Y235" i="9"/>
  <c r="U236" i="9"/>
  <c r="V236" i="9"/>
  <c r="W236" i="9"/>
  <c r="X236" i="9"/>
  <c r="Y236" i="9"/>
  <c r="U237" i="9"/>
  <c r="V237" i="9"/>
  <c r="W237" i="9"/>
  <c r="X237" i="9"/>
  <c r="Y237" i="9"/>
  <c r="U238" i="9"/>
  <c r="V238" i="9"/>
  <c r="W238" i="9"/>
  <c r="X238" i="9"/>
  <c r="Y238" i="9"/>
  <c r="U239" i="9"/>
  <c r="V239" i="9"/>
  <c r="W239" i="9"/>
  <c r="X239" i="9"/>
  <c r="Y239" i="9"/>
  <c r="U240" i="9"/>
  <c r="V240" i="9"/>
  <c r="W240" i="9"/>
  <c r="X240" i="9"/>
  <c r="Y240" i="9"/>
  <c r="U241" i="9"/>
  <c r="V241" i="9"/>
  <c r="W241" i="9"/>
  <c r="X241" i="9"/>
  <c r="Y241" i="9"/>
  <c r="U242" i="9"/>
  <c r="V242" i="9"/>
  <c r="W242" i="9"/>
  <c r="X242" i="9"/>
  <c r="Y242" i="9"/>
  <c r="U243" i="9"/>
  <c r="V243" i="9"/>
  <c r="W243" i="9"/>
  <c r="X243" i="9"/>
  <c r="Y243" i="9"/>
  <c r="U244" i="9"/>
  <c r="V244" i="9"/>
  <c r="W244" i="9"/>
  <c r="X244" i="9"/>
  <c r="Y244" i="9"/>
  <c r="U245" i="9"/>
  <c r="V245" i="9"/>
  <c r="W245" i="9"/>
  <c r="X245" i="9"/>
  <c r="Y245" i="9"/>
  <c r="U246" i="9"/>
  <c r="V246" i="9"/>
  <c r="W246" i="9"/>
  <c r="X246" i="9"/>
  <c r="Y246" i="9"/>
  <c r="U247" i="9"/>
  <c r="V247" i="9"/>
  <c r="W247" i="9"/>
  <c r="X247" i="9"/>
  <c r="Y247" i="9"/>
  <c r="U248" i="9"/>
  <c r="V248" i="9"/>
  <c r="W248" i="9"/>
  <c r="X248" i="9"/>
  <c r="Y248" i="9"/>
  <c r="U249" i="9"/>
  <c r="V249" i="9"/>
  <c r="W249" i="9"/>
  <c r="X249" i="9"/>
  <c r="Y249" i="9"/>
  <c r="U250" i="9"/>
  <c r="V250" i="9"/>
  <c r="W250" i="9"/>
  <c r="X250" i="9"/>
  <c r="Y250" i="9"/>
  <c r="U251" i="9"/>
  <c r="V251" i="9"/>
  <c r="W251" i="9"/>
  <c r="X251" i="9"/>
  <c r="Y251" i="9"/>
  <c r="U252" i="9"/>
  <c r="V252" i="9"/>
  <c r="W252" i="9"/>
  <c r="X252" i="9"/>
  <c r="Y252" i="9"/>
  <c r="U253" i="9"/>
  <c r="V253" i="9"/>
  <c r="W253" i="9"/>
  <c r="X253" i="9"/>
  <c r="Y253" i="9"/>
  <c r="U254" i="9"/>
  <c r="V254" i="9"/>
  <c r="W254" i="9"/>
  <c r="X254" i="9"/>
  <c r="Y254" i="9"/>
  <c r="U255" i="9"/>
  <c r="V255" i="9"/>
  <c r="W255" i="9"/>
  <c r="X255" i="9"/>
  <c r="Y255" i="9"/>
  <c r="U256" i="9"/>
  <c r="V256" i="9"/>
  <c r="W256" i="9"/>
  <c r="X256" i="9"/>
  <c r="Y256" i="9"/>
  <c r="U257" i="9"/>
  <c r="V257" i="9"/>
  <c r="W257" i="9"/>
  <c r="X257" i="9"/>
  <c r="Y257" i="9"/>
  <c r="U258" i="9"/>
  <c r="V258" i="9"/>
  <c r="W258" i="9"/>
  <c r="X258" i="9"/>
  <c r="Y258" i="9"/>
  <c r="U259" i="9"/>
  <c r="V259" i="9"/>
  <c r="W259" i="9"/>
  <c r="X259" i="9"/>
  <c r="Y259" i="9"/>
  <c r="U260" i="9"/>
  <c r="V260" i="9"/>
  <c r="W260" i="9"/>
  <c r="X260" i="9"/>
  <c r="Y260" i="9"/>
  <c r="U261" i="9"/>
  <c r="V261" i="9"/>
  <c r="W261" i="9"/>
  <c r="X261" i="9"/>
  <c r="Y261" i="9"/>
  <c r="U262" i="9"/>
  <c r="V262" i="9"/>
  <c r="W262" i="9"/>
  <c r="X262" i="9"/>
  <c r="Y262" i="9"/>
  <c r="U263" i="9"/>
  <c r="V263" i="9"/>
  <c r="W263" i="9"/>
  <c r="X263" i="9"/>
  <c r="Y263" i="9"/>
  <c r="U264" i="9"/>
  <c r="V264" i="9"/>
  <c r="W264" i="9"/>
  <c r="X264" i="9"/>
  <c r="Y264" i="9"/>
  <c r="U265" i="9"/>
  <c r="V265" i="9"/>
  <c r="W265" i="9"/>
  <c r="X265" i="9"/>
  <c r="Y265" i="9"/>
  <c r="U266" i="9"/>
  <c r="V266" i="9"/>
  <c r="W266" i="9"/>
  <c r="X266" i="9"/>
  <c r="Y266" i="9"/>
  <c r="U267" i="9"/>
  <c r="V267" i="9"/>
  <c r="W267" i="9"/>
  <c r="X267" i="9"/>
  <c r="Y267" i="9"/>
  <c r="U268" i="9"/>
  <c r="V268" i="9"/>
  <c r="W268" i="9"/>
  <c r="X268" i="9"/>
  <c r="Y268" i="9"/>
  <c r="U269" i="9"/>
  <c r="V269" i="9"/>
  <c r="W269" i="9"/>
  <c r="X269" i="9"/>
  <c r="Y269" i="9"/>
  <c r="U270" i="9"/>
  <c r="V270" i="9"/>
  <c r="W270" i="9"/>
  <c r="X270" i="9"/>
  <c r="Y270" i="9"/>
  <c r="U271" i="9"/>
  <c r="V271" i="9"/>
  <c r="W271" i="9"/>
  <c r="X271" i="9"/>
  <c r="Y271" i="9"/>
  <c r="U272" i="9"/>
  <c r="V272" i="9"/>
  <c r="W272" i="9"/>
  <c r="X272" i="9"/>
  <c r="Y272" i="9"/>
  <c r="U273" i="9"/>
  <c r="V273" i="9"/>
  <c r="W273" i="9"/>
  <c r="X273" i="9"/>
  <c r="Y273" i="9"/>
  <c r="U274" i="9"/>
  <c r="V274" i="9"/>
  <c r="W274" i="9"/>
  <c r="X274" i="9"/>
  <c r="Y274" i="9"/>
  <c r="U275" i="9"/>
  <c r="V275" i="9"/>
  <c r="W275" i="9"/>
  <c r="X275" i="9"/>
  <c r="Y275" i="9"/>
  <c r="U276" i="9"/>
  <c r="V276" i="9"/>
  <c r="W276" i="9"/>
  <c r="X276" i="9"/>
  <c r="Y276" i="9"/>
  <c r="U277" i="9"/>
  <c r="V277" i="9"/>
  <c r="W277" i="9"/>
  <c r="X277" i="9"/>
  <c r="Y277" i="9"/>
  <c r="U278" i="9"/>
  <c r="V278" i="9"/>
  <c r="W278" i="9"/>
  <c r="X278" i="9"/>
  <c r="Y278" i="9"/>
  <c r="U279" i="9"/>
  <c r="V279" i="9"/>
  <c r="W279" i="9"/>
  <c r="X279" i="9"/>
  <c r="Y279" i="9"/>
  <c r="U280" i="9"/>
  <c r="V280" i="9"/>
  <c r="W280" i="9"/>
  <c r="X280" i="9"/>
  <c r="Y280" i="9"/>
  <c r="U281" i="9"/>
  <c r="V281" i="9"/>
  <c r="W281" i="9"/>
  <c r="X281" i="9"/>
  <c r="Y281" i="9"/>
  <c r="U282" i="9"/>
  <c r="V282" i="9"/>
  <c r="W282" i="9"/>
  <c r="X282" i="9"/>
  <c r="Y282" i="9"/>
  <c r="U283" i="9"/>
  <c r="V283" i="9"/>
  <c r="W283" i="9"/>
  <c r="X283" i="9"/>
  <c r="Y283" i="9"/>
  <c r="U284" i="9"/>
  <c r="V284" i="9"/>
  <c r="W284" i="9"/>
  <c r="X284" i="9"/>
  <c r="Y284" i="9"/>
  <c r="U285" i="9"/>
  <c r="V285" i="9"/>
  <c r="W285" i="9"/>
  <c r="X285" i="9"/>
  <c r="Y285" i="9"/>
  <c r="U286" i="9"/>
  <c r="V286" i="9"/>
  <c r="W286" i="9"/>
  <c r="X286" i="9"/>
  <c r="Y286" i="9"/>
  <c r="U287" i="9"/>
  <c r="V287" i="9"/>
  <c r="W287" i="9"/>
  <c r="X287" i="9"/>
  <c r="Y287" i="9"/>
  <c r="U288" i="9"/>
  <c r="V288" i="9"/>
  <c r="W288" i="9"/>
  <c r="X288" i="9"/>
  <c r="Y288" i="9"/>
  <c r="U289" i="9"/>
  <c r="V289" i="9"/>
  <c r="W289" i="9"/>
  <c r="X289" i="9"/>
  <c r="Y289" i="9"/>
  <c r="U290" i="9"/>
  <c r="V290" i="9"/>
  <c r="W290" i="9"/>
  <c r="X290" i="9"/>
  <c r="Y290" i="9"/>
  <c r="U291" i="9"/>
  <c r="V291" i="9"/>
  <c r="W291" i="9"/>
  <c r="X291" i="9"/>
  <c r="Y291" i="9"/>
  <c r="U292" i="9"/>
  <c r="V292" i="9"/>
  <c r="W292" i="9"/>
  <c r="X292" i="9"/>
  <c r="Y292" i="9"/>
  <c r="U293" i="9"/>
  <c r="V293" i="9"/>
  <c r="W293" i="9"/>
  <c r="X293" i="9"/>
  <c r="Y293" i="9"/>
  <c r="U294" i="9"/>
  <c r="V294" i="9"/>
  <c r="W294" i="9"/>
  <c r="X294" i="9"/>
  <c r="Y294" i="9"/>
  <c r="U295" i="9"/>
  <c r="V295" i="9"/>
  <c r="W295" i="9"/>
  <c r="X295" i="9"/>
  <c r="Y295" i="9"/>
  <c r="U296" i="9"/>
  <c r="V296" i="9"/>
  <c r="W296" i="9"/>
  <c r="X296" i="9"/>
  <c r="Y296" i="9"/>
  <c r="U297" i="9"/>
  <c r="V297" i="9"/>
  <c r="W297" i="9"/>
  <c r="X297" i="9"/>
  <c r="Y297" i="9"/>
  <c r="U298" i="9"/>
  <c r="V298" i="9"/>
  <c r="W298" i="9"/>
  <c r="X298" i="9"/>
  <c r="Y298" i="9"/>
  <c r="U299" i="9"/>
  <c r="V299" i="9"/>
  <c r="W299" i="9"/>
  <c r="X299" i="9"/>
  <c r="Y299" i="9"/>
  <c r="U300" i="9"/>
  <c r="V300" i="9"/>
  <c r="W300" i="9"/>
  <c r="X300" i="9"/>
  <c r="Y300" i="9"/>
  <c r="U301" i="9"/>
  <c r="V301" i="9"/>
  <c r="W301" i="9"/>
  <c r="X301" i="9"/>
  <c r="Y301" i="9"/>
  <c r="U302" i="9"/>
  <c r="V302" i="9"/>
  <c r="W302" i="9"/>
  <c r="X302" i="9"/>
  <c r="Y302" i="9"/>
  <c r="U303" i="9"/>
  <c r="V303" i="9"/>
  <c r="W303" i="9"/>
  <c r="X303" i="9"/>
  <c r="Y303" i="9"/>
  <c r="U304" i="9"/>
  <c r="V304" i="9"/>
  <c r="W304" i="9"/>
  <c r="X304" i="9"/>
  <c r="Y304" i="9"/>
  <c r="U305" i="9"/>
  <c r="V305" i="9"/>
  <c r="W305" i="9"/>
  <c r="X305" i="9"/>
  <c r="Y305" i="9"/>
  <c r="U306" i="9"/>
  <c r="V306" i="9"/>
  <c r="W306" i="9"/>
  <c r="X306" i="9"/>
  <c r="Y306" i="9"/>
  <c r="U307" i="9"/>
  <c r="V307" i="9"/>
  <c r="W307" i="9"/>
  <c r="X307" i="9"/>
  <c r="Y307" i="9"/>
  <c r="U308" i="9"/>
  <c r="V308" i="9"/>
  <c r="W308" i="9"/>
  <c r="X308" i="9"/>
  <c r="Y308" i="9"/>
  <c r="U309" i="9"/>
  <c r="V309" i="9"/>
  <c r="W309" i="9"/>
  <c r="X309" i="9"/>
  <c r="Y309" i="9"/>
  <c r="U310" i="9"/>
  <c r="V310" i="9"/>
  <c r="W310" i="9"/>
  <c r="X310" i="9"/>
  <c r="Y310" i="9"/>
  <c r="U311" i="9"/>
  <c r="V311" i="9"/>
  <c r="W311" i="9"/>
  <c r="X311" i="9"/>
  <c r="Y311" i="9"/>
  <c r="U312" i="9"/>
  <c r="V312" i="9"/>
  <c r="W312" i="9"/>
  <c r="X312" i="9"/>
  <c r="Y312" i="9"/>
  <c r="U313" i="9"/>
  <c r="V313" i="9"/>
  <c r="W313" i="9"/>
  <c r="X313" i="9"/>
  <c r="Y313" i="9"/>
  <c r="U314" i="9"/>
  <c r="V314" i="9"/>
  <c r="W314" i="9"/>
  <c r="X314" i="9"/>
  <c r="Y314" i="9"/>
  <c r="U315" i="9"/>
  <c r="V315" i="9"/>
  <c r="W315" i="9"/>
  <c r="X315" i="9"/>
  <c r="Y315" i="9"/>
  <c r="U316" i="9"/>
  <c r="V316" i="9"/>
  <c r="W316" i="9"/>
  <c r="X316" i="9"/>
  <c r="Y316" i="9"/>
  <c r="U317" i="9"/>
  <c r="V317" i="9"/>
  <c r="W317" i="9"/>
  <c r="X317" i="9"/>
  <c r="Y317" i="9"/>
  <c r="U318" i="9"/>
  <c r="V318" i="9"/>
  <c r="W318" i="9"/>
  <c r="X318" i="9"/>
  <c r="Y318" i="9"/>
  <c r="U319" i="9"/>
  <c r="V319" i="9"/>
  <c r="W319" i="9"/>
  <c r="X319" i="9"/>
  <c r="Y319" i="9"/>
  <c r="U320" i="9"/>
  <c r="V320" i="9"/>
  <c r="W320" i="9"/>
  <c r="X320" i="9"/>
  <c r="Y320" i="9"/>
  <c r="U321" i="9"/>
  <c r="V321" i="9"/>
  <c r="W321" i="9"/>
  <c r="X321" i="9"/>
  <c r="Y321" i="9"/>
  <c r="U322" i="9"/>
  <c r="V322" i="9"/>
  <c r="W322" i="9"/>
  <c r="X322" i="9"/>
  <c r="Y322" i="9"/>
  <c r="U323" i="9"/>
  <c r="V323" i="9"/>
  <c r="W323" i="9"/>
  <c r="X323" i="9"/>
  <c r="Y323" i="9"/>
  <c r="U324" i="9"/>
  <c r="V324" i="9"/>
  <c r="W324" i="9"/>
  <c r="X324" i="9"/>
  <c r="Y324" i="9"/>
  <c r="U325" i="9"/>
  <c r="V325" i="9"/>
  <c r="W325" i="9"/>
  <c r="X325" i="9"/>
  <c r="Y325" i="9"/>
  <c r="U326" i="9"/>
  <c r="V326" i="9"/>
  <c r="W326" i="9"/>
  <c r="X326" i="9"/>
  <c r="Y326" i="9"/>
  <c r="U327" i="9"/>
  <c r="V327" i="9"/>
  <c r="W327" i="9"/>
  <c r="X327" i="9"/>
  <c r="Y327" i="9"/>
  <c r="U328" i="9"/>
  <c r="V328" i="9"/>
  <c r="W328" i="9"/>
  <c r="X328" i="9"/>
  <c r="Y328" i="9"/>
  <c r="U329" i="9"/>
  <c r="V329" i="9"/>
  <c r="W329" i="9"/>
  <c r="X329" i="9"/>
  <c r="Y329" i="9"/>
  <c r="U330" i="9"/>
  <c r="V330" i="9"/>
  <c r="W330" i="9"/>
  <c r="X330" i="9"/>
  <c r="Y330" i="9"/>
  <c r="U331" i="9"/>
  <c r="V331" i="9"/>
  <c r="W331" i="9"/>
  <c r="X331" i="9"/>
  <c r="Y331" i="9"/>
  <c r="U332" i="9"/>
  <c r="V332" i="9"/>
  <c r="W332" i="9"/>
  <c r="X332" i="9"/>
  <c r="Y332" i="9"/>
  <c r="U333" i="9"/>
  <c r="V333" i="9"/>
  <c r="W333" i="9"/>
  <c r="X333" i="9"/>
  <c r="Y333" i="9"/>
  <c r="U334" i="9"/>
  <c r="V334" i="9"/>
  <c r="W334" i="9"/>
  <c r="X334" i="9"/>
  <c r="Y334" i="9"/>
  <c r="U335" i="9"/>
  <c r="V335" i="9"/>
  <c r="W335" i="9"/>
  <c r="X335" i="9"/>
  <c r="Y335" i="9"/>
  <c r="U336" i="9"/>
  <c r="V336" i="9"/>
  <c r="W336" i="9"/>
  <c r="X336" i="9"/>
  <c r="Y336" i="9"/>
  <c r="U337" i="9"/>
  <c r="V337" i="9"/>
  <c r="W337" i="9"/>
  <c r="X337" i="9"/>
  <c r="Y337" i="9"/>
  <c r="U338" i="9"/>
  <c r="V338" i="9"/>
  <c r="W338" i="9"/>
  <c r="X338" i="9"/>
  <c r="Y338" i="9"/>
  <c r="U339" i="9"/>
  <c r="V339" i="9"/>
  <c r="W339" i="9"/>
  <c r="X339" i="9"/>
  <c r="Y339" i="9"/>
  <c r="U340" i="9"/>
  <c r="V340" i="9"/>
  <c r="W340" i="9"/>
  <c r="X340" i="9"/>
  <c r="Y340" i="9"/>
  <c r="U341" i="9"/>
  <c r="V341" i="9"/>
  <c r="W341" i="9"/>
  <c r="X341" i="9"/>
  <c r="Y341" i="9"/>
  <c r="U342" i="9"/>
  <c r="V342" i="9"/>
  <c r="W342" i="9"/>
  <c r="X342" i="9"/>
  <c r="Y342" i="9"/>
  <c r="U343" i="9"/>
  <c r="V343" i="9"/>
  <c r="W343" i="9"/>
  <c r="X343" i="9"/>
  <c r="Y343" i="9"/>
  <c r="U344" i="9"/>
  <c r="V344" i="9"/>
  <c r="W344" i="9"/>
  <c r="X344" i="9"/>
  <c r="Y344" i="9"/>
  <c r="U345" i="9"/>
  <c r="V345" i="9"/>
  <c r="W345" i="9"/>
  <c r="X345" i="9"/>
  <c r="Y345" i="9"/>
  <c r="U346" i="9"/>
  <c r="V346" i="9"/>
  <c r="W346" i="9"/>
  <c r="X346" i="9"/>
  <c r="Y346" i="9"/>
  <c r="U347" i="9"/>
  <c r="V347" i="9"/>
  <c r="W347" i="9"/>
  <c r="X347" i="9"/>
  <c r="Y347" i="9"/>
  <c r="U348" i="9"/>
  <c r="V348" i="9"/>
  <c r="W348" i="9"/>
  <c r="X348" i="9"/>
  <c r="Y348" i="9"/>
  <c r="U349" i="9"/>
  <c r="V349" i="9"/>
  <c r="W349" i="9"/>
  <c r="X349" i="9"/>
  <c r="Y349" i="9"/>
  <c r="U350" i="9"/>
  <c r="V350" i="9"/>
  <c r="W350" i="9"/>
  <c r="X350" i="9"/>
  <c r="Y350" i="9"/>
  <c r="U351" i="9"/>
  <c r="V351" i="9"/>
  <c r="W351" i="9"/>
  <c r="X351" i="9"/>
  <c r="Y351" i="9"/>
  <c r="U352" i="9"/>
  <c r="V352" i="9"/>
  <c r="W352" i="9"/>
  <c r="X352" i="9"/>
  <c r="Y352" i="9"/>
  <c r="U353" i="9"/>
  <c r="V353" i="9"/>
  <c r="W353" i="9"/>
  <c r="X353" i="9"/>
  <c r="Y353" i="9"/>
  <c r="U354" i="9"/>
  <c r="V354" i="9"/>
  <c r="W354" i="9"/>
  <c r="X354" i="9"/>
  <c r="Y354" i="9"/>
  <c r="U355" i="9"/>
  <c r="V355" i="9"/>
  <c r="W355" i="9"/>
  <c r="X355" i="9"/>
  <c r="Y355" i="9"/>
  <c r="U356" i="9"/>
  <c r="V356" i="9"/>
  <c r="W356" i="9"/>
  <c r="X356" i="9"/>
  <c r="Y356" i="9"/>
  <c r="U357" i="9"/>
  <c r="V357" i="9"/>
  <c r="W357" i="9"/>
  <c r="X357" i="9"/>
  <c r="Y357" i="9"/>
  <c r="U358" i="9"/>
  <c r="V358" i="9"/>
  <c r="W358" i="9"/>
  <c r="X358" i="9"/>
  <c r="Y358" i="9"/>
  <c r="U359" i="9"/>
  <c r="V359" i="9"/>
  <c r="W359" i="9"/>
  <c r="X359" i="9"/>
  <c r="Y359" i="9"/>
  <c r="U360" i="9"/>
  <c r="V360" i="9"/>
  <c r="W360" i="9"/>
  <c r="X360" i="9"/>
  <c r="Y360" i="9"/>
  <c r="U361" i="9"/>
  <c r="V361" i="9"/>
  <c r="W361" i="9"/>
  <c r="X361" i="9"/>
  <c r="Y361" i="9"/>
  <c r="U362" i="9"/>
  <c r="V362" i="9"/>
  <c r="W362" i="9"/>
  <c r="X362" i="9"/>
  <c r="Y362" i="9"/>
  <c r="U363" i="9"/>
  <c r="V363" i="9"/>
  <c r="W363" i="9"/>
  <c r="X363" i="9"/>
  <c r="Y363" i="9"/>
  <c r="U364" i="9"/>
  <c r="V364" i="9"/>
  <c r="W364" i="9"/>
  <c r="X364" i="9"/>
  <c r="Y364" i="9"/>
  <c r="U365" i="9"/>
  <c r="V365" i="9"/>
  <c r="W365" i="9"/>
  <c r="X365" i="9"/>
  <c r="Y365" i="9"/>
  <c r="U366" i="9"/>
  <c r="V366" i="9"/>
  <c r="W366" i="9"/>
  <c r="X366" i="9"/>
  <c r="Y366" i="9"/>
  <c r="U367" i="9"/>
  <c r="V367" i="9"/>
  <c r="W367" i="9"/>
  <c r="X367" i="9"/>
  <c r="Y367" i="9"/>
  <c r="K4" i="9"/>
  <c r="L4" i="9"/>
  <c r="M4" i="9"/>
  <c r="N4" i="9"/>
  <c r="K5" i="9"/>
  <c r="L5" i="9"/>
  <c r="M5" i="9"/>
  <c r="N5" i="9"/>
  <c r="K6" i="9"/>
  <c r="L6" i="9"/>
  <c r="M6" i="9"/>
  <c r="N6" i="9"/>
  <c r="K7" i="9"/>
  <c r="L7" i="9"/>
  <c r="M7" i="9"/>
  <c r="N7" i="9"/>
  <c r="K8" i="9"/>
  <c r="L8" i="9"/>
  <c r="M8" i="9"/>
  <c r="N8" i="9"/>
  <c r="K9" i="9"/>
  <c r="L9" i="9"/>
  <c r="M9" i="9"/>
  <c r="N9" i="9"/>
  <c r="K10" i="9"/>
  <c r="L10" i="9"/>
  <c r="M10" i="9"/>
  <c r="N10" i="9"/>
  <c r="K11" i="9"/>
  <c r="L11" i="9"/>
  <c r="M11" i="9"/>
  <c r="N11" i="9"/>
  <c r="K12" i="9"/>
  <c r="L12" i="9"/>
  <c r="M12" i="9"/>
  <c r="N12" i="9"/>
  <c r="K13" i="9"/>
  <c r="L13" i="9"/>
  <c r="M13" i="9"/>
  <c r="N13" i="9"/>
  <c r="J14" i="9"/>
  <c r="K14" i="9"/>
  <c r="L14" i="9"/>
  <c r="M14" i="9"/>
  <c r="N14" i="9"/>
  <c r="K15" i="9"/>
  <c r="L15" i="9"/>
  <c r="M15" i="9"/>
  <c r="N15" i="9"/>
  <c r="K16" i="9"/>
  <c r="L16" i="9"/>
  <c r="M16" i="9"/>
  <c r="N16" i="9"/>
  <c r="K17" i="9"/>
  <c r="L17" i="9"/>
  <c r="M17" i="9"/>
  <c r="N17" i="9"/>
  <c r="K18" i="9"/>
  <c r="L18" i="9"/>
  <c r="M18" i="9"/>
  <c r="N18" i="9"/>
  <c r="K19" i="9"/>
  <c r="L19" i="9"/>
  <c r="M19" i="9"/>
  <c r="N19" i="9"/>
  <c r="K20" i="9"/>
  <c r="L20" i="9"/>
  <c r="M20" i="9"/>
  <c r="N20" i="9"/>
  <c r="K21" i="9"/>
  <c r="L21" i="9"/>
  <c r="M21" i="9"/>
  <c r="N21" i="9"/>
  <c r="K22" i="9"/>
  <c r="L22" i="9"/>
  <c r="M22" i="9"/>
  <c r="N22" i="9"/>
  <c r="K23" i="9"/>
  <c r="L23" i="9"/>
  <c r="M23" i="9"/>
  <c r="N23" i="9"/>
  <c r="J24" i="9"/>
  <c r="K24" i="9"/>
  <c r="L24" i="9"/>
  <c r="M24" i="9"/>
  <c r="N24" i="9"/>
  <c r="J25" i="9"/>
  <c r="K25" i="9"/>
  <c r="L25" i="9"/>
  <c r="M25" i="9"/>
  <c r="N25" i="9"/>
  <c r="J26" i="9"/>
  <c r="K26" i="9"/>
  <c r="L26" i="9"/>
  <c r="M26" i="9"/>
  <c r="N26" i="9"/>
  <c r="J27" i="9"/>
  <c r="K27" i="9"/>
  <c r="L27" i="9"/>
  <c r="M27" i="9"/>
  <c r="N27" i="9"/>
  <c r="J28" i="9"/>
  <c r="K28" i="9"/>
  <c r="L28" i="9"/>
  <c r="M28" i="9"/>
  <c r="N28" i="9"/>
  <c r="J29" i="9"/>
  <c r="K29" i="9"/>
  <c r="L29" i="9"/>
  <c r="M29" i="9"/>
  <c r="N29" i="9"/>
  <c r="J30" i="9"/>
  <c r="K30" i="9"/>
  <c r="L30" i="9"/>
  <c r="M30" i="9"/>
  <c r="N30" i="9"/>
  <c r="J31" i="9"/>
  <c r="K31" i="9"/>
  <c r="L31" i="9"/>
  <c r="M31" i="9"/>
  <c r="N31" i="9"/>
  <c r="J32" i="9"/>
  <c r="K32" i="9"/>
  <c r="L32" i="9"/>
  <c r="M32" i="9"/>
  <c r="N32" i="9"/>
  <c r="J33" i="9"/>
  <c r="K33" i="9"/>
  <c r="L33" i="9"/>
  <c r="M33" i="9"/>
  <c r="N33" i="9"/>
  <c r="J34" i="9"/>
  <c r="K34" i="9"/>
  <c r="L34" i="9"/>
  <c r="M34" i="9"/>
  <c r="N34" i="9"/>
  <c r="J35" i="9"/>
  <c r="K35" i="9"/>
  <c r="L35" i="9"/>
  <c r="M35" i="9"/>
  <c r="N35" i="9"/>
  <c r="J36" i="9"/>
  <c r="K36" i="9"/>
  <c r="L36" i="9"/>
  <c r="M36" i="9"/>
  <c r="N36" i="9"/>
  <c r="J37" i="9"/>
  <c r="K37" i="9"/>
  <c r="L37" i="9"/>
  <c r="M37" i="9"/>
  <c r="N37" i="9"/>
  <c r="J38" i="9"/>
  <c r="K38" i="9"/>
  <c r="L38" i="9"/>
  <c r="M38" i="9"/>
  <c r="N38" i="9"/>
  <c r="J39" i="9"/>
  <c r="K39" i="9"/>
  <c r="L39" i="9"/>
  <c r="M39" i="9"/>
  <c r="N39" i="9"/>
  <c r="J40" i="9"/>
  <c r="K40" i="9"/>
  <c r="L40" i="9"/>
  <c r="M40" i="9"/>
  <c r="N40" i="9"/>
  <c r="J41" i="9"/>
  <c r="K41" i="9"/>
  <c r="L41" i="9"/>
  <c r="M41" i="9"/>
  <c r="N41" i="9"/>
  <c r="J42" i="9"/>
  <c r="K42" i="9"/>
  <c r="L42" i="9"/>
  <c r="M42" i="9"/>
  <c r="N42" i="9"/>
  <c r="J43" i="9"/>
  <c r="K43" i="9"/>
  <c r="L43" i="9"/>
  <c r="M43" i="9"/>
  <c r="N43" i="9"/>
  <c r="J44" i="9"/>
  <c r="K44" i="9"/>
  <c r="L44" i="9"/>
  <c r="M44" i="9"/>
  <c r="N44" i="9"/>
  <c r="J45" i="9"/>
  <c r="K45" i="9"/>
  <c r="L45" i="9"/>
  <c r="M45" i="9"/>
  <c r="N45" i="9"/>
  <c r="J46" i="9"/>
  <c r="K46" i="9"/>
  <c r="L46" i="9"/>
  <c r="M46" i="9"/>
  <c r="N46" i="9"/>
  <c r="J47" i="9"/>
  <c r="K47" i="9"/>
  <c r="L47" i="9"/>
  <c r="M47" i="9"/>
  <c r="N47" i="9"/>
  <c r="J48" i="9"/>
  <c r="K48" i="9"/>
  <c r="L48" i="9"/>
  <c r="M48" i="9"/>
  <c r="N48" i="9"/>
  <c r="J49" i="9"/>
  <c r="K49" i="9"/>
  <c r="L49" i="9"/>
  <c r="M49" i="9"/>
  <c r="N49" i="9"/>
  <c r="J50" i="9"/>
  <c r="K50" i="9"/>
  <c r="L50" i="9"/>
  <c r="M50" i="9"/>
  <c r="N50" i="9"/>
  <c r="J51" i="9"/>
  <c r="K51" i="9"/>
  <c r="L51" i="9"/>
  <c r="M51" i="9"/>
  <c r="N51" i="9"/>
  <c r="J52" i="9"/>
  <c r="K52" i="9"/>
  <c r="L52" i="9"/>
  <c r="M52" i="9"/>
  <c r="N52" i="9"/>
  <c r="J53" i="9"/>
  <c r="K53" i="9"/>
  <c r="L53" i="9"/>
  <c r="M53" i="9"/>
  <c r="N53" i="9"/>
  <c r="J54" i="9"/>
  <c r="K54" i="9"/>
  <c r="L54" i="9"/>
  <c r="M54" i="9"/>
  <c r="N54" i="9"/>
  <c r="J55" i="9"/>
  <c r="K55" i="9"/>
  <c r="L55" i="9"/>
  <c r="M55" i="9"/>
  <c r="N55" i="9"/>
  <c r="J56" i="9"/>
  <c r="K56" i="9"/>
  <c r="L56" i="9"/>
  <c r="M56" i="9"/>
  <c r="N56" i="9"/>
  <c r="J57" i="9"/>
  <c r="K57" i="9"/>
  <c r="L57" i="9"/>
  <c r="M57" i="9"/>
  <c r="N57" i="9"/>
  <c r="J58" i="9"/>
  <c r="K58" i="9"/>
  <c r="L58" i="9"/>
  <c r="M58" i="9"/>
  <c r="N58" i="9"/>
  <c r="J59" i="9"/>
  <c r="K59" i="9"/>
  <c r="L59" i="9"/>
  <c r="M59" i="9"/>
  <c r="N59" i="9"/>
  <c r="J60" i="9"/>
  <c r="K60" i="9"/>
  <c r="L60" i="9"/>
  <c r="M60" i="9"/>
  <c r="N60" i="9"/>
  <c r="J61" i="9"/>
  <c r="K61" i="9"/>
  <c r="L61" i="9"/>
  <c r="M61" i="9"/>
  <c r="N61" i="9"/>
  <c r="J62" i="9"/>
  <c r="K62" i="9"/>
  <c r="L62" i="9"/>
  <c r="M62" i="9"/>
  <c r="N62" i="9"/>
  <c r="J63" i="9"/>
  <c r="K63" i="9"/>
  <c r="L63" i="9"/>
  <c r="M63" i="9"/>
  <c r="N63" i="9"/>
  <c r="J64" i="9"/>
  <c r="K64" i="9"/>
  <c r="L64" i="9"/>
  <c r="M64" i="9"/>
  <c r="N64" i="9"/>
  <c r="J65" i="9"/>
  <c r="K65" i="9"/>
  <c r="L65" i="9"/>
  <c r="M65" i="9"/>
  <c r="N65" i="9"/>
  <c r="J66" i="9"/>
  <c r="K66" i="9"/>
  <c r="L66" i="9"/>
  <c r="M66" i="9"/>
  <c r="N66" i="9"/>
  <c r="J67" i="9"/>
  <c r="K67" i="9"/>
  <c r="L67" i="9"/>
  <c r="M67" i="9"/>
  <c r="N67" i="9"/>
  <c r="J68" i="9"/>
  <c r="K68" i="9"/>
  <c r="L68" i="9"/>
  <c r="M68" i="9"/>
  <c r="N68" i="9"/>
  <c r="J69" i="9"/>
  <c r="K69" i="9"/>
  <c r="L69" i="9"/>
  <c r="M69" i="9"/>
  <c r="N69" i="9"/>
  <c r="J70" i="9"/>
  <c r="K70" i="9"/>
  <c r="L70" i="9"/>
  <c r="M70" i="9"/>
  <c r="N70" i="9"/>
  <c r="J71" i="9"/>
  <c r="K71" i="9"/>
  <c r="L71" i="9"/>
  <c r="M71" i="9"/>
  <c r="N71" i="9"/>
  <c r="J72" i="9"/>
  <c r="K72" i="9"/>
  <c r="L72" i="9"/>
  <c r="M72" i="9"/>
  <c r="N72" i="9"/>
  <c r="J73" i="9"/>
  <c r="K73" i="9"/>
  <c r="L73" i="9"/>
  <c r="M73" i="9"/>
  <c r="N73" i="9"/>
  <c r="J74" i="9"/>
  <c r="K74" i="9"/>
  <c r="L74" i="9"/>
  <c r="M74" i="9"/>
  <c r="N74" i="9"/>
  <c r="J75" i="9"/>
  <c r="K75" i="9"/>
  <c r="L75" i="9"/>
  <c r="M75" i="9"/>
  <c r="N75" i="9"/>
  <c r="J76" i="9"/>
  <c r="K76" i="9"/>
  <c r="L76" i="9"/>
  <c r="M76" i="9"/>
  <c r="N76" i="9"/>
  <c r="J77" i="9"/>
  <c r="K77" i="9"/>
  <c r="L77" i="9"/>
  <c r="M77" i="9"/>
  <c r="N77" i="9"/>
  <c r="J78" i="9"/>
  <c r="K78" i="9"/>
  <c r="L78" i="9"/>
  <c r="M78" i="9"/>
  <c r="N78" i="9"/>
  <c r="J79" i="9"/>
  <c r="K79" i="9"/>
  <c r="L79" i="9"/>
  <c r="M79" i="9"/>
  <c r="N79" i="9"/>
  <c r="J80" i="9"/>
  <c r="K80" i="9"/>
  <c r="L80" i="9"/>
  <c r="M80" i="9"/>
  <c r="N80" i="9"/>
  <c r="J81" i="9"/>
  <c r="K81" i="9"/>
  <c r="L81" i="9"/>
  <c r="M81" i="9"/>
  <c r="N81" i="9"/>
  <c r="J82" i="9"/>
  <c r="K82" i="9"/>
  <c r="L82" i="9"/>
  <c r="M82" i="9"/>
  <c r="N82" i="9"/>
  <c r="J83" i="9"/>
  <c r="K83" i="9"/>
  <c r="L83" i="9"/>
  <c r="M83" i="9"/>
  <c r="N83" i="9"/>
  <c r="J84" i="9"/>
  <c r="K84" i="9"/>
  <c r="L84" i="9"/>
  <c r="M84" i="9"/>
  <c r="N84" i="9"/>
  <c r="J85" i="9"/>
  <c r="K85" i="9"/>
  <c r="L85" i="9"/>
  <c r="M85" i="9"/>
  <c r="N85" i="9"/>
  <c r="J86" i="9"/>
  <c r="K86" i="9"/>
  <c r="L86" i="9"/>
  <c r="M86" i="9"/>
  <c r="N86" i="9"/>
  <c r="J87" i="9"/>
  <c r="K87" i="9"/>
  <c r="L87" i="9"/>
  <c r="M87" i="9"/>
  <c r="N87" i="9"/>
  <c r="J88" i="9"/>
  <c r="K88" i="9"/>
  <c r="L88" i="9"/>
  <c r="M88" i="9"/>
  <c r="N88" i="9"/>
  <c r="J89" i="9"/>
  <c r="K89" i="9"/>
  <c r="L89" i="9"/>
  <c r="M89" i="9"/>
  <c r="N89" i="9"/>
  <c r="J90" i="9"/>
  <c r="K90" i="9"/>
  <c r="L90" i="9"/>
  <c r="M90" i="9"/>
  <c r="N90" i="9"/>
  <c r="J91" i="9"/>
  <c r="K91" i="9"/>
  <c r="L91" i="9"/>
  <c r="M91" i="9"/>
  <c r="N91" i="9"/>
  <c r="J92" i="9"/>
  <c r="K92" i="9"/>
  <c r="L92" i="9"/>
  <c r="M92" i="9"/>
  <c r="N92" i="9"/>
  <c r="J93" i="9"/>
  <c r="K93" i="9"/>
  <c r="L93" i="9"/>
  <c r="M93" i="9"/>
  <c r="N93" i="9"/>
  <c r="J94" i="9"/>
  <c r="K94" i="9"/>
  <c r="L94" i="9"/>
  <c r="M94" i="9"/>
  <c r="N94" i="9"/>
  <c r="J95" i="9"/>
  <c r="K95" i="9"/>
  <c r="L95" i="9"/>
  <c r="M95" i="9"/>
  <c r="N95" i="9"/>
  <c r="J96" i="9"/>
  <c r="K96" i="9"/>
  <c r="L96" i="9"/>
  <c r="M96" i="9"/>
  <c r="N96" i="9"/>
  <c r="J97" i="9"/>
  <c r="K97" i="9"/>
  <c r="L97" i="9"/>
  <c r="M97" i="9"/>
  <c r="N97" i="9"/>
  <c r="J98" i="9"/>
  <c r="K98" i="9"/>
  <c r="L98" i="9"/>
  <c r="M98" i="9"/>
  <c r="N98" i="9"/>
  <c r="J99" i="9"/>
  <c r="K99" i="9"/>
  <c r="L99" i="9"/>
  <c r="M99" i="9"/>
  <c r="N99" i="9"/>
  <c r="J100" i="9"/>
  <c r="K100" i="9"/>
  <c r="L100" i="9"/>
  <c r="M100" i="9"/>
  <c r="N100" i="9"/>
  <c r="J101" i="9"/>
  <c r="K101" i="9"/>
  <c r="L101" i="9"/>
  <c r="M101" i="9"/>
  <c r="N101" i="9"/>
  <c r="J102" i="9"/>
  <c r="K102" i="9"/>
  <c r="L102" i="9"/>
  <c r="M102" i="9"/>
  <c r="N102" i="9"/>
  <c r="J103" i="9"/>
  <c r="K103" i="9"/>
  <c r="L103" i="9"/>
  <c r="M103" i="9"/>
  <c r="N103" i="9"/>
  <c r="J104" i="9"/>
  <c r="K104" i="9"/>
  <c r="L104" i="9"/>
  <c r="M104" i="9"/>
  <c r="N104" i="9"/>
  <c r="J105" i="9"/>
  <c r="K105" i="9"/>
  <c r="L105" i="9"/>
  <c r="M105" i="9"/>
  <c r="N105" i="9"/>
  <c r="J106" i="9"/>
  <c r="K106" i="9"/>
  <c r="L106" i="9"/>
  <c r="M106" i="9"/>
  <c r="N106" i="9"/>
  <c r="J107" i="9"/>
  <c r="K107" i="9"/>
  <c r="L107" i="9"/>
  <c r="M107" i="9"/>
  <c r="N107" i="9"/>
  <c r="J108" i="9"/>
  <c r="K108" i="9"/>
  <c r="L108" i="9"/>
  <c r="M108" i="9"/>
  <c r="N108" i="9"/>
  <c r="J109" i="9"/>
  <c r="K109" i="9"/>
  <c r="L109" i="9"/>
  <c r="M109" i="9"/>
  <c r="N109" i="9"/>
  <c r="J110" i="9"/>
  <c r="K110" i="9"/>
  <c r="L110" i="9"/>
  <c r="M110" i="9"/>
  <c r="N110" i="9"/>
  <c r="J111" i="9"/>
  <c r="K111" i="9"/>
  <c r="L111" i="9"/>
  <c r="M111" i="9"/>
  <c r="N111" i="9"/>
  <c r="J112" i="9"/>
  <c r="K112" i="9"/>
  <c r="L112" i="9"/>
  <c r="M112" i="9"/>
  <c r="N112" i="9"/>
  <c r="J113" i="9"/>
  <c r="K113" i="9"/>
  <c r="L113" i="9"/>
  <c r="M113" i="9"/>
  <c r="N113" i="9"/>
  <c r="J114" i="9"/>
  <c r="K114" i="9"/>
  <c r="L114" i="9"/>
  <c r="M114" i="9"/>
  <c r="N114" i="9"/>
  <c r="J115" i="9"/>
  <c r="K115" i="9"/>
  <c r="L115" i="9"/>
  <c r="M115" i="9"/>
  <c r="N115" i="9"/>
  <c r="J116" i="9"/>
  <c r="K116" i="9"/>
  <c r="L116" i="9"/>
  <c r="M116" i="9"/>
  <c r="N116" i="9"/>
  <c r="J117" i="9"/>
  <c r="K117" i="9"/>
  <c r="L117" i="9"/>
  <c r="M117" i="9"/>
  <c r="N117" i="9"/>
  <c r="J118" i="9"/>
  <c r="K118" i="9"/>
  <c r="L118" i="9"/>
  <c r="M118" i="9"/>
  <c r="N118" i="9"/>
  <c r="J119" i="9"/>
  <c r="K119" i="9"/>
  <c r="L119" i="9"/>
  <c r="M119" i="9"/>
  <c r="N119" i="9"/>
  <c r="J120" i="9"/>
  <c r="K120" i="9"/>
  <c r="L120" i="9"/>
  <c r="M120" i="9"/>
  <c r="N120" i="9"/>
  <c r="J121" i="9"/>
  <c r="K121" i="9"/>
  <c r="L121" i="9"/>
  <c r="M121" i="9"/>
  <c r="N121" i="9"/>
  <c r="J122" i="9"/>
  <c r="K122" i="9"/>
  <c r="L122" i="9"/>
  <c r="M122" i="9"/>
  <c r="N122" i="9"/>
  <c r="J123" i="9"/>
  <c r="K123" i="9"/>
  <c r="L123" i="9"/>
  <c r="M123" i="9"/>
  <c r="N123" i="9"/>
  <c r="J124" i="9"/>
  <c r="K124" i="9"/>
  <c r="L124" i="9"/>
  <c r="M124" i="9"/>
  <c r="N124" i="9"/>
  <c r="J125" i="9"/>
  <c r="K125" i="9"/>
  <c r="L125" i="9"/>
  <c r="M125" i="9"/>
  <c r="N125" i="9"/>
  <c r="J126" i="9"/>
  <c r="K126" i="9"/>
  <c r="L126" i="9"/>
  <c r="M126" i="9"/>
  <c r="N126" i="9"/>
  <c r="J127" i="9"/>
  <c r="K127" i="9"/>
  <c r="L127" i="9"/>
  <c r="M127" i="9"/>
  <c r="N127" i="9"/>
  <c r="J128" i="9"/>
  <c r="K128" i="9"/>
  <c r="L128" i="9"/>
  <c r="M128" i="9"/>
  <c r="N128" i="9"/>
  <c r="J129" i="9"/>
  <c r="K129" i="9"/>
  <c r="L129" i="9"/>
  <c r="M129" i="9"/>
  <c r="N129" i="9"/>
  <c r="J130" i="9"/>
  <c r="K130" i="9"/>
  <c r="L130" i="9"/>
  <c r="M130" i="9"/>
  <c r="N130" i="9"/>
  <c r="J131" i="9"/>
  <c r="K131" i="9"/>
  <c r="L131" i="9"/>
  <c r="M131" i="9"/>
  <c r="N131" i="9"/>
  <c r="J132" i="9"/>
  <c r="K132" i="9"/>
  <c r="L132" i="9"/>
  <c r="M132" i="9"/>
  <c r="N132" i="9"/>
  <c r="J133" i="9"/>
  <c r="K133" i="9"/>
  <c r="L133" i="9"/>
  <c r="M133" i="9"/>
  <c r="N133" i="9"/>
  <c r="J134" i="9"/>
  <c r="K134" i="9"/>
  <c r="L134" i="9"/>
  <c r="M134" i="9"/>
  <c r="N134" i="9"/>
  <c r="J135" i="9"/>
  <c r="K135" i="9"/>
  <c r="L135" i="9"/>
  <c r="M135" i="9"/>
  <c r="N135" i="9"/>
  <c r="J136" i="9"/>
  <c r="K136" i="9"/>
  <c r="L136" i="9"/>
  <c r="M136" i="9"/>
  <c r="N136" i="9"/>
  <c r="J137" i="9"/>
  <c r="K137" i="9"/>
  <c r="L137" i="9"/>
  <c r="M137" i="9"/>
  <c r="N137" i="9"/>
  <c r="J138" i="9"/>
  <c r="K138" i="9"/>
  <c r="L138" i="9"/>
  <c r="M138" i="9"/>
  <c r="N138" i="9"/>
  <c r="J139" i="9"/>
  <c r="K139" i="9"/>
  <c r="L139" i="9"/>
  <c r="M139" i="9"/>
  <c r="N139" i="9"/>
  <c r="J140" i="9"/>
  <c r="K140" i="9"/>
  <c r="L140" i="9"/>
  <c r="M140" i="9"/>
  <c r="N140" i="9"/>
  <c r="J141" i="9"/>
  <c r="K141" i="9"/>
  <c r="L141" i="9"/>
  <c r="M141" i="9"/>
  <c r="N141" i="9"/>
  <c r="J142" i="9"/>
  <c r="K142" i="9"/>
  <c r="L142" i="9"/>
  <c r="M142" i="9"/>
  <c r="N142" i="9"/>
  <c r="J143" i="9"/>
  <c r="K143" i="9"/>
  <c r="L143" i="9"/>
  <c r="M143" i="9"/>
  <c r="N143" i="9"/>
  <c r="J144" i="9"/>
  <c r="K144" i="9"/>
  <c r="L144" i="9"/>
  <c r="M144" i="9"/>
  <c r="N144" i="9"/>
  <c r="J145" i="9"/>
  <c r="K145" i="9"/>
  <c r="L145" i="9"/>
  <c r="M145" i="9"/>
  <c r="N145" i="9"/>
  <c r="J146" i="9"/>
  <c r="K146" i="9"/>
  <c r="L146" i="9"/>
  <c r="M146" i="9"/>
  <c r="N146" i="9"/>
  <c r="J147" i="9"/>
  <c r="K147" i="9"/>
  <c r="L147" i="9"/>
  <c r="M147" i="9"/>
  <c r="N147" i="9"/>
  <c r="J148" i="9"/>
  <c r="K148" i="9"/>
  <c r="L148" i="9"/>
  <c r="M148" i="9"/>
  <c r="N148" i="9"/>
  <c r="J149" i="9"/>
  <c r="K149" i="9"/>
  <c r="L149" i="9"/>
  <c r="M149" i="9"/>
  <c r="N149" i="9"/>
  <c r="J150" i="9"/>
  <c r="K150" i="9"/>
  <c r="L150" i="9"/>
  <c r="M150" i="9"/>
  <c r="N150" i="9"/>
  <c r="J151" i="9"/>
  <c r="K151" i="9"/>
  <c r="L151" i="9"/>
  <c r="M151" i="9"/>
  <c r="N151" i="9"/>
  <c r="J152" i="9"/>
  <c r="K152" i="9"/>
  <c r="L152" i="9"/>
  <c r="M152" i="9"/>
  <c r="N152" i="9"/>
  <c r="J153" i="9"/>
  <c r="K153" i="9"/>
  <c r="L153" i="9"/>
  <c r="M153" i="9"/>
  <c r="N153" i="9"/>
  <c r="J154" i="9"/>
  <c r="K154" i="9"/>
  <c r="L154" i="9"/>
  <c r="M154" i="9"/>
  <c r="N154" i="9"/>
  <c r="J155" i="9"/>
  <c r="K155" i="9"/>
  <c r="L155" i="9"/>
  <c r="M155" i="9"/>
  <c r="N155" i="9"/>
  <c r="J156" i="9"/>
  <c r="K156" i="9"/>
  <c r="L156" i="9"/>
  <c r="M156" i="9"/>
  <c r="N156" i="9"/>
  <c r="J157" i="9"/>
  <c r="K157" i="9"/>
  <c r="L157" i="9"/>
  <c r="M157" i="9"/>
  <c r="N157" i="9"/>
  <c r="J158" i="9"/>
  <c r="K158" i="9"/>
  <c r="L158" i="9"/>
  <c r="M158" i="9"/>
  <c r="N158" i="9"/>
  <c r="J159" i="9"/>
  <c r="K159" i="9"/>
  <c r="L159" i="9"/>
  <c r="M159" i="9"/>
  <c r="N159" i="9"/>
  <c r="J160" i="9"/>
  <c r="K160" i="9"/>
  <c r="L160" i="9"/>
  <c r="M160" i="9"/>
  <c r="N160" i="9"/>
  <c r="J161" i="9"/>
  <c r="K161" i="9"/>
  <c r="L161" i="9"/>
  <c r="M161" i="9"/>
  <c r="N161" i="9"/>
  <c r="J162" i="9"/>
  <c r="K162" i="9"/>
  <c r="L162" i="9"/>
  <c r="M162" i="9"/>
  <c r="N162" i="9"/>
  <c r="J163" i="9"/>
  <c r="K163" i="9"/>
  <c r="L163" i="9"/>
  <c r="M163" i="9"/>
  <c r="N163" i="9"/>
  <c r="J164" i="9"/>
  <c r="K164" i="9"/>
  <c r="L164" i="9"/>
  <c r="M164" i="9"/>
  <c r="N164" i="9"/>
  <c r="J165" i="9"/>
  <c r="K165" i="9"/>
  <c r="L165" i="9"/>
  <c r="M165" i="9"/>
  <c r="N165" i="9"/>
  <c r="J166" i="9"/>
  <c r="K166" i="9"/>
  <c r="L166" i="9"/>
  <c r="M166" i="9"/>
  <c r="N166" i="9"/>
  <c r="J167" i="9"/>
  <c r="K167" i="9"/>
  <c r="L167" i="9"/>
  <c r="M167" i="9"/>
  <c r="N167" i="9"/>
  <c r="J168" i="9"/>
  <c r="K168" i="9"/>
  <c r="L168" i="9"/>
  <c r="M168" i="9"/>
  <c r="N168" i="9"/>
  <c r="J169" i="9"/>
  <c r="K169" i="9"/>
  <c r="L169" i="9"/>
  <c r="M169" i="9"/>
  <c r="N169" i="9"/>
  <c r="J170" i="9"/>
  <c r="K170" i="9"/>
  <c r="L170" i="9"/>
  <c r="M170" i="9"/>
  <c r="N170" i="9"/>
  <c r="J171" i="9"/>
  <c r="K171" i="9"/>
  <c r="L171" i="9"/>
  <c r="M171" i="9"/>
  <c r="N171" i="9"/>
  <c r="J172" i="9"/>
  <c r="K172" i="9"/>
  <c r="L172" i="9"/>
  <c r="M172" i="9"/>
  <c r="N172" i="9"/>
  <c r="J173" i="9"/>
  <c r="K173" i="9"/>
  <c r="L173" i="9"/>
  <c r="M173" i="9"/>
  <c r="N173" i="9"/>
  <c r="J174" i="9"/>
  <c r="K174" i="9"/>
  <c r="L174" i="9"/>
  <c r="M174" i="9"/>
  <c r="N174" i="9"/>
  <c r="J175" i="9"/>
  <c r="K175" i="9"/>
  <c r="L175" i="9"/>
  <c r="M175" i="9"/>
  <c r="N175" i="9"/>
  <c r="J176" i="9"/>
  <c r="K176" i="9"/>
  <c r="L176" i="9"/>
  <c r="M176" i="9"/>
  <c r="N176" i="9"/>
  <c r="J177" i="9"/>
  <c r="K177" i="9"/>
  <c r="L177" i="9"/>
  <c r="M177" i="9"/>
  <c r="N177" i="9"/>
  <c r="J178" i="9"/>
  <c r="K178" i="9"/>
  <c r="L178" i="9"/>
  <c r="M178" i="9"/>
  <c r="N178" i="9"/>
  <c r="J179" i="9"/>
  <c r="K179" i="9"/>
  <c r="L179" i="9"/>
  <c r="M179" i="9"/>
  <c r="N179" i="9"/>
  <c r="J180" i="9"/>
  <c r="K180" i="9"/>
  <c r="L180" i="9"/>
  <c r="M180" i="9"/>
  <c r="N180" i="9"/>
  <c r="J181" i="9"/>
  <c r="K181" i="9"/>
  <c r="L181" i="9"/>
  <c r="M181" i="9"/>
  <c r="N181" i="9"/>
  <c r="J182" i="9"/>
  <c r="K182" i="9"/>
  <c r="L182" i="9"/>
  <c r="M182" i="9"/>
  <c r="N182" i="9"/>
  <c r="J183" i="9"/>
  <c r="K183" i="9"/>
  <c r="L183" i="9"/>
  <c r="M183" i="9"/>
  <c r="N183" i="9"/>
  <c r="J184" i="9"/>
  <c r="K184" i="9"/>
  <c r="L184" i="9"/>
  <c r="M184" i="9"/>
  <c r="N184" i="9"/>
  <c r="J185" i="9"/>
  <c r="K185" i="9"/>
  <c r="L185" i="9"/>
  <c r="M185" i="9"/>
  <c r="N185" i="9"/>
  <c r="J186" i="9"/>
  <c r="K186" i="9"/>
  <c r="L186" i="9"/>
  <c r="M186" i="9"/>
  <c r="N186" i="9"/>
  <c r="J187" i="9"/>
  <c r="K187" i="9"/>
  <c r="L187" i="9"/>
  <c r="M187" i="9"/>
  <c r="N187" i="9"/>
  <c r="J188" i="9"/>
  <c r="K188" i="9"/>
  <c r="L188" i="9"/>
  <c r="M188" i="9"/>
  <c r="N188" i="9"/>
  <c r="J189" i="9"/>
  <c r="K189" i="9"/>
  <c r="L189" i="9"/>
  <c r="M189" i="9"/>
  <c r="N189" i="9"/>
  <c r="J190" i="9"/>
  <c r="K190" i="9"/>
  <c r="L190" i="9"/>
  <c r="M190" i="9"/>
  <c r="N190" i="9"/>
  <c r="J191" i="9"/>
  <c r="K191" i="9"/>
  <c r="L191" i="9"/>
  <c r="M191" i="9"/>
  <c r="N191" i="9"/>
  <c r="J192" i="9"/>
  <c r="K192" i="9"/>
  <c r="L192" i="9"/>
  <c r="M192" i="9"/>
  <c r="N192" i="9"/>
  <c r="J193" i="9"/>
  <c r="K193" i="9"/>
  <c r="L193" i="9"/>
  <c r="M193" i="9"/>
  <c r="N193" i="9"/>
  <c r="J194" i="9"/>
  <c r="K194" i="9"/>
  <c r="L194" i="9"/>
  <c r="M194" i="9"/>
  <c r="N194" i="9"/>
  <c r="J195" i="9"/>
  <c r="K195" i="9"/>
  <c r="L195" i="9"/>
  <c r="M195" i="9"/>
  <c r="N195" i="9"/>
  <c r="J196" i="9"/>
  <c r="K196" i="9"/>
  <c r="L196" i="9"/>
  <c r="M196" i="9"/>
  <c r="N196" i="9"/>
  <c r="J197" i="9"/>
  <c r="K197" i="9"/>
  <c r="L197" i="9"/>
  <c r="M197" i="9"/>
  <c r="N197" i="9"/>
  <c r="J198" i="9"/>
  <c r="K198" i="9"/>
  <c r="L198" i="9"/>
  <c r="M198" i="9"/>
  <c r="N198" i="9"/>
  <c r="J199" i="9"/>
  <c r="K199" i="9"/>
  <c r="L199" i="9"/>
  <c r="M199" i="9"/>
  <c r="N199" i="9"/>
  <c r="J200" i="9"/>
  <c r="K200" i="9"/>
  <c r="L200" i="9"/>
  <c r="M200" i="9"/>
  <c r="N200" i="9"/>
  <c r="J201" i="9"/>
  <c r="K201" i="9"/>
  <c r="L201" i="9"/>
  <c r="M201" i="9"/>
  <c r="N201" i="9"/>
  <c r="J202" i="9"/>
  <c r="K202" i="9"/>
  <c r="L202" i="9"/>
  <c r="M202" i="9"/>
  <c r="N202" i="9"/>
  <c r="J203" i="9"/>
  <c r="K203" i="9"/>
  <c r="L203" i="9"/>
  <c r="M203" i="9"/>
  <c r="N203" i="9"/>
  <c r="J204" i="9"/>
  <c r="K204" i="9"/>
  <c r="L204" i="9"/>
  <c r="M204" i="9"/>
  <c r="N204" i="9"/>
  <c r="J205" i="9"/>
  <c r="K205" i="9"/>
  <c r="L205" i="9"/>
  <c r="M205" i="9"/>
  <c r="N205" i="9"/>
  <c r="J206" i="9"/>
  <c r="K206" i="9"/>
  <c r="L206" i="9"/>
  <c r="M206" i="9"/>
  <c r="N206" i="9"/>
  <c r="J207" i="9"/>
  <c r="K207" i="9"/>
  <c r="L207" i="9"/>
  <c r="M207" i="9"/>
  <c r="N207" i="9"/>
  <c r="J208" i="9"/>
  <c r="K208" i="9"/>
  <c r="L208" i="9"/>
  <c r="M208" i="9"/>
  <c r="N208" i="9"/>
  <c r="J209" i="9"/>
  <c r="K209" i="9"/>
  <c r="L209" i="9"/>
  <c r="M209" i="9"/>
  <c r="N209" i="9"/>
  <c r="J210" i="9"/>
  <c r="K210" i="9"/>
  <c r="L210" i="9"/>
  <c r="M210" i="9"/>
  <c r="N210" i="9"/>
  <c r="J211" i="9"/>
  <c r="K211" i="9"/>
  <c r="L211" i="9"/>
  <c r="M211" i="9"/>
  <c r="N211" i="9"/>
  <c r="J212" i="9"/>
  <c r="K212" i="9"/>
  <c r="L212" i="9"/>
  <c r="M212" i="9"/>
  <c r="N212" i="9"/>
  <c r="J213" i="9"/>
  <c r="K213" i="9"/>
  <c r="L213" i="9"/>
  <c r="M213" i="9"/>
  <c r="N213" i="9"/>
  <c r="J214" i="9"/>
  <c r="K214" i="9"/>
  <c r="L214" i="9"/>
  <c r="M214" i="9"/>
  <c r="N214" i="9"/>
  <c r="J215" i="9"/>
  <c r="K215" i="9"/>
  <c r="L215" i="9"/>
  <c r="M215" i="9"/>
  <c r="N215" i="9"/>
  <c r="J216" i="9"/>
  <c r="K216" i="9"/>
  <c r="L216" i="9"/>
  <c r="M216" i="9"/>
  <c r="N216" i="9"/>
  <c r="J217" i="9"/>
  <c r="K217" i="9"/>
  <c r="L217" i="9"/>
  <c r="M217" i="9"/>
  <c r="N217" i="9"/>
  <c r="J218" i="9"/>
  <c r="K218" i="9"/>
  <c r="L218" i="9"/>
  <c r="M218" i="9"/>
  <c r="N218" i="9"/>
  <c r="J219" i="9"/>
  <c r="K219" i="9"/>
  <c r="L219" i="9"/>
  <c r="M219" i="9"/>
  <c r="N219" i="9"/>
  <c r="J220" i="9"/>
  <c r="K220" i="9"/>
  <c r="L220" i="9"/>
  <c r="M220" i="9"/>
  <c r="N220" i="9"/>
  <c r="J221" i="9"/>
  <c r="K221" i="9"/>
  <c r="L221" i="9"/>
  <c r="M221" i="9"/>
  <c r="N221" i="9"/>
  <c r="J222" i="9"/>
  <c r="K222" i="9"/>
  <c r="L222" i="9"/>
  <c r="M222" i="9"/>
  <c r="N222" i="9"/>
  <c r="J223" i="9"/>
  <c r="K223" i="9"/>
  <c r="L223" i="9"/>
  <c r="M223" i="9"/>
  <c r="N223" i="9"/>
  <c r="J224" i="9"/>
  <c r="K224" i="9"/>
  <c r="L224" i="9"/>
  <c r="M224" i="9"/>
  <c r="N224" i="9"/>
  <c r="J225" i="9"/>
  <c r="K225" i="9"/>
  <c r="L225" i="9"/>
  <c r="M225" i="9"/>
  <c r="N225" i="9"/>
  <c r="J226" i="9"/>
  <c r="K226" i="9"/>
  <c r="L226" i="9"/>
  <c r="M226" i="9"/>
  <c r="N226" i="9"/>
  <c r="J227" i="9"/>
  <c r="K227" i="9"/>
  <c r="L227" i="9"/>
  <c r="M227" i="9"/>
  <c r="N227" i="9"/>
  <c r="J228" i="9"/>
  <c r="K228" i="9"/>
  <c r="L228" i="9"/>
  <c r="M228" i="9"/>
  <c r="N228" i="9"/>
  <c r="J229" i="9"/>
  <c r="K229" i="9"/>
  <c r="L229" i="9"/>
  <c r="M229" i="9"/>
  <c r="N229" i="9"/>
  <c r="J230" i="9"/>
  <c r="K230" i="9"/>
  <c r="L230" i="9"/>
  <c r="M230" i="9"/>
  <c r="N230" i="9"/>
  <c r="J231" i="9"/>
  <c r="K231" i="9"/>
  <c r="L231" i="9"/>
  <c r="M231" i="9"/>
  <c r="N231" i="9"/>
  <c r="J232" i="9"/>
  <c r="K232" i="9"/>
  <c r="L232" i="9"/>
  <c r="M232" i="9"/>
  <c r="N232" i="9"/>
  <c r="J233" i="9"/>
  <c r="K233" i="9"/>
  <c r="L233" i="9"/>
  <c r="M233" i="9"/>
  <c r="N233" i="9"/>
  <c r="J234" i="9"/>
  <c r="K234" i="9"/>
  <c r="L234" i="9"/>
  <c r="M234" i="9"/>
  <c r="N234" i="9"/>
  <c r="J235" i="9"/>
  <c r="K235" i="9"/>
  <c r="L235" i="9"/>
  <c r="M235" i="9"/>
  <c r="N235" i="9"/>
  <c r="J236" i="9"/>
  <c r="K236" i="9"/>
  <c r="L236" i="9"/>
  <c r="M236" i="9"/>
  <c r="N236" i="9"/>
  <c r="J237" i="9"/>
  <c r="K237" i="9"/>
  <c r="L237" i="9"/>
  <c r="M237" i="9"/>
  <c r="N237" i="9"/>
  <c r="J238" i="9"/>
  <c r="K238" i="9"/>
  <c r="L238" i="9"/>
  <c r="M238" i="9"/>
  <c r="N238" i="9"/>
  <c r="J239" i="9"/>
  <c r="K239" i="9"/>
  <c r="L239" i="9"/>
  <c r="M239" i="9"/>
  <c r="N239" i="9"/>
  <c r="J240" i="9"/>
  <c r="K240" i="9"/>
  <c r="L240" i="9"/>
  <c r="M240" i="9"/>
  <c r="N240" i="9"/>
  <c r="J241" i="9"/>
  <c r="K241" i="9"/>
  <c r="L241" i="9"/>
  <c r="M241" i="9"/>
  <c r="N241" i="9"/>
  <c r="J242" i="9"/>
  <c r="K242" i="9"/>
  <c r="L242" i="9"/>
  <c r="M242" i="9"/>
  <c r="N242" i="9"/>
  <c r="J243" i="9"/>
  <c r="K243" i="9"/>
  <c r="L243" i="9"/>
  <c r="M243" i="9"/>
  <c r="N243" i="9"/>
  <c r="J244" i="9"/>
  <c r="K244" i="9"/>
  <c r="L244" i="9"/>
  <c r="M244" i="9"/>
  <c r="N244" i="9"/>
  <c r="J245" i="9"/>
  <c r="K245" i="9"/>
  <c r="L245" i="9"/>
  <c r="M245" i="9"/>
  <c r="N245" i="9"/>
  <c r="J246" i="9"/>
  <c r="K246" i="9"/>
  <c r="L246" i="9"/>
  <c r="M246" i="9"/>
  <c r="N246" i="9"/>
  <c r="J247" i="9"/>
  <c r="K247" i="9"/>
  <c r="L247" i="9"/>
  <c r="M247" i="9"/>
  <c r="N247" i="9"/>
  <c r="J248" i="9"/>
  <c r="K248" i="9"/>
  <c r="L248" i="9"/>
  <c r="M248" i="9"/>
  <c r="N248" i="9"/>
  <c r="J249" i="9"/>
  <c r="K249" i="9"/>
  <c r="L249" i="9"/>
  <c r="M249" i="9"/>
  <c r="N249" i="9"/>
  <c r="J250" i="9"/>
  <c r="K250" i="9"/>
  <c r="L250" i="9"/>
  <c r="M250" i="9"/>
  <c r="N250" i="9"/>
  <c r="J251" i="9"/>
  <c r="K251" i="9"/>
  <c r="L251" i="9"/>
  <c r="M251" i="9"/>
  <c r="N251" i="9"/>
  <c r="J252" i="9"/>
  <c r="K252" i="9"/>
  <c r="L252" i="9"/>
  <c r="M252" i="9"/>
  <c r="N252" i="9"/>
  <c r="J253" i="9"/>
  <c r="K253" i="9"/>
  <c r="L253" i="9"/>
  <c r="M253" i="9"/>
  <c r="N253" i="9"/>
  <c r="J254" i="9"/>
  <c r="K254" i="9"/>
  <c r="L254" i="9"/>
  <c r="M254" i="9"/>
  <c r="N254" i="9"/>
  <c r="J255" i="9"/>
  <c r="K255" i="9"/>
  <c r="L255" i="9"/>
  <c r="M255" i="9"/>
  <c r="N255" i="9"/>
  <c r="J256" i="9"/>
  <c r="K256" i="9"/>
  <c r="L256" i="9"/>
  <c r="M256" i="9"/>
  <c r="N256" i="9"/>
  <c r="J257" i="9"/>
  <c r="K257" i="9"/>
  <c r="L257" i="9"/>
  <c r="M257" i="9"/>
  <c r="N257" i="9"/>
  <c r="J258" i="9"/>
  <c r="K258" i="9"/>
  <c r="L258" i="9"/>
  <c r="M258" i="9"/>
  <c r="N258" i="9"/>
  <c r="J259" i="9"/>
  <c r="K259" i="9"/>
  <c r="L259" i="9"/>
  <c r="M259" i="9"/>
  <c r="N259" i="9"/>
  <c r="J260" i="9"/>
  <c r="K260" i="9"/>
  <c r="L260" i="9"/>
  <c r="M260" i="9"/>
  <c r="N260" i="9"/>
  <c r="J261" i="9"/>
  <c r="K261" i="9"/>
  <c r="L261" i="9"/>
  <c r="M261" i="9"/>
  <c r="N261" i="9"/>
  <c r="J262" i="9"/>
  <c r="K262" i="9"/>
  <c r="L262" i="9"/>
  <c r="M262" i="9"/>
  <c r="N262" i="9"/>
  <c r="J263" i="9"/>
  <c r="K263" i="9"/>
  <c r="L263" i="9"/>
  <c r="M263" i="9"/>
  <c r="N263" i="9"/>
  <c r="J264" i="9"/>
  <c r="K264" i="9"/>
  <c r="L264" i="9"/>
  <c r="M264" i="9"/>
  <c r="N264" i="9"/>
  <c r="J265" i="9"/>
  <c r="K265" i="9"/>
  <c r="L265" i="9"/>
  <c r="M265" i="9"/>
  <c r="N265" i="9"/>
  <c r="J266" i="9"/>
  <c r="K266" i="9"/>
  <c r="L266" i="9"/>
  <c r="M266" i="9"/>
  <c r="N266" i="9"/>
  <c r="J267" i="9"/>
  <c r="K267" i="9"/>
  <c r="L267" i="9"/>
  <c r="M267" i="9"/>
  <c r="N267" i="9"/>
  <c r="J268" i="9"/>
  <c r="K268" i="9"/>
  <c r="L268" i="9"/>
  <c r="M268" i="9"/>
  <c r="N268" i="9"/>
  <c r="J269" i="9"/>
  <c r="K269" i="9"/>
  <c r="L269" i="9"/>
  <c r="M269" i="9"/>
  <c r="N269" i="9"/>
  <c r="J270" i="9"/>
  <c r="K270" i="9"/>
  <c r="L270" i="9"/>
  <c r="M270" i="9"/>
  <c r="N270" i="9"/>
  <c r="J271" i="9"/>
  <c r="K271" i="9"/>
  <c r="L271" i="9"/>
  <c r="M271" i="9"/>
  <c r="N271" i="9"/>
  <c r="J272" i="9"/>
  <c r="K272" i="9"/>
  <c r="L272" i="9"/>
  <c r="M272" i="9"/>
  <c r="N272" i="9"/>
  <c r="J273" i="9"/>
  <c r="K273" i="9"/>
  <c r="L273" i="9"/>
  <c r="M273" i="9"/>
  <c r="N273" i="9"/>
  <c r="J274" i="9"/>
  <c r="K274" i="9"/>
  <c r="L274" i="9"/>
  <c r="M274" i="9"/>
  <c r="N274" i="9"/>
  <c r="J275" i="9"/>
  <c r="K275" i="9"/>
  <c r="L275" i="9"/>
  <c r="M275" i="9"/>
  <c r="N275" i="9"/>
  <c r="J276" i="9"/>
  <c r="K276" i="9"/>
  <c r="L276" i="9"/>
  <c r="M276" i="9"/>
  <c r="N276" i="9"/>
  <c r="J277" i="9"/>
  <c r="K277" i="9"/>
  <c r="L277" i="9"/>
  <c r="M277" i="9"/>
  <c r="N277" i="9"/>
  <c r="J278" i="9"/>
  <c r="K278" i="9"/>
  <c r="L278" i="9"/>
  <c r="M278" i="9"/>
  <c r="N278" i="9"/>
  <c r="J279" i="9"/>
  <c r="K279" i="9"/>
  <c r="L279" i="9"/>
  <c r="M279" i="9"/>
  <c r="N279" i="9"/>
  <c r="J280" i="9"/>
  <c r="K280" i="9"/>
  <c r="L280" i="9"/>
  <c r="M280" i="9"/>
  <c r="N280" i="9"/>
  <c r="J281" i="9"/>
  <c r="K281" i="9"/>
  <c r="L281" i="9"/>
  <c r="M281" i="9"/>
  <c r="N281" i="9"/>
  <c r="J282" i="9"/>
  <c r="K282" i="9"/>
  <c r="L282" i="9"/>
  <c r="M282" i="9"/>
  <c r="N282" i="9"/>
  <c r="J283" i="9"/>
  <c r="K283" i="9"/>
  <c r="L283" i="9"/>
  <c r="M283" i="9"/>
  <c r="N283" i="9"/>
  <c r="J284" i="9"/>
  <c r="K284" i="9"/>
  <c r="L284" i="9"/>
  <c r="M284" i="9"/>
  <c r="N284" i="9"/>
  <c r="J285" i="9"/>
  <c r="K285" i="9"/>
  <c r="L285" i="9"/>
  <c r="M285" i="9"/>
  <c r="N285" i="9"/>
  <c r="J286" i="9"/>
  <c r="K286" i="9"/>
  <c r="L286" i="9"/>
  <c r="M286" i="9"/>
  <c r="N286" i="9"/>
  <c r="J287" i="9"/>
  <c r="K287" i="9"/>
  <c r="L287" i="9"/>
  <c r="M287" i="9"/>
  <c r="N287" i="9"/>
  <c r="J288" i="9"/>
  <c r="K288" i="9"/>
  <c r="L288" i="9"/>
  <c r="M288" i="9"/>
  <c r="N288" i="9"/>
  <c r="J289" i="9"/>
  <c r="K289" i="9"/>
  <c r="L289" i="9"/>
  <c r="M289" i="9"/>
  <c r="N289" i="9"/>
  <c r="J290" i="9"/>
  <c r="K290" i="9"/>
  <c r="L290" i="9"/>
  <c r="M290" i="9"/>
  <c r="N290" i="9"/>
  <c r="J291" i="9"/>
  <c r="K291" i="9"/>
  <c r="L291" i="9"/>
  <c r="M291" i="9"/>
  <c r="N291" i="9"/>
  <c r="J292" i="9"/>
  <c r="K292" i="9"/>
  <c r="L292" i="9"/>
  <c r="M292" i="9"/>
  <c r="N292" i="9"/>
  <c r="J293" i="9"/>
  <c r="K293" i="9"/>
  <c r="L293" i="9"/>
  <c r="M293" i="9"/>
  <c r="N293" i="9"/>
  <c r="J294" i="9"/>
  <c r="K294" i="9"/>
  <c r="L294" i="9"/>
  <c r="M294" i="9"/>
  <c r="N294" i="9"/>
  <c r="J295" i="9"/>
  <c r="K295" i="9"/>
  <c r="L295" i="9"/>
  <c r="M295" i="9"/>
  <c r="N295" i="9"/>
  <c r="J296" i="9"/>
  <c r="K296" i="9"/>
  <c r="L296" i="9"/>
  <c r="M296" i="9"/>
  <c r="N296" i="9"/>
  <c r="J297" i="9"/>
  <c r="K297" i="9"/>
  <c r="L297" i="9"/>
  <c r="M297" i="9"/>
  <c r="N297" i="9"/>
  <c r="J298" i="9"/>
  <c r="K298" i="9"/>
  <c r="L298" i="9"/>
  <c r="M298" i="9"/>
  <c r="N298" i="9"/>
  <c r="J299" i="9"/>
  <c r="K299" i="9"/>
  <c r="L299" i="9"/>
  <c r="M299" i="9"/>
  <c r="N299" i="9"/>
  <c r="J300" i="9"/>
  <c r="K300" i="9"/>
  <c r="L300" i="9"/>
  <c r="M300" i="9"/>
  <c r="N300" i="9"/>
  <c r="J301" i="9"/>
  <c r="K301" i="9"/>
  <c r="L301" i="9"/>
  <c r="M301" i="9"/>
  <c r="N301" i="9"/>
  <c r="J302" i="9"/>
  <c r="K302" i="9"/>
  <c r="L302" i="9"/>
  <c r="M302" i="9"/>
  <c r="N302" i="9"/>
  <c r="J303" i="9"/>
  <c r="K303" i="9"/>
  <c r="L303" i="9"/>
  <c r="M303" i="9"/>
  <c r="N303" i="9"/>
  <c r="J304" i="9"/>
  <c r="K304" i="9"/>
  <c r="L304" i="9"/>
  <c r="M304" i="9"/>
  <c r="N304" i="9"/>
  <c r="J305" i="9"/>
  <c r="K305" i="9"/>
  <c r="L305" i="9"/>
  <c r="M305" i="9"/>
  <c r="N305" i="9"/>
  <c r="J306" i="9"/>
  <c r="K306" i="9"/>
  <c r="L306" i="9"/>
  <c r="M306" i="9"/>
  <c r="N306" i="9"/>
  <c r="J307" i="9"/>
  <c r="K307" i="9"/>
  <c r="L307" i="9"/>
  <c r="M307" i="9"/>
  <c r="N307" i="9"/>
  <c r="J308" i="9"/>
  <c r="K308" i="9"/>
  <c r="L308" i="9"/>
  <c r="M308" i="9"/>
  <c r="N308" i="9"/>
  <c r="J309" i="9"/>
  <c r="K309" i="9"/>
  <c r="L309" i="9"/>
  <c r="M309" i="9"/>
  <c r="N309" i="9"/>
  <c r="J310" i="9"/>
  <c r="K310" i="9"/>
  <c r="L310" i="9"/>
  <c r="M310" i="9"/>
  <c r="N310" i="9"/>
  <c r="J311" i="9"/>
  <c r="K311" i="9"/>
  <c r="L311" i="9"/>
  <c r="M311" i="9"/>
  <c r="N311" i="9"/>
  <c r="J312" i="9"/>
  <c r="K312" i="9"/>
  <c r="L312" i="9"/>
  <c r="M312" i="9"/>
  <c r="N312" i="9"/>
  <c r="J313" i="9"/>
  <c r="K313" i="9"/>
  <c r="L313" i="9"/>
  <c r="M313" i="9"/>
  <c r="N313" i="9"/>
  <c r="J314" i="9"/>
  <c r="K314" i="9"/>
  <c r="L314" i="9"/>
  <c r="M314" i="9"/>
  <c r="N314" i="9"/>
  <c r="J315" i="9"/>
  <c r="K315" i="9"/>
  <c r="L315" i="9"/>
  <c r="M315" i="9"/>
  <c r="N315" i="9"/>
  <c r="J316" i="9"/>
  <c r="K316" i="9"/>
  <c r="L316" i="9"/>
  <c r="M316" i="9"/>
  <c r="N316" i="9"/>
  <c r="J317" i="9"/>
  <c r="K317" i="9"/>
  <c r="L317" i="9"/>
  <c r="M317" i="9"/>
  <c r="N317" i="9"/>
  <c r="J318" i="9"/>
  <c r="K318" i="9"/>
  <c r="L318" i="9"/>
  <c r="M318" i="9"/>
  <c r="N318" i="9"/>
  <c r="J319" i="9"/>
  <c r="K319" i="9"/>
  <c r="L319" i="9"/>
  <c r="M319" i="9"/>
  <c r="N319" i="9"/>
  <c r="J320" i="9"/>
  <c r="K320" i="9"/>
  <c r="L320" i="9"/>
  <c r="M320" i="9"/>
  <c r="N320" i="9"/>
  <c r="J321" i="9"/>
  <c r="K321" i="9"/>
  <c r="L321" i="9"/>
  <c r="M321" i="9"/>
  <c r="N321" i="9"/>
  <c r="J322" i="9"/>
  <c r="K322" i="9"/>
  <c r="L322" i="9"/>
  <c r="M322" i="9"/>
  <c r="N322" i="9"/>
  <c r="J323" i="9"/>
  <c r="K323" i="9"/>
  <c r="L323" i="9"/>
  <c r="M323" i="9"/>
  <c r="N323" i="9"/>
  <c r="J324" i="9"/>
  <c r="K324" i="9"/>
  <c r="L324" i="9"/>
  <c r="M324" i="9"/>
  <c r="N324" i="9"/>
  <c r="J325" i="9"/>
  <c r="K325" i="9"/>
  <c r="L325" i="9"/>
  <c r="M325" i="9"/>
  <c r="N325" i="9"/>
  <c r="J326" i="9"/>
  <c r="K326" i="9"/>
  <c r="L326" i="9"/>
  <c r="M326" i="9"/>
  <c r="N326" i="9"/>
  <c r="J327" i="9"/>
  <c r="K327" i="9"/>
  <c r="L327" i="9"/>
  <c r="M327" i="9"/>
  <c r="N327" i="9"/>
  <c r="J328" i="9"/>
  <c r="K328" i="9"/>
  <c r="L328" i="9"/>
  <c r="M328" i="9"/>
  <c r="N328" i="9"/>
  <c r="J329" i="9"/>
  <c r="K329" i="9"/>
  <c r="L329" i="9"/>
  <c r="M329" i="9"/>
  <c r="N329" i="9"/>
  <c r="J330" i="9"/>
  <c r="K330" i="9"/>
  <c r="L330" i="9"/>
  <c r="M330" i="9"/>
  <c r="N330" i="9"/>
  <c r="J331" i="9"/>
  <c r="K331" i="9"/>
  <c r="L331" i="9"/>
  <c r="M331" i="9"/>
  <c r="N331" i="9"/>
  <c r="J332" i="9"/>
  <c r="K332" i="9"/>
  <c r="L332" i="9"/>
  <c r="M332" i="9"/>
  <c r="N332" i="9"/>
  <c r="J333" i="9"/>
  <c r="K333" i="9"/>
  <c r="L333" i="9"/>
  <c r="M333" i="9"/>
  <c r="N333" i="9"/>
  <c r="J334" i="9"/>
  <c r="K334" i="9"/>
  <c r="L334" i="9"/>
  <c r="M334" i="9"/>
  <c r="N334" i="9"/>
  <c r="J335" i="9"/>
  <c r="K335" i="9"/>
  <c r="L335" i="9"/>
  <c r="M335" i="9"/>
  <c r="N335" i="9"/>
  <c r="J336" i="9"/>
  <c r="K336" i="9"/>
  <c r="L336" i="9"/>
  <c r="M336" i="9"/>
  <c r="N336" i="9"/>
  <c r="J337" i="9"/>
  <c r="K337" i="9"/>
  <c r="L337" i="9"/>
  <c r="M337" i="9"/>
  <c r="N337" i="9"/>
  <c r="J338" i="9"/>
  <c r="K338" i="9"/>
  <c r="L338" i="9"/>
  <c r="M338" i="9"/>
  <c r="N338" i="9"/>
  <c r="J339" i="9"/>
  <c r="K339" i="9"/>
  <c r="L339" i="9"/>
  <c r="M339" i="9"/>
  <c r="N339" i="9"/>
  <c r="J340" i="9"/>
  <c r="K340" i="9"/>
  <c r="L340" i="9"/>
  <c r="M340" i="9"/>
  <c r="N340" i="9"/>
  <c r="J341" i="9"/>
  <c r="K341" i="9"/>
  <c r="L341" i="9"/>
  <c r="M341" i="9"/>
  <c r="N341" i="9"/>
  <c r="J342" i="9"/>
  <c r="K342" i="9"/>
  <c r="L342" i="9"/>
  <c r="M342" i="9"/>
  <c r="N342" i="9"/>
  <c r="J343" i="9"/>
  <c r="K343" i="9"/>
  <c r="L343" i="9"/>
  <c r="M343" i="9"/>
  <c r="N343" i="9"/>
  <c r="J344" i="9"/>
  <c r="K344" i="9"/>
  <c r="L344" i="9"/>
  <c r="M344" i="9"/>
  <c r="N344" i="9"/>
  <c r="J345" i="9"/>
  <c r="K345" i="9"/>
  <c r="L345" i="9"/>
  <c r="M345" i="9"/>
  <c r="N345" i="9"/>
  <c r="J346" i="9"/>
  <c r="K346" i="9"/>
  <c r="L346" i="9"/>
  <c r="M346" i="9"/>
  <c r="N346" i="9"/>
  <c r="J347" i="9"/>
  <c r="K347" i="9"/>
  <c r="L347" i="9"/>
  <c r="M347" i="9"/>
  <c r="N347" i="9"/>
  <c r="J348" i="9"/>
  <c r="K348" i="9"/>
  <c r="L348" i="9"/>
  <c r="M348" i="9"/>
  <c r="N348" i="9"/>
  <c r="J349" i="9"/>
  <c r="K349" i="9"/>
  <c r="L349" i="9"/>
  <c r="M349" i="9"/>
  <c r="N349" i="9"/>
  <c r="J350" i="9"/>
  <c r="K350" i="9"/>
  <c r="L350" i="9"/>
  <c r="M350" i="9"/>
  <c r="N350" i="9"/>
  <c r="J351" i="9"/>
  <c r="K351" i="9"/>
  <c r="L351" i="9"/>
  <c r="M351" i="9"/>
  <c r="N351" i="9"/>
  <c r="J352" i="9"/>
  <c r="K352" i="9"/>
  <c r="L352" i="9"/>
  <c r="M352" i="9"/>
  <c r="N352" i="9"/>
  <c r="J353" i="9"/>
  <c r="K353" i="9"/>
  <c r="L353" i="9"/>
  <c r="M353" i="9"/>
  <c r="N353" i="9"/>
  <c r="J354" i="9"/>
  <c r="K354" i="9"/>
  <c r="L354" i="9"/>
  <c r="M354" i="9"/>
  <c r="N354" i="9"/>
  <c r="J355" i="9"/>
  <c r="K355" i="9"/>
  <c r="L355" i="9"/>
  <c r="M355" i="9"/>
  <c r="N355" i="9"/>
  <c r="J356" i="9"/>
  <c r="K356" i="9"/>
  <c r="L356" i="9"/>
  <c r="M356" i="9"/>
  <c r="N356" i="9"/>
  <c r="J357" i="9"/>
  <c r="K357" i="9"/>
  <c r="L357" i="9"/>
  <c r="M357" i="9"/>
  <c r="N357" i="9"/>
  <c r="J358" i="9"/>
  <c r="K358" i="9"/>
  <c r="L358" i="9"/>
  <c r="M358" i="9"/>
  <c r="N358" i="9"/>
  <c r="J359" i="9"/>
  <c r="K359" i="9"/>
  <c r="L359" i="9"/>
  <c r="M359" i="9"/>
  <c r="N359" i="9"/>
  <c r="J360" i="9"/>
  <c r="K360" i="9"/>
  <c r="L360" i="9"/>
  <c r="M360" i="9"/>
  <c r="N360" i="9"/>
  <c r="J361" i="9"/>
  <c r="K361" i="9"/>
  <c r="L361" i="9"/>
  <c r="M361" i="9"/>
  <c r="N361" i="9"/>
  <c r="J362" i="9"/>
  <c r="K362" i="9"/>
  <c r="L362" i="9"/>
  <c r="M362" i="9"/>
  <c r="N362" i="9"/>
  <c r="J363" i="9"/>
  <c r="K363" i="9"/>
  <c r="L363" i="9"/>
  <c r="M363" i="9"/>
  <c r="N363" i="9"/>
  <c r="J364" i="9"/>
  <c r="K364" i="9"/>
  <c r="L364" i="9"/>
  <c r="M364" i="9"/>
  <c r="N364" i="9"/>
  <c r="J365" i="9"/>
  <c r="K365" i="9"/>
  <c r="L365" i="9"/>
  <c r="M365" i="9"/>
  <c r="N365" i="9"/>
  <c r="J366" i="9"/>
  <c r="K366" i="9"/>
  <c r="L366" i="9"/>
  <c r="M366" i="9"/>
  <c r="N366" i="9"/>
  <c r="J367" i="9"/>
  <c r="K367" i="9"/>
  <c r="L367" i="9"/>
  <c r="M367" i="9"/>
  <c r="N367" i="9"/>
  <c r="M3" i="9"/>
  <c r="L3" i="9"/>
  <c r="K3" i="9"/>
  <c r="J3" i="9"/>
  <c r="B41" i="11"/>
  <c r="T2" i="9"/>
  <c r="C2" i="9"/>
  <c r="C29" i="9"/>
  <c r="W2" i="9"/>
  <c r="V2" i="9"/>
  <c r="U2" i="9"/>
  <c r="K41" i="11"/>
  <c r="Y3" i="9" s="1"/>
  <c r="H41" i="11"/>
  <c r="H406" i="11"/>
  <c r="H405" i="11"/>
  <c r="H404" i="11"/>
  <c r="H403" i="11"/>
  <c r="H402" i="11"/>
  <c r="H401" i="11"/>
  <c r="H400" i="11"/>
  <c r="H399" i="11"/>
  <c r="Q406" i="11"/>
  <c r="Q405" i="11"/>
  <c r="Q404" i="11"/>
  <c r="Q403" i="11"/>
  <c r="Q402" i="11"/>
  <c r="Q401" i="11"/>
  <c r="Q400" i="11"/>
  <c r="Q399" i="11"/>
  <c r="H148" i="11"/>
  <c r="H149" i="11"/>
  <c r="H150" i="11"/>
  <c r="H151" i="11"/>
  <c r="H152" i="11"/>
  <c r="H153" i="11"/>
  <c r="H154" i="11"/>
  <c r="H155" i="11"/>
  <c r="H156" i="11"/>
  <c r="H157" i="11"/>
  <c r="H158" i="11"/>
  <c r="H159" i="11"/>
  <c r="H160" i="11"/>
  <c r="H161" i="11"/>
  <c r="H162" i="11"/>
  <c r="H163" i="11"/>
  <c r="H164" i="11"/>
  <c r="H165" i="11"/>
  <c r="H166" i="11"/>
  <c r="H167" i="11"/>
  <c r="H168" i="11"/>
  <c r="H169" i="11"/>
  <c r="H170" i="11"/>
  <c r="H171" i="11"/>
  <c r="H172" i="11"/>
  <c r="H173" i="11"/>
  <c r="H174" i="11"/>
  <c r="H175" i="11"/>
  <c r="H176" i="11"/>
  <c r="H177" i="11"/>
  <c r="H178" i="11"/>
  <c r="H179" i="11"/>
  <c r="H180" i="11"/>
  <c r="H181" i="11"/>
  <c r="H182" i="11"/>
  <c r="H183" i="11"/>
  <c r="H184" i="11"/>
  <c r="H185" i="11"/>
  <c r="H186" i="11"/>
  <c r="H187" i="11"/>
  <c r="H188" i="11"/>
  <c r="H189" i="11"/>
  <c r="H190" i="11"/>
  <c r="H191" i="11"/>
  <c r="H192" i="11"/>
  <c r="H193" i="11"/>
  <c r="H194" i="11"/>
  <c r="H195" i="11"/>
  <c r="H196" i="11"/>
  <c r="H197" i="11"/>
  <c r="H198" i="11"/>
  <c r="H199" i="11"/>
  <c r="H200" i="11"/>
  <c r="H201" i="11"/>
  <c r="H202" i="11"/>
  <c r="H203" i="11"/>
  <c r="H204" i="11"/>
  <c r="H205" i="11"/>
  <c r="H206" i="11"/>
  <c r="H207" i="11"/>
  <c r="H208" i="11"/>
  <c r="H209" i="11"/>
  <c r="H210" i="11"/>
  <c r="H211" i="11"/>
  <c r="H212" i="11"/>
  <c r="H213" i="11"/>
  <c r="H214" i="11"/>
  <c r="H215" i="11"/>
  <c r="H216" i="11"/>
  <c r="H217" i="11"/>
  <c r="H218" i="11"/>
  <c r="H219" i="11"/>
  <c r="H220" i="11"/>
  <c r="H221" i="11"/>
  <c r="H222" i="11"/>
  <c r="H223" i="11"/>
  <c r="H224" i="11"/>
  <c r="H225" i="11"/>
  <c r="H226" i="11"/>
  <c r="H227" i="11"/>
  <c r="H228" i="11"/>
  <c r="H229" i="11"/>
  <c r="H230" i="11"/>
  <c r="H231" i="11"/>
  <c r="H232" i="11"/>
  <c r="H233" i="11"/>
  <c r="H234" i="11"/>
  <c r="H235" i="11"/>
  <c r="H236" i="11"/>
  <c r="H237" i="11"/>
  <c r="H238" i="11"/>
  <c r="H239" i="11"/>
  <c r="H240" i="11"/>
  <c r="H241" i="11"/>
  <c r="H242" i="11"/>
  <c r="H243" i="11"/>
  <c r="H244" i="11"/>
  <c r="H245" i="11"/>
  <c r="H246" i="11"/>
  <c r="H247" i="11"/>
  <c r="H248" i="11"/>
  <c r="H249" i="11"/>
  <c r="H250" i="11"/>
  <c r="H251" i="11"/>
  <c r="H252" i="11"/>
  <c r="H253" i="11"/>
  <c r="H254" i="11"/>
  <c r="H255" i="11"/>
  <c r="H256" i="11"/>
  <c r="H257" i="11"/>
  <c r="H258" i="11"/>
  <c r="H259" i="11"/>
  <c r="H260" i="11"/>
  <c r="H261" i="11"/>
  <c r="H262" i="11"/>
  <c r="H263" i="11"/>
  <c r="H264" i="11"/>
  <c r="H265" i="11"/>
  <c r="H266" i="11"/>
  <c r="H267" i="11"/>
  <c r="H268" i="11"/>
  <c r="H269" i="11"/>
  <c r="H270" i="11"/>
  <c r="H271" i="11"/>
  <c r="H272" i="11"/>
  <c r="H273" i="11"/>
  <c r="H274" i="11"/>
  <c r="H275" i="11"/>
  <c r="H276" i="11"/>
  <c r="H277" i="11"/>
  <c r="H278" i="11"/>
  <c r="H279" i="11"/>
  <c r="H280" i="11"/>
  <c r="H281" i="11"/>
  <c r="H282" i="11"/>
  <c r="H283" i="11"/>
  <c r="H284" i="11"/>
  <c r="H285" i="11"/>
  <c r="H286" i="11"/>
  <c r="H287" i="11"/>
  <c r="H288" i="11"/>
  <c r="H289" i="11"/>
  <c r="H290" i="11"/>
  <c r="H291" i="11"/>
  <c r="H292" i="11"/>
  <c r="H293" i="11"/>
  <c r="H294" i="11"/>
  <c r="H295" i="11"/>
  <c r="H296" i="11"/>
  <c r="H297" i="11"/>
  <c r="H298" i="11"/>
  <c r="H299" i="11"/>
  <c r="H300" i="11"/>
  <c r="H301" i="11"/>
  <c r="H302" i="11"/>
  <c r="H303" i="11"/>
  <c r="H304" i="11"/>
  <c r="H305" i="11"/>
  <c r="H306" i="11"/>
  <c r="H307" i="11"/>
  <c r="H308" i="11"/>
  <c r="H309" i="11"/>
  <c r="H310" i="11"/>
  <c r="H311" i="11"/>
  <c r="H312" i="11"/>
  <c r="H313" i="11"/>
  <c r="H314" i="11"/>
  <c r="H315" i="11"/>
  <c r="H316" i="11"/>
  <c r="H317" i="11"/>
  <c r="H318" i="11"/>
  <c r="H319" i="11"/>
  <c r="H320" i="11"/>
  <c r="H321" i="11"/>
  <c r="H322" i="11"/>
  <c r="H323" i="11"/>
  <c r="H324" i="11"/>
  <c r="H325" i="11"/>
  <c r="H326" i="11"/>
  <c r="H327" i="11"/>
  <c r="H328" i="11"/>
  <c r="H329" i="11"/>
  <c r="H330" i="11"/>
  <c r="H331" i="11"/>
  <c r="H332" i="11"/>
  <c r="H333" i="11"/>
  <c r="H334" i="11"/>
  <c r="H335" i="11"/>
  <c r="H336" i="11"/>
  <c r="H337" i="11"/>
  <c r="H338" i="11"/>
  <c r="H339" i="11"/>
  <c r="H340" i="11"/>
  <c r="H341" i="11"/>
  <c r="H342" i="11"/>
  <c r="H343" i="11"/>
  <c r="H344" i="11"/>
  <c r="H345" i="11"/>
  <c r="H346" i="11"/>
  <c r="H347" i="11"/>
  <c r="H348" i="11"/>
  <c r="H349" i="11"/>
  <c r="H350" i="11"/>
  <c r="H351" i="11"/>
  <c r="H352" i="11"/>
  <c r="H353" i="11"/>
  <c r="H354" i="11"/>
  <c r="H355" i="11"/>
  <c r="H356" i="11"/>
  <c r="H357" i="11"/>
  <c r="H358" i="11"/>
  <c r="H359" i="11"/>
  <c r="H360" i="11"/>
  <c r="H361" i="11"/>
  <c r="H362" i="11"/>
  <c r="H363" i="11"/>
  <c r="H364" i="11"/>
  <c r="H365" i="11"/>
  <c r="H366" i="11"/>
  <c r="H367" i="11"/>
  <c r="H368" i="11"/>
  <c r="H369" i="11"/>
  <c r="H370" i="11"/>
  <c r="H371" i="11"/>
  <c r="H372" i="11"/>
  <c r="H373" i="11"/>
  <c r="H374" i="11"/>
  <c r="H375" i="11"/>
  <c r="H376" i="11"/>
  <c r="H377" i="11"/>
  <c r="H378" i="11"/>
  <c r="H379" i="11"/>
  <c r="H380" i="11"/>
  <c r="H381" i="11"/>
  <c r="H382" i="11"/>
  <c r="H383" i="11"/>
  <c r="H384" i="11"/>
  <c r="H385" i="11"/>
  <c r="H386" i="11"/>
  <c r="H387" i="11"/>
  <c r="H388" i="11"/>
  <c r="H389" i="11"/>
  <c r="H390" i="11"/>
  <c r="H391" i="11"/>
  <c r="H392" i="11"/>
  <c r="H393" i="11"/>
  <c r="H394" i="11"/>
  <c r="H395" i="11"/>
  <c r="H396" i="11"/>
  <c r="H397" i="11"/>
  <c r="H398" i="11"/>
  <c r="H147" i="11"/>
  <c r="C15" i="9"/>
  <c r="C14" i="9"/>
  <c r="V13" i="11"/>
  <c r="Q355" i="11"/>
  <c r="Q356" i="11"/>
  <c r="Q357" i="11"/>
  <c r="Q358" i="11"/>
  <c r="Q359" i="11"/>
  <c r="Q360" i="11"/>
  <c r="Q361" i="11"/>
  <c r="Q362" i="11"/>
  <c r="Q363" i="11"/>
  <c r="Q364" i="11"/>
  <c r="Q365" i="11"/>
  <c r="Q366" i="11"/>
  <c r="Q367" i="11"/>
  <c r="Q368" i="11"/>
  <c r="Q369" i="11"/>
  <c r="Q370" i="11"/>
  <c r="Q371" i="11"/>
  <c r="Q372" i="11"/>
  <c r="Q373" i="11"/>
  <c r="Q374" i="11"/>
  <c r="Q375" i="11"/>
  <c r="Q376" i="11"/>
  <c r="Q377" i="11"/>
  <c r="Q378" i="11"/>
  <c r="Q379" i="11"/>
  <c r="Q380" i="11"/>
  <c r="Q381" i="11"/>
  <c r="Q382" i="11"/>
  <c r="Q383" i="11"/>
  <c r="Q384" i="11"/>
  <c r="Q385" i="11"/>
  <c r="Q386" i="11"/>
  <c r="Q387" i="11"/>
  <c r="Q388" i="11"/>
  <c r="Q389" i="11"/>
  <c r="Q390" i="11"/>
  <c r="Q391" i="11"/>
  <c r="Q392" i="11"/>
  <c r="Q393" i="11"/>
  <c r="Q394" i="11"/>
  <c r="Q395" i="11"/>
  <c r="Q396" i="11"/>
  <c r="Q397" i="11"/>
  <c r="Q398" i="11"/>
  <c r="Q279" i="11"/>
  <c r="Q280" i="11"/>
  <c r="Q281" i="11"/>
  <c r="Q282" i="11"/>
  <c r="Q283" i="11"/>
  <c r="Q284" i="11"/>
  <c r="Q285" i="11"/>
  <c r="Q286" i="11"/>
  <c r="Q287" i="11"/>
  <c r="Q288" i="11"/>
  <c r="Q289" i="11"/>
  <c r="Q290" i="11"/>
  <c r="Q291" i="11"/>
  <c r="Q292" i="11"/>
  <c r="Q293" i="11"/>
  <c r="Q294" i="11"/>
  <c r="Q295" i="11"/>
  <c r="Q296" i="11"/>
  <c r="Q297" i="11"/>
  <c r="Q298" i="11"/>
  <c r="Q299" i="11"/>
  <c r="Q300" i="11"/>
  <c r="Q301" i="11"/>
  <c r="Q302" i="11"/>
  <c r="Q303" i="11"/>
  <c r="Q304" i="11"/>
  <c r="Q305" i="11"/>
  <c r="Q306" i="11"/>
  <c r="Q307" i="11"/>
  <c r="Q308" i="11"/>
  <c r="Q309" i="11"/>
  <c r="Q310" i="11"/>
  <c r="Q311" i="11"/>
  <c r="Q312" i="11"/>
  <c r="Q313" i="11"/>
  <c r="Q314" i="11"/>
  <c r="Q315" i="11"/>
  <c r="Q316" i="11"/>
  <c r="Q317" i="11"/>
  <c r="Q318" i="11"/>
  <c r="Q319" i="11"/>
  <c r="Q320" i="11"/>
  <c r="Q321" i="11"/>
  <c r="Q322" i="11"/>
  <c r="Q323" i="11"/>
  <c r="Q324" i="11"/>
  <c r="Q325" i="11"/>
  <c r="Q326" i="11"/>
  <c r="Q327" i="11"/>
  <c r="Q328" i="11"/>
  <c r="Q329" i="11"/>
  <c r="Q330" i="11"/>
  <c r="Q331" i="11"/>
  <c r="Q332" i="11"/>
  <c r="Q333" i="11"/>
  <c r="Q334" i="11"/>
  <c r="Q335" i="11"/>
  <c r="Q336" i="11"/>
  <c r="Q337" i="11"/>
  <c r="Q338" i="11"/>
  <c r="Q339" i="11"/>
  <c r="Q340" i="11"/>
  <c r="Q341" i="11"/>
  <c r="Q342" i="11"/>
  <c r="Q343" i="11"/>
  <c r="Q344" i="11"/>
  <c r="Q345" i="11"/>
  <c r="Q346" i="11"/>
  <c r="Q347" i="11"/>
  <c r="Q348" i="11"/>
  <c r="Q349" i="11"/>
  <c r="Q350" i="11"/>
  <c r="Q351" i="11"/>
  <c r="Q352" i="11"/>
  <c r="Q353" i="11"/>
  <c r="Q354" i="11"/>
  <c r="Q241" i="11"/>
  <c r="Q242" i="11"/>
  <c r="Q243" i="11"/>
  <c r="Q244" i="11"/>
  <c r="Q245" i="11"/>
  <c r="Q246" i="11"/>
  <c r="Q247" i="11"/>
  <c r="Q248" i="11"/>
  <c r="Q249" i="11"/>
  <c r="Q250" i="11"/>
  <c r="Q251" i="11"/>
  <c r="Q252" i="11"/>
  <c r="Q253" i="11"/>
  <c r="Q254" i="11"/>
  <c r="Q255" i="11"/>
  <c r="Q256" i="11"/>
  <c r="Q257" i="11"/>
  <c r="Q258" i="11"/>
  <c r="Q259" i="11"/>
  <c r="Q260" i="11"/>
  <c r="Q261" i="11"/>
  <c r="Q262" i="11"/>
  <c r="Q263" i="11"/>
  <c r="Q264" i="11"/>
  <c r="Q265" i="11"/>
  <c r="Q266" i="11"/>
  <c r="Q267" i="11"/>
  <c r="Q268" i="11"/>
  <c r="Q269" i="11"/>
  <c r="Q270" i="11"/>
  <c r="Q271" i="11"/>
  <c r="Q272" i="11"/>
  <c r="Q273" i="11"/>
  <c r="Q274" i="11"/>
  <c r="Q275" i="11"/>
  <c r="Q276" i="11"/>
  <c r="Q277" i="11"/>
  <c r="Q278" i="11"/>
  <c r="Q204" i="11"/>
  <c r="Q205" i="11"/>
  <c r="Q206" i="11"/>
  <c r="Q207" i="11"/>
  <c r="Q208" i="11"/>
  <c r="Q209" i="11"/>
  <c r="Q210" i="11"/>
  <c r="Q211" i="11"/>
  <c r="Q212" i="11"/>
  <c r="Q213" i="11"/>
  <c r="Q214" i="11"/>
  <c r="Q215" i="11"/>
  <c r="Q216" i="11"/>
  <c r="Q217" i="11"/>
  <c r="Q218" i="11"/>
  <c r="Q219" i="11"/>
  <c r="Q220" i="11"/>
  <c r="Q221" i="11"/>
  <c r="Q222" i="11"/>
  <c r="Q223" i="11"/>
  <c r="Q224" i="11"/>
  <c r="Q225" i="11"/>
  <c r="Q226" i="11"/>
  <c r="Q227" i="11"/>
  <c r="Q228" i="11"/>
  <c r="Q229" i="11"/>
  <c r="Q230" i="11"/>
  <c r="Q231" i="11"/>
  <c r="Q232" i="11"/>
  <c r="Q233" i="11"/>
  <c r="Q234" i="11"/>
  <c r="Q235" i="11"/>
  <c r="Q236" i="11"/>
  <c r="Q237" i="11"/>
  <c r="Q238" i="11"/>
  <c r="Q239" i="11"/>
  <c r="Q240" i="11"/>
  <c r="Q189" i="11"/>
  <c r="Q190" i="11"/>
  <c r="Q191" i="11"/>
  <c r="Q192" i="11"/>
  <c r="Q193" i="11"/>
  <c r="Q194" i="11"/>
  <c r="Q195" i="11"/>
  <c r="Q196" i="11"/>
  <c r="Q197" i="11"/>
  <c r="Q198" i="11"/>
  <c r="Q199" i="11"/>
  <c r="Q200" i="11"/>
  <c r="Q201" i="11"/>
  <c r="Q202" i="11"/>
  <c r="Q203" i="11"/>
  <c r="Q179" i="11"/>
  <c r="Q180" i="11"/>
  <c r="Q181" i="11"/>
  <c r="Q182" i="11"/>
  <c r="Q183" i="11"/>
  <c r="Q184" i="11"/>
  <c r="Q185" i="11"/>
  <c r="Q186" i="11"/>
  <c r="Q187" i="11"/>
  <c r="Q188" i="11"/>
  <c r="Q175" i="11"/>
  <c r="Q176" i="11"/>
  <c r="Q177" i="11"/>
  <c r="Q178" i="11"/>
  <c r="C5" i="9"/>
  <c r="U20" i="11" s="1"/>
  <c r="C4" i="9"/>
  <c r="C30" i="9" s="1"/>
  <c r="C3" i="9"/>
  <c r="Q174" i="11"/>
  <c r="Q173" i="11"/>
  <c r="Q172" i="11"/>
  <c r="Q171" i="11"/>
  <c r="Q170" i="11"/>
  <c r="Q169" i="11"/>
  <c r="Q168" i="11"/>
  <c r="Q167" i="11"/>
  <c r="Q166" i="11"/>
  <c r="Q165" i="11"/>
  <c r="Q164" i="11"/>
  <c r="Q163" i="11"/>
  <c r="Q162" i="11"/>
  <c r="Q161" i="11"/>
  <c r="Q160" i="11"/>
  <c r="Q159" i="11"/>
  <c r="Q158" i="11"/>
  <c r="Q157" i="11"/>
  <c r="Q156" i="11"/>
  <c r="Q155" i="11"/>
  <c r="Q154" i="11"/>
  <c r="Q153" i="11"/>
  <c r="Q152" i="11"/>
  <c r="Q151" i="11"/>
  <c r="Q150" i="11"/>
  <c r="Q149" i="11"/>
  <c r="Q148" i="11"/>
  <c r="Q147" i="11"/>
  <c r="Q146" i="11"/>
  <c r="H146" i="11"/>
  <c r="Q145" i="11"/>
  <c r="H145" i="11"/>
  <c r="Q144" i="11"/>
  <c r="H144" i="11"/>
  <c r="Q143" i="11"/>
  <c r="H143" i="11"/>
  <c r="Q142" i="11"/>
  <c r="H142" i="11"/>
  <c r="Q141" i="11"/>
  <c r="H141" i="11"/>
  <c r="Q140" i="11"/>
  <c r="H140" i="11"/>
  <c r="Q139" i="11"/>
  <c r="H139" i="11"/>
  <c r="Q138" i="11"/>
  <c r="H138" i="11"/>
  <c r="Q137" i="11"/>
  <c r="H137" i="11"/>
  <c r="Q136" i="11"/>
  <c r="H136" i="11"/>
  <c r="Q135" i="11"/>
  <c r="H135" i="11"/>
  <c r="Q134" i="11"/>
  <c r="H134" i="11"/>
  <c r="Q133" i="11"/>
  <c r="H133" i="11"/>
  <c r="Q132" i="11"/>
  <c r="H132" i="11"/>
  <c r="Q131" i="11"/>
  <c r="H131" i="11"/>
  <c r="Q130" i="11"/>
  <c r="H130" i="11"/>
  <c r="Q129" i="11"/>
  <c r="H129" i="11"/>
  <c r="Q128" i="11"/>
  <c r="H128" i="11"/>
  <c r="Q127" i="11"/>
  <c r="H127" i="11"/>
  <c r="Q126" i="11"/>
  <c r="H126" i="11"/>
  <c r="Q125" i="11"/>
  <c r="H125" i="11"/>
  <c r="Q124" i="11"/>
  <c r="H124" i="11"/>
  <c r="Q123" i="11"/>
  <c r="H123" i="11"/>
  <c r="Q122" i="11"/>
  <c r="H122" i="11"/>
  <c r="Q121" i="11"/>
  <c r="H121" i="11"/>
  <c r="Q120" i="11"/>
  <c r="H120" i="11"/>
  <c r="Q119" i="11"/>
  <c r="H119" i="11"/>
  <c r="Q118" i="11"/>
  <c r="H118" i="11"/>
  <c r="Q117" i="11"/>
  <c r="H117" i="11"/>
  <c r="Q116" i="11"/>
  <c r="H116" i="11"/>
  <c r="Q115" i="11"/>
  <c r="H115" i="11"/>
  <c r="Q114" i="11"/>
  <c r="H114" i="11"/>
  <c r="Q113" i="11"/>
  <c r="H113" i="11"/>
  <c r="Q112" i="11"/>
  <c r="H112" i="11"/>
  <c r="Q111" i="11"/>
  <c r="H111" i="11"/>
  <c r="Q110" i="11"/>
  <c r="H110" i="11"/>
  <c r="Q109" i="11"/>
  <c r="H109" i="11"/>
  <c r="Q108" i="11"/>
  <c r="H108" i="11"/>
  <c r="Q107" i="11"/>
  <c r="H107" i="11"/>
  <c r="Q106" i="11"/>
  <c r="H106" i="11"/>
  <c r="Q105" i="11"/>
  <c r="H105" i="11"/>
  <c r="Q104" i="11"/>
  <c r="H104" i="11"/>
  <c r="Q103" i="11"/>
  <c r="H103" i="11"/>
  <c r="Q102" i="11"/>
  <c r="H102" i="11"/>
  <c r="Q101" i="11"/>
  <c r="H101" i="11"/>
  <c r="Q100" i="11"/>
  <c r="H100" i="11"/>
  <c r="Q99" i="11"/>
  <c r="H99" i="11"/>
  <c r="Q98" i="11"/>
  <c r="H98" i="11"/>
  <c r="Q97" i="11"/>
  <c r="H97" i="11"/>
  <c r="Q96" i="11"/>
  <c r="H96" i="11"/>
  <c r="Q95" i="11"/>
  <c r="H95" i="11"/>
  <c r="Q94" i="11"/>
  <c r="H94" i="11"/>
  <c r="Q93" i="11"/>
  <c r="H93" i="11"/>
  <c r="Q92" i="11"/>
  <c r="H92" i="11"/>
  <c r="Q91" i="11"/>
  <c r="H91" i="11"/>
  <c r="Q90" i="11"/>
  <c r="H90" i="11"/>
  <c r="Q89" i="11"/>
  <c r="H89" i="11"/>
  <c r="Q88" i="11"/>
  <c r="H88" i="11"/>
  <c r="Q87" i="11"/>
  <c r="H87" i="11"/>
  <c r="Q86" i="11"/>
  <c r="H86" i="11"/>
  <c r="Q85" i="11"/>
  <c r="H85" i="11"/>
  <c r="Q84" i="11"/>
  <c r="H84" i="11"/>
  <c r="Q83" i="11"/>
  <c r="H83" i="11"/>
  <c r="Q82" i="11"/>
  <c r="H82" i="11"/>
  <c r="Q81" i="11"/>
  <c r="H81" i="11"/>
  <c r="Q80" i="11"/>
  <c r="H80" i="11"/>
  <c r="Q79" i="11"/>
  <c r="H79" i="11"/>
  <c r="Q78" i="11"/>
  <c r="H78" i="11"/>
  <c r="Q77" i="11"/>
  <c r="H77" i="11"/>
  <c r="Q76" i="11"/>
  <c r="H76" i="11"/>
  <c r="Q75" i="11"/>
  <c r="H75" i="11"/>
  <c r="Q74" i="11"/>
  <c r="H74" i="11"/>
  <c r="Q73" i="11"/>
  <c r="H73" i="11"/>
  <c r="Q72" i="11"/>
  <c r="H72" i="11"/>
  <c r="Q71" i="11"/>
  <c r="H71" i="11"/>
  <c r="Q70" i="11"/>
  <c r="H70" i="11"/>
  <c r="Q69" i="11"/>
  <c r="H69" i="11"/>
  <c r="Q68" i="11"/>
  <c r="H68" i="11"/>
  <c r="Q67" i="11"/>
  <c r="H67" i="11"/>
  <c r="Q66" i="11"/>
  <c r="H66" i="11"/>
  <c r="Q65" i="11"/>
  <c r="H65" i="11"/>
  <c r="Q64" i="11"/>
  <c r="H64" i="11"/>
  <c r="Q63" i="11"/>
  <c r="H63" i="11"/>
  <c r="Q62" i="11"/>
  <c r="H62" i="11"/>
  <c r="Q61" i="11"/>
  <c r="H61" i="11"/>
  <c r="Q60" i="11"/>
  <c r="H60" i="11"/>
  <c r="Q59" i="11"/>
  <c r="H59" i="11"/>
  <c r="Q58" i="11"/>
  <c r="H58" i="11"/>
  <c r="Q57" i="11"/>
  <c r="H57" i="11"/>
  <c r="Q56" i="11"/>
  <c r="H56" i="11"/>
  <c r="Q55" i="11"/>
  <c r="H55" i="11"/>
  <c r="Q54" i="11"/>
  <c r="H54" i="11"/>
  <c r="Q53" i="11"/>
  <c r="H53" i="11"/>
  <c r="Q52" i="11"/>
  <c r="H52" i="11"/>
  <c r="Q51" i="11"/>
  <c r="H51" i="11"/>
  <c r="Q50" i="11"/>
  <c r="H50" i="11"/>
  <c r="Q49" i="11"/>
  <c r="H49" i="11"/>
  <c r="Q48" i="11"/>
  <c r="H48" i="11"/>
  <c r="Q47" i="11"/>
  <c r="H47" i="11"/>
  <c r="Q46" i="11"/>
  <c r="H46" i="11"/>
  <c r="Q45" i="11"/>
  <c r="H45" i="11"/>
  <c r="Q44" i="11"/>
  <c r="H44" i="11"/>
  <c r="Q43" i="11"/>
  <c r="H43" i="11"/>
  <c r="Q42" i="11"/>
  <c r="H42" i="11"/>
  <c r="Q41" i="11"/>
  <c r="U11" i="11"/>
  <c r="J11" i="11"/>
  <c r="C21" i="9" s="1"/>
  <c r="Q9" i="11"/>
  <c r="U7" i="11"/>
  <c r="F7" i="11"/>
  <c r="Y5" i="11"/>
  <c r="J13" i="11" s="1"/>
  <c r="Q5" i="11"/>
  <c r="J5" i="11"/>
  <c r="Y3" i="11"/>
  <c r="J12" i="9" l="1"/>
  <c r="G15" i="9"/>
  <c r="J19" i="9"/>
  <c r="J7" i="9"/>
  <c r="Y232" i="9"/>
  <c r="J21" i="9"/>
  <c r="J9" i="9"/>
  <c r="J16" i="9"/>
  <c r="J4" i="9"/>
  <c r="J23" i="9"/>
  <c r="J11" i="9"/>
  <c r="U3" i="9"/>
  <c r="J18" i="9"/>
  <c r="J6" i="9"/>
  <c r="V3" i="9"/>
  <c r="J13" i="9"/>
  <c r="W3" i="9"/>
  <c r="X2" i="9"/>
  <c r="N3" i="9"/>
  <c r="J20" i="9"/>
  <c r="J8" i="9"/>
  <c r="X3" i="9"/>
  <c r="Y2" i="9"/>
  <c r="J15" i="9"/>
  <c r="J22" i="9"/>
  <c r="J10" i="9"/>
  <c r="J17" i="9"/>
  <c r="J5" i="9"/>
  <c r="G3" i="9"/>
  <c r="G16" i="9"/>
  <c r="K42" i="11"/>
  <c r="K43" i="11" s="1"/>
  <c r="K44" i="11" s="1"/>
  <c r="K45" i="11" s="1"/>
  <c r="K46" i="11" s="1"/>
  <c r="K47" i="11" s="1"/>
  <c r="K48" i="11" s="1"/>
  <c r="K49" i="11" s="1"/>
  <c r="K50" i="11" s="1"/>
  <c r="K51" i="11" s="1"/>
  <c r="K52" i="11" s="1"/>
  <c r="K53" i="11" s="1"/>
  <c r="K54" i="11" s="1"/>
  <c r="K55" i="11" s="1"/>
  <c r="K56" i="11" s="1"/>
  <c r="K57" i="11" s="1"/>
  <c r="K58" i="11" s="1"/>
  <c r="K59" i="11" s="1"/>
  <c r="K60" i="11" s="1"/>
  <c r="K61" i="11" s="1"/>
  <c r="K62" i="11" s="1"/>
  <c r="K63" i="11" s="1"/>
  <c r="K64" i="11" s="1"/>
  <c r="K65" i="11" s="1"/>
  <c r="K66" i="11" s="1"/>
  <c r="K67" i="11" s="1"/>
  <c r="K68" i="11" s="1"/>
  <c r="K69" i="11" s="1"/>
  <c r="K70" i="11" s="1"/>
  <c r="K71" i="11" s="1"/>
  <c r="K72" i="11" s="1"/>
  <c r="K73" i="11" s="1"/>
  <c r="K74" i="11" s="1"/>
  <c r="K75" i="11" s="1"/>
  <c r="K76" i="11" s="1"/>
  <c r="K77" i="11" s="1"/>
  <c r="K78" i="11" s="1"/>
  <c r="K79" i="11" s="1"/>
  <c r="K80" i="11" s="1"/>
  <c r="K81" i="11" s="1"/>
  <c r="K82" i="11" s="1"/>
  <c r="K83" i="11" s="1"/>
  <c r="K84" i="11" s="1"/>
  <c r="K85" i="11" s="1"/>
  <c r="K86" i="11" s="1"/>
  <c r="K87" i="11" s="1"/>
  <c r="K88" i="11" s="1"/>
  <c r="K89" i="11" s="1"/>
  <c r="K90" i="11" s="1"/>
  <c r="K91" i="11" s="1"/>
  <c r="K92" i="11" s="1"/>
  <c r="K93" i="11" s="1"/>
  <c r="K94" i="11" s="1"/>
  <c r="K95" i="11" s="1"/>
  <c r="K96" i="11" s="1"/>
  <c r="K97" i="11" s="1"/>
  <c r="K98" i="11" s="1"/>
  <c r="K99" i="11" s="1"/>
  <c r="K100" i="11" s="1"/>
  <c r="K101" i="11" s="1"/>
  <c r="K102" i="11" s="1"/>
  <c r="K103" i="11" s="1"/>
  <c r="K104" i="11" s="1"/>
  <c r="K105" i="11" s="1"/>
  <c r="K106" i="11" s="1"/>
  <c r="K107" i="11" s="1"/>
  <c r="K108" i="11" s="1"/>
  <c r="K109" i="11" s="1"/>
  <c r="K110" i="11" s="1"/>
  <c r="K111" i="11" s="1"/>
  <c r="K112" i="11" s="1"/>
  <c r="K113" i="11" s="1"/>
  <c r="K114" i="11" s="1"/>
  <c r="K115" i="11" s="1"/>
  <c r="K116" i="11" s="1"/>
  <c r="K117" i="11" s="1"/>
  <c r="K118" i="11" s="1"/>
  <c r="K119" i="11" s="1"/>
  <c r="K120" i="11" s="1"/>
  <c r="K121" i="11" s="1"/>
  <c r="K122" i="11" s="1"/>
  <c r="K123" i="11" s="1"/>
  <c r="K124" i="11" s="1"/>
  <c r="K125" i="11" s="1"/>
  <c r="K126" i="11" s="1"/>
  <c r="K127" i="11" s="1"/>
  <c r="K128" i="11" s="1"/>
  <c r="K129" i="11" s="1"/>
  <c r="K130" i="11" s="1"/>
  <c r="K131" i="11" s="1"/>
  <c r="K132" i="11" s="1"/>
  <c r="K133" i="11" s="1"/>
  <c r="K134" i="11" s="1"/>
  <c r="K135" i="11" s="1"/>
  <c r="K136" i="11" s="1"/>
  <c r="K137" i="11" s="1"/>
  <c r="K138" i="11" s="1"/>
  <c r="K139" i="11" s="1"/>
  <c r="K140" i="11" s="1"/>
  <c r="K141" i="11" s="1"/>
  <c r="K142" i="11" s="1"/>
  <c r="K143" i="11" s="1"/>
  <c r="K144" i="11" s="1"/>
  <c r="K145" i="11" s="1"/>
  <c r="K146" i="11" s="1"/>
  <c r="K147" i="11" s="1"/>
  <c r="K148" i="11" s="1"/>
  <c r="K149" i="11" s="1"/>
  <c r="K150" i="11" s="1"/>
  <c r="K151" i="11" s="1"/>
  <c r="K152" i="11" s="1"/>
  <c r="K153" i="11" s="1"/>
  <c r="K154" i="11" s="1"/>
  <c r="K155" i="11" s="1"/>
  <c r="K156" i="11" s="1"/>
  <c r="K157" i="11" s="1"/>
  <c r="K158" i="11" s="1"/>
  <c r="K159" i="11" s="1"/>
  <c r="K160" i="11" s="1"/>
  <c r="K161" i="11" s="1"/>
  <c r="K162" i="11" s="1"/>
  <c r="K163" i="11" s="1"/>
  <c r="K164" i="11" s="1"/>
  <c r="K165" i="11" s="1"/>
  <c r="K166" i="11" s="1"/>
  <c r="K167" i="11" s="1"/>
  <c r="K168" i="11" s="1"/>
  <c r="K169" i="11" s="1"/>
  <c r="K170" i="11" s="1"/>
  <c r="K171" i="11" s="1"/>
  <c r="K172" i="11" s="1"/>
  <c r="K173" i="11" s="1"/>
  <c r="K174" i="11" s="1"/>
  <c r="K175" i="11" s="1"/>
  <c r="K176" i="11" s="1"/>
  <c r="K177" i="11" s="1"/>
  <c r="K178" i="11" s="1"/>
  <c r="K179" i="11" s="1"/>
  <c r="K180" i="11" s="1"/>
  <c r="K181" i="11" s="1"/>
  <c r="K182" i="11" s="1"/>
  <c r="K183" i="11" s="1"/>
  <c r="K184" i="11" s="1"/>
  <c r="K185" i="11" s="1"/>
  <c r="K186" i="11" s="1"/>
  <c r="K187" i="11" s="1"/>
  <c r="K188" i="11" s="1"/>
  <c r="K189" i="11" s="1"/>
  <c r="K190" i="11" s="1"/>
  <c r="K191" i="11" s="1"/>
  <c r="K192" i="11" s="1"/>
  <c r="K193" i="11" s="1"/>
  <c r="K194" i="11" s="1"/>
  <c r="K195" i="11" s="1"/>
  <c r="K196" i="11" s="1"/>
  <c r="K197" i="11" s="1"/>
  <c r="K198" i="11" s="1"/>
  <c r="K199" i="11" s="1"/>
  <c r="K200" i="11" s="1"/>
  <c r="K201" i="11" s="1"/>
  <c r="K202" i="11" s="1"/>
  <c r="K203" i="11" s="1"/>
  <c r="K204" i="11" s="1"/>
  <c r="K205" i="11" s="1"/>
  <c r="K206" i="11" s="1"/>
  <c r="K207" i="11" s="1"/>
  <c r="K208" i="11" s="1"/>
  <c r="K209" i="11" s="1"/>
  <c r="K210" i="11" s="1"/>
  <c r="K211" i="11" s="1"/>
  <c r="K212" i="11" s="1"/>
  <c r="K213" i="11" s="1"/>
  <c r="K214" i="11" s="1"/>
  <c r="K215" i="11" s="1"/>
  <c r="K216" i="11" s="1"/>
  <c r="K217" i="11" s="1"/>
  <c r="K218" i="11" s="1"/>
  <c r="K219" i="11" s="1"/>
  <c r="K220" i="11" s="1"/>
  <c r="K221" i="11" s="1"/>
  <c r="K222" i="11" s="1"/>
  <c r="K223" i="11" s="1"/>
  <c r="K224" i="11" s="1"/>
  <c r="K225" i="11" s="1"/>
  <c r="K226" i="11" s="1"/>
  <c r="K227" i="11" s="1"/>
  <c r="K228" i="11" s="1"/>
  <c r="K229" i="11" s="1"/>
  <c r="K230" i="11" s="1"/>
  <c r="K231" i="11" s="1"/>
  <c r="K232" i="11" s="1"/>
  <c r="K233" i="11" s="1"/>
  <c r="K234" i="11" s="1"/>
  <c r="K235" i="11" s="1"/>
  <c r="K236" i="11" s="1"/>
  <c r="K237" i="11" s="1"/>
  <c r="K238" i="11" s="1"/>
  <c r="K239" i="11" s="1"/>
  <c r="K240" i="11" s="1"/>
  <c r="K241" i="11" s="1"/>
  <c r="K242" i="11" s="1"/>
  <c r="K243" i="11" s="1"/>
  <c r="K244" i="11" s="1"/>
  <c r="K245" i="11" s="1"/>
  <c r="K246" i="11" s="1"/>
  <c r="K247" i="11" s="1"/>
  <c r="K248" i="11" s="1"/>
  <c r="K249" i="11" s="1"/>
  <c r="K250" i="11" s="1"/>
  <c r="K251" i="11" s="1"/>
  <c r="K252" i="11" s="1"/>
  <c r="K253" i="11" s="1"/>
  <c r="K254" i="11" s="1"/>
  <c r="K255" i="11" s="1"/>
  <c r="K256" i="11" s="1"/>
  <c r="K257" i="11" s="1"/>
  <c r="K258" i="11" s="1"/>
  <c r="K259" i="11" s="1"/>
  <c r="K260" i="11" s="1"/>
  <c r="K261" i="11" s="1"/>
  <c r="K262" i="11" s="1"/>
  <c r="K263" i="11" s="1"/>
  <c r="K264" i="11" s="1"/>
  <c r="K265" i="11" s="1"/>
  <c r="K266" i="11" s="1"/>
  <c r="K267" i="11" s="1"/>
  <c r="K268" i="11" s="1"/>
  <c r="K269" i="11" s="1"/>
  <c r="K270" i="11" s="1"/>
  <c r="K271" i="11" s="1"/>
  <c r="K272" i="11" s="1"/>
  <c r="K273" i="11" s="1"/>
  <c r="K274" i="11" s="1"/>
  <c r="K275" i="11" s="1"/>
  <c r="K276" i="11" s="1"/>
  <c r="K277" i="11" s="1"/>
  <c r="K278" i="11" s="1"/>
  <c r="K279" i="11" s="1"/>
  <c r="K280" i="11" s="1"/>
  <c r="K281" i="11" s="1"/>
  <c r="K282" i="11" s="1"/>
  <c r="K283" i="11" s="1"/>
  <c r="K284" i="11" s="1"/>
  <c r="K285" i="11" s="1"/>
  <c r="K286" i="11" s="1"/>
  <c r="K287" i="11" s="1"/>
  <c r="K288" i="11" s="1"/>
  <c r="K289" i="11" s="1"/>
  <c r="K290" i="11" s="1"/>
  <c r="K291" i="11" s="1"/>
  <c r="K292" i="11" s="1"/>
  <c r="K293" i="11" s="1"/>
  <c r="K294" i="11" s="1"/>
  <c r="K295" i="11" s="1"/>
  <c r="K296" i="11" s="1"/>
  <c r="K297" i="11" s="1"/>
  <c r="K298" i="11" s="1"/>
  <c r="K299" i="11" s="1"/>
  <c r="K300" i="11" s="1"/>
  <c r="K301" i="11" s="1"/>
  <c r="K302" i="11" s="1"/>
  <c r="K303" i="11" s="1"/>
  <c r="K304" i="11" s="1"/>
  <c r="K305" i="11" s="1"/>
  <c r="K306" i="11" s="1"/>
  <c r="K307" i="11" s="1"/>
  <c r="K308" i="11" s="1"/>
  <c r="K309" i="11" s="1"/>
  <c r="K310" i="11" s="1"/>
  <c r="K311" i="11" s="1"/>
  <c r="K312" i="11" s="1"/>
  <c r="K313" i="11" s="1"/>
  <c r="K314" i="11" s="1"/>
  <c r="K315" i="11" s="1"/>
  <c r="K316" i="11" s="1"/>
  <c r="K317" i="11" s="1"/>
  <c r="K318" i="11" s="1"/>
  <c r="K319" i="11" s="1"/>
  <c r="K320" i="11" s="1"/>
  <c r="K321" i="11" s="1"/>
  <c r="K322" i="11" s="1"/>
  <c r="K323" i="11" s="1"/>
  <c r="K324" i="11" s="1"/>
  <c r="K325" i="11" s="1"/>
  <c r="K326" i="11" s="1"/>
  <c r="K327" i="11" s="1"/>
  <c r="K328" i="11" s="1"/>
  <c r="K329" i="11" s="1"/>
  <c r="K330" i="11" s="1"/>
  <c r="K331" i="11" s="1"/>
  <c r="K332" i="11" s="1"/>
  <c r="K333" i="11" s="1"/>
  <c r="K334" i="11" s="1"/>
  <c r="K335" i="11" s="1"/>
  <c r="K336" i="11" s="1"/>
  <c r="K337" i="11" s="1"/>
  <c r="K338" i="11" s="1"/>
  <c r="K339" i="11" s="1"/>
  <c r="K340" i="11" s="1"/>
  <c r="K341" i="11" s="1"/>
  <c r="K342" i="11" s="1"/>
  <c r="K343" i="11" s="1"/>
  <c r="K344" i="11" s="1"/>
  <c r="K345" i="11" s="1"/>
  <c r="K346" i="11" s="1"/>
  <c r="K347" i="11" s="1"/>
  <c r="K348" i="11" s="1"/>
  <c r="K349" i="11" s="1"/>
  <c r="K350" i="11" s="1"/>
  <c r="K351" i="11" s="1"/>
  <c r="K352" i="11" s="1"/>
  <c r="K353" i="11" s="1"/>
  <c r="K354" i="11" s="1"/>
  <c r="K355" i="11" s="1"/>
  <c r="K356" i="11" s="1"/>
  <c r="K357" i="11" s="1"/>
  <c r="K358" i="11" s="1"/>
  <c r="K359" i="11" s="1"/>
  <c r="K360" i="11" s="1"/>
  <c r="K361" i="11" s="1"/>
  <c r="K362" i="11" s="1"/>
  <c r="K363" i="11" s="1"/>
  <c r="K364" i="11" s="1"/>
  <c r="K365" i="11" s="1"/>
  <c r="K366" i="11" s="1"/>
  <c r="K367" i="11" s="1"/>
  <c r="K368" i="11" s="1"/>
  <c r="K369" i="11" s="1"/>
  <c r="K370" i="11" s="1"/>
  <c r="K371" i="11" s="1"/>
  <c r="K372" i="11" s="1"/>
  <c r="K373" i="11" s="1"/>
  <c r="K374" i="11" s="1"/>
  <c r="K375" i="11" s="1"/>
  <c r="K376" i="11" s="1"/>
  <c r="K377" i="11" s="1"/>
  <c r="K378" i="11" s="1"/>
  <c r="K379" i="11" s="1"/>
  <c r="K380" i="11" s="1"/>
  <c r="K381" i="11" s="1"/>
  <c r="K382" i="11" s="1"/>
  <c r="K383" i="11" s="1"/>
  <c r="K384" i="11" s="1"/>
  <c r="K385" i="11" s="1"/>
  <c r="K386" i="11" s="1"/>
  <c r="K387" i="11" s="1"/>
  <c r="K388" i="11" s="1"/>
  <c r="K389" i="11" s="1"/>
  <c r="K390" i="11" s="1"/>
  <c r="K391" i="11" s="1"/>
  <c r="K392" i="11" s="1"/>
  <c r="K393" i="11" s="1"/>
  <c r="K394" i="11" s="1"/>
  <c r="K395" i="11" s="1"/>
  <c r="K396" i="11" s="1"/>
  <c r="K397" i="11" s="1"/>
  <c r="K398" i="11" s="1"/>
  <c r="K399" i="11" s="1"/>
  <c r="K400" i="11" s="1"/>
  <c r="K401" i="11" s="1"/>
  <c r="K402" i="11" s="1"/>
  <c r="K403" i="11" s="1"/>
  <c r="K404" i="11" s="1"/>
  <c r="K405" i="11" s="1"/>
  <c r="K406" i="11" s="1"/>
  <c r="G2" i="9"/>
  <c r="T3" i="9"/>
  <c r="T4" i="9" s="1"/>
  <c r="T5" i="9" s="1"/>
  <c r="T6" i="9" s="1"/>
  <c r="T7" i="9" s="1"/>
  <c r="T8" i="9" s="1"/>
  <c r="T9" i="9" s="1"/>
  <c r="T10" i="9" s="1"/>
  <c r="T11" i="9" s="1"/>
  <c r="T12" i="9" s="1"/>
  <c r="T13" i="9" s="1"/>
  <c r="T14" i="9" s="1"/>
  <c r="T15" i="9" s="1"/>
  <c r="T16" i="9" s="1"/>
  <c r="T17" i="9" s="1"/>
  <c r="T18" i="9" s="1"/>
  <c r="T19" i="9" s="1"/>
  <c r="T20" i="9" s="1"/>
  <c r="T21" i="9" s="1"/>
  <c r="T22" i="9" s="1"/>
  <c r="T23" i="9" s="1"/>
  <c r="T24" i="9" s="1"/>
  <c r="T25" i="9" s="1"/>
  <c r="T26" i="9" s="1"/>
  <c r="T27" i="9" s="1"/>
  <c r="T28" i="9" s="1"/>
  <c r="T29" i="9" s="1"/>
  <c r="T30" i="9" s="1"/>
  <c r="T31" i="9" s="1"/>
  <c r="T32" i="9" s="1"/>
  <c r="T33" i="9" s="1"/>
  <c r="T34" i="9" s="1"/>
  <c r="T35" i="9" s="1"/>
  <c r="T36" i="9" s="1"/>
  <c r="T37" i="9" s="1"/>
  <c r="T38" i="9" s="1"/>
  <c r="T39" i="9" s="1"/>
  <c r="T40" i="9" s="1"/>
  <c r="T41" i="9" s="1"/>
  <c r="T42" i="9" s="1"/>
  <c r="T43" i="9" s="1"/>
  <c r="T44" i="9" s="1"/>
  <c r="T45" i="9" s="1"/>
  <c r="T46" i="9" s="1"/>
  <c r="T47" i="9" s="1"/>
  <c r="T48" i="9" s="1"/>
  <c r="T49" i="9" s="1"/>
  <c r="T50" i="9" s="1"/>
  <c r="T51" i="9" s="1"/>
  <c r="T52" i="9" s="1"/>
  <c r="T53" i="9" s="1"/>
  <c r="T54" i="9" s="1"/>
  <c r="T55" i="9" s="1"/>
  <c r="T56" i="9" s="1"/>
  <c r="T57" i="9" s="1"/>
  <c r="T58" i="9" s="1"/>
  <c r="T59" i="9" s="1"/>
  <c r="T60" i="9" s="1"/>
  <c r="T61" i="9" s="1"/>
  <c r="T62" i="9" s="1"/>
  <c r="T63" i="9" s="1"/>
  <c r="T64" i="9" s="1"/>
  <c r="T65" i="9" s="1"/>
  <c r="T66" i="9" s="1"/>
  <c r="T67" i="9" s="1"/>
  <c r="T68" i="9" s="1"/>
  <c r="T69" i="9" s="1"/>
  <c r="T70" i="9" s="1"/>
  <c r="T71" i="9" s="1"/>
  <c r="T72" i="9" s="1"/>
  <c r="T73" i="9" s="1"/>
  <c r="T74" i="9" s="1"/>
  <c r="T75" i="9" s="1"/>
  <c r="T76" i="9" s="1"/>
  <c r="T77" i="9" s="1"/>
  <c r="T78" i="9" s="1"/>
  <c r="T79" i="9" s="1"/>
  <c r="T80" i="9" s="1"/>
  <c r="T81" i="9" s="1"/>
  <c r="T82" i="9" s="1"/>
  <c r="T83" i="9" s="1"/>
  <c r="T84" i="9" s="1"/>
  <c r="T85" i="9" s="1"/>
  <c r="T86" i="9" s="1"/>
  <c r="T87" i="9" s="1"/>
  <c r="T88" i="9" s="1"/>
  <c r="T89" i="9" s="1"/>
  <c r="T90" i="9" s="1"/>
  <c r="T91" i="9" s="1"/>
  <c r="T92" i="9" s="1"/>
  <c r="T93" i="9" s="1"/>
  <c r="T94" i="9" s="1"/>
  <c r="T95" i="9" s="1"/>
  <c r="T96" i="9" s="1"/>
  <c r="T97" i="9" s="1"/>
  <c r="T98" i="9" s="1"/>
  <c r="T99" i="9" s="1"/>
  <c r="T100" i="9" s="1"/>
  <c r="T101" i="9" s="1"/>
  <c r="T102" i="9" s="1"/>
  <c r="T103" i="9" s="1"/>
  <c r="T104" i="9" s="1"/>
  <c r="T105" i="9" s="1"/>
  <c r="T106" i="9" s="1"/>
  <c r="T107" i="9" s="1"/>
  <c r="T108" i="9" s="1"/>
  <c r="T109" i="9" s="1"/>
  <c r="T110" i="9" s="1"/>
  <c r="T111" i="9" s="1"/>
  <c r="T112" i="9" s="1"/>
  <c r="T113" i="9" s="1"/>
  <c r="T114" i="9" s="1"/>
  <c r="T115" i="9" s="1"/>
  <c r="T116" i="9" s="1"/>
  <c r="T117" i="9" s="1"/>
  <c r="T118" i="9" s="1"/>
  <c r="T119" i="9" s="1"/>
  <c r="T120" i="9" s="1"/>
  <c r="T121" i="9" s="1"/>
  <c r="T122" i="9" s="1"/>
  <c r="T123" i="9" s="1"/>
  <c r="T124" i="9" s="1"/>
  <c r="T125" i="9" s="1"/>
  <c r="T126" i="9" s="1"/>
  <c r="T127" i="9" s="1"/>
  <c r="T128" i="9" s="1"/>
  <c r="T129" i="9" s="1"/>
  <c r="T130" i="9" s="1"/>
  <c r="T131" i="9" s="1"/>
  <c r="T132" i="9" s="1"/>
  <c r="T133" i="9" s="1"/>
  <c r="T134" i="9" s="1"/>
  <c r="T135" i="9" s="1"/>
  <c r="T136" i="9" s="1"/>
  <c r="T137" i="9" s="1"/>
  <c r="T138" i="9" s="1"/>
  <c r="T139" i="9" s="1"/>
  <c r="T140" i="9" s="1"/>
  <c r="T141" i="9" s="1"/>
  <c r="T142" i="9" s="1"/>
  <c r="T143" i="9" s="1"/>
  <c r="T144" i="9" s="1"/>
  <c r="T145" i="9" s="1"/>
  <c r="T146" i="9" s="1"/>
  <c r="T147" i="9" s="1"/>
  <c r="T148" i="9" s="1"/>
  <c r="T149" i="9" s="1"/>
  <c r="T150" i="9" s="1"/>
  <c r="T151" i="9" s="1"/>
  <c r="T152" i="9" s="1"/>
  <c r="T153" i="9" s="1"/>
  <c r="T154" i="9" s="1"/>
  <c r="T155" i="9" s="1"/>
  <c r="T156" i="9" s="1"/>
  <c r="T157" i="9" s="1"/>
  <c r="T158" i="9" s="1"/>
  <c r="T159" i="9" s="1"/>
  <c r="T160" i="9" s="1"/>
  <c r="T161" i="9" s="1"/>
  <c r="T162" i="9" s="1"/>
  <c r="T163" i="9" s="1"/>
  <c r="T164" i="9" s="1"/>
  <c r="T165" i="9" s="1"/>
  <c r="T166" i="9" s="1"/>
  <c r="T167" i="9" s="1"/>
  <c r="T168" i="9" s="1"/>
  <c r="T169" i="9" s="1"/>
  <c r="T170" i="9" s="1"/>
  <c r="T171" i="9" s="1"/>
  <c r="T172" i="9" s="1"/>
  <c r="T173" i="9" s="1"/>
  <c r="T174" i="9" s="1"/>
  <c r="T175" i="9" s="1"/>
  <c r="T176" i="9" s="1"/>
  <c r="T177" i="9" s="1"/>
  <c r="T178" i="9" s="1"/>
  <c r="T179" i="9" s="1"/>
  <c r="T180" i="9" s="1"/>
  <c r="T181" i="9" s="1"/>
  <c r="T182" i="9" s="1"/>
  <c r="T183" i="9" s="1"/>
  <c r="T184" i="9" s="1"/>
  <c r="T185" i="9" s="1"/>
  <c r="T186" i="9" s="1"/>
  <c r="T187" i="9" s="1"/>
  <c r="T188" i="9" s="1"/>
  <c r="T189" i="9" s="1"/>
  <c r="T190" i="9" s="1"/>
  <c r="T191" i="9" s="1"/>
  <c r="T192" i="9" s="1"/>
  <c r="T193" i="9" s="1"/>
  <c r="T194" i="9" s="1"/>
  <c r="T195" i="9" s="1"/>
  <c r="T196" i="9" s="1"/>
  <c r="T197" i="9" s="1"/>
  <c r="T198" i="9" s="1"/>
  <c r="T199" i="9" s="1"/>
  <c r="T200" i="9" s="1"/>
  <c r="T201" i="9" s="1"/>
  <c r="T202" i="9" s="1"/>
  <c r="T203" i="9" s="1"/>
  <c r="T204" i="9" s="1"/>
  <c r="T205" i="9" s="1"/>
  <c r="T206" i="9" s="1"/>
  <c r="T207" i="9" s="1"/>
  <c r="T208" i="9" s="1"/>
  <c r="T209" i="9" s="1"/>
  <c r="T210" i="9" s="1"/>
  <c r="T211" i="9" s="1"/>
  <c r="T212" i="9" s="1"/>
  <c r="T213" i="9" s="1"/>
  <c r="T214" i="9" s="1"/>
  <c r="T215" i="9" s="1"/>
  <c r="T216" i="9" s="1"/>
  <c r="T217" i="9" s="1"/>
  <c r="T218" i="9" s="1"/>
  <c r="T219" i="9" s="1"/>
  <c r="T220" i="9" s="1"/>
  <c r="T221" i="9" s="1"/>
  <c r="T222" i="9" s="1"/>
  <c r="T223" i="9" s="1"/>
  <c r="T224" i="9" s="1"/>
  <c r="T225" i="9" s="1"/>
  <c r="T226" i="9" s="1"/>
  <c r="T227" i="9" s="1"/>
  <c r="T228" i="9" s="1"/>
  <c r="T229" i="9" s="1"/>
  <c r="T230" i="9" s="1"/>
  <c r="T231" i="9" s="1"/>
  <c r="T232" i="9" s="1"/>
  <c r="T233" i="9" s="1"/>
  <c r="T234" i="9" s="1"/>
  <c r="T235" i="9" s="1"/>
  <c r="T236" i="9" s="1"/>
  <c r="T237" i="9" s="1"/>
  <c r="T238" i="9" s="1"/>
  <c r="T239" i="9" s="1"/>
  <c r="T240" i="9" s="1"/>
  <c r="T241" i="9" s="1"/>
  <c r="T242" i="9" s="1"/>
  <c r="T243" i="9" s="1"/>
  <c r="T244" i="9" s="1"/>
  <c r="T245" i="9" s="1"/>
  <c r="T246" i="9" s="1"/>
  <c r="T247" i="9" s="1"/>
  <c r="T248" i="9" s="1"/>
  <c r="T249" i="9" s="1"/>
  <c r="T250" i="9" s="1"/>
  <c r="T251" i="9" s="1"/>
  <c r="T252" i="9" s="1"/>
  <c r="T253" i="9" s="1"/>
  <c r="T254" i="9" s="1"/>
  <c r="T255" i="9" s="1"/>
  <c r="T256" i="9" s="1"/>
  <c r="T257" i="9" s="1"/>
  <c r="T258" i="9" s="1"/>
  <c r="T259" i="9" s="1"/>
  <c r="T260" i="9" s="1"/>
  <c r="T261" i="9" s="1"/>
  <c r="T262" i="9" s="1"/>
  <c r="T263" i="9" s="1"/>
  <c r="T264" i="9" s="1"/>
  <c r="T265" i="9" s="1"/>
  <c r="T266" i="9" s="1"/>
  <c r="T267" i="9" s="1"/>
  <c r="T268" i="9" s="1"/>
  <c r="T269" i="9" s="1"/>
  <c r="T270" i="9" s="1"/>
  <c r="T271" i="9" s="1"/>
  <c r="T272" i="9" s="1"/>
  <c r="T273" i="9" s="1"/>
  <c r="T274" i="9" s="1"/>
  <c r="T275" i="9" s="1"/>
  <c r="T276" i="9" s="1"/>
  <c r="T277" i="9" s="1"/>
  <c r="T278" i="9" s="1"/>
  <c r="T279" i="9" s="1"/>
  <c r="T280" i="9" s="1"/>
  <c r="T281" i="9" s="1"/>
  <c r="T282" i="9" s="1"/>
  <c r="T283" i="9" s="1"/>
  <c r="T284" i="9" s="1"/>
  <c r="T285" i="9" s="1"/>
  <c r="T286" i="9" s="1"/>
  <c r="T287" i="9" s="1"/>
  <c r="T288" i="9" s="1"/>
  <c r="T289" i="9" s="1"/>
  <c r="T290" i="9" s="1"/>
  <c r="T291" i="9" s="1"/>
  <c r="T292" i="9" s="1"/>
  <c r="T293" i="9" s="1"/>
  <c r="T294" i="9" s="1"/>
  <c r="T295" i="9" s="1"/>
  <c r="T296" i="9" s="1"/>
  <c r="T297" i="9" s="1"/>
  <c r="T298" i="9" s="1"/>
  <c r="T299" i="9" s="1"/>
  <c r="T300" i="9" s="1"/>
  <c r="T301" i="9" s="1"/>
  <c r="T302" i="9" s="1"/>
  <c r="T303" i="9" s="1"/>
  <c r="T304" i="9" s="1"/>
  <c r="T305" i="9" s="1"/>
  <c r="T306" i="9" s="1"/>
  <c r="T307" i="9" s="1"/>
  <c r="T308" i="9" s="1"/>
  <c r="T309" i="9" s="1"/>
  <c r="T310" i="9" s="1"/>
  <c r="T311" i="9" s="1"/>
  <c r="T312" i="9" s="1"/>
  <c r="T313" i="9" s="1"/>
  <c r="T314" i="9" s="1"/>
  <c r="T315" i="9" s="1"/>
  <c r="T316" i="9" s="1"/>
  <c r="T317" i="9" s="1"/>
  <c r="T318" i="9" s="1"/>
  <c r="T319" i="9" s="1"/>
  <c r="T320" i="9" s="1"/>
  <c r="T321" i="9" s="1"/>
  <c r="T322" i="9" s="1"/>
  <c r="T323" i="9" s="1"/>
  <c r="T324" i="9" s="1"/>
  <c r="T325" i="9" s="1"/>
  <c r="T326" i="9" s="1"/>
  <c r="T327" i="9" s="1"/>
  <c r="T328" i="9" s="1"/>
  <c r="T329" i="9" s="1"/>
  <c r="T330" i="9" s="1"/>
  <c r="T331" i="9" s="1"/>
  <c r="T332" i="9" s="1"/>
  <c r="T333" i="9" s="1"/>
  <c r="T334" i="9" s="1"/>
  <c r="T335" i="9" s="1"/>
  <c r="T336" i="9" s="1"/>
  <c r="T337" i="9" s="1"/>
  <c r="T338" i="9" s="1"/>
  <c r="T339" i="9" s="1"/>
  <c r="T340" i="9" s="1"/>
  <c r="T341" i="9" s="1"/>
  <c r="T342" i="9" s="1"/>
  <c r="T343" i="9" s="1"/>
  <c r="T344" i="9" s="1"/>
  <c r="T345" i="9" s="1"/>
  <c r="T346" i="9" s="1"/>
  <c r="T347" i="9" s="1"/>
  <c r="T348" i="9" s="1"/>
  <c r="T349" i="9" s="1"/>
  <c r="T350" i="9" s="1"/>
  <c r="T351" i="9" s="1"/>
  <c r="T352" i="9" s="1"/>
  <c r="T353" i="9" s="1"/>
  <c r="T354" i="9" s="1"/>
  <c r="T355" i="9" s="1"/>
  <c r="T356" i="9" s="1"/>
  <c r="T357" i="9" s="1"/>
  <c r="T358" i="9" s="1"/>
  <c r="T359" i="9" s="1"/>
  <c r="T360" i="9" s="1"/>
  <c r="T361" i="9" s="1"/>
  <c r="T362" i="9" s="1"/>
  <c r="T363" i="9" s="1"/>
  <c r="T364" i="9" s="1"/>
  <c r="T365" i="9" s="1"/>
  <c r="T366" i="9" s="1"/>
  <c r="T367" i="9" s="1"/>
  <c r="C32" i="9"/>
  <c r="J20" i="11" s="1"/>
  <c r="I3" i="9" s="1"/>
  <c r="C31" i="9"/>
  <c r="M19" i="11"/>
  <c r="M2" i="9"/>
  <c r="L2" i="9"/>
  <c r="N2" i="9"/>
  <c r="Q407" i="11"/>
  <c r="H407" i="11"/>
  <c r="J28" i="11" s="1"/>
  <c r="C16" i="9" s="1"/>
  <c r="J23" i="11"/>
  <c r="C7" i="9"/>
  <c r="C6" i="9"/>
  <c r="C10" i="9" s="1"/>
  <c r="Y3" i="3"/>
  <c r="Y5" i="3"/>
  <c r="U11" i="3" s="1"/>
  <c r="Q9" i="3"/>
  <c r="U7" i="3"/>
  <c r="F7" i="3"/>
  <c r="Q5" i="3"/>
  <c r="J5" i="3"/>
  <c r="B42" i="11" l="1"/>
  <c r="B43" i="11" s="1"/>
  <c r="B44" i="11" s="1"/>
  <c r="B45" i="11" s="1"/>
  <c r="B46" i="11" s="1"/>
  <c r="B47" i="11" s="1"/>
  <c r="B48" i="11" s="1"/>
  <c r="B49" i="11" s="1"/>
  <c r="B50" i="11" s="1"/>
  <c r="B51" i="11" s="1"/>
  <c r="B52" i="11" s="1"/>
  <c r="B53" i="11" s="1"/>
  <c r="B54" i="11" s="1"/>
  <c r="B55" i="11" s="1"/>
  <c r="B56" i="11" s="1"/>
  <c r="B57" i="11" s="1"/>
  <c r="B58" i="11" s="1"/>
  <c r="B59" i="11" s="1"/>
  <c r="B60" i="11" s="1"/>
  <c r="B61" i="11" s="1"/>
  <c r="B62" i="11" s="1"/>
  <c r="B63" i="11" s="1"/>
  <c r="B64" i="11" s="1"/>
  <c r="B65" i="11" s="1"/>
  <c r="B66" i="11" s="1"/>
  <c r="B67" i="11" s="1"/>
  <c r="B68" i="11" s="1"/>
  <c r="B69" i="11" s="1"/>
  <c r="B70" i="11" s="1"/>
  <c r="B71" i="11" s="1"/>
  <c r="B72" i="11" s="1"/>
  <c r="B73" i="11" s="1"/>
  <c r="B74" i="11" s="1"/>
  <c r="B75" i="11" s="1"/>
  <c r="B76" i="11" s="1"/>
  <c r="B77" i="11" s="1"/>
  <c r="B78" i="11" s="1"/>
  <c r="B79" i="11" s="1"/>
  <c r="B80" i="11" s="1"/>
  <c r="B81" i="11" s="1"/>
  <c r="B82" i="11" s="1"/>
  <c r="B83" i="11" s="1"/>
  <c r="B84" i="11" s="1"/>
  <c r="B85" i="11" s="1"/>
  <c r="B86" i="11" s="1"/>
  <c r="B87" i="11" s="1"/>
  <c r="B88" i="11" s="1"/>
  <c r="B89" i="11" s="1"/>
  <c r="B90" i="11" s="1"/>
  <c r="B91" i="11" s="1"/>
  <c r="B92" i="11" s="1"/>
  <c r="B93" i="11" s="1"/>
  <c r="B94" i="11" s="1"/>
  <c r="B95" i="11" s="1"/>
  <c r="B96" i="11" s="1"/>
  <c r="B97" i="11" s="1"/>
  <c r="B98" i="11" s="1"/>
  <c r="B99" i="11" s="1"/>
  <c r="B100" i="11" s="1"/>
  <c r="B101" i="11" s="1"/>
  <c r="B102" i="11" s="1"/>
  <c r="B103" i="11" s="1"/>
  <c r="B104" i="11" s="1"/>
  <c r="B105" i="11" s="1"/>
  <c r="B106" i="11" s="1"/>
  <c r="B107" i="11" s="1"/>
  <c r="B108" i="11" s="1"/>
  <c r="B109" i="11" s="1"/>
  <c r="B110" i="11" s="1"/>
  <c r="B111" i="11" s="1"/>
  <c r="B112" i="11" s="1"/>
  <c r="B113" i="11" s="1"/>
  <c r="B114" i="11" s="1"/>
  <c r="B115" i="11" s="1"/>
  <c r="B116" i="11" s="1"/>
  <c r="B117" i="11" s="1"/>
  <c r="B118" i="11" s="1"/>
  <c r="B119" i="11" s="1"/>
  <c r="B120" i="11" s="1"/>
  <c r="B121" i="11" s="1"/>
  <c r="B122" i="11" s="1"/>
  <c r="B123" i="11" s="1"/>
  <c r="B124" i="11" s="1"/>
  <c r="B125" i="11" s="1"/>
  <c r="B126" i="11" s="1"/>
  <c r="B127" i="11" s="1"/>
  <c r="B128" i="11" s="1"/>
  <c r="B129" i="11" s="1"/>
  <c r="B130" i="11" s="1"/>
  <c r="B131" i="11" s="1"/>
  <c r="B132" i="11" s="1"/>
  <c r="B133" i="11" s="1"/>
  <c r="B134" i="11" s="1"/>
  <c r="B135" i="11" s="1"/>
  <c r="B136" i="11" s="1"/>
  <c r="B137" i="11" s="1"/>
  <c r="B138" i="11" s="1"/>
  <c r="B139" i="11" s="1"/>
  <c r="B140" i="11" s="1"/>
  <c r="B141" i="11" s="1"/>
  <c r="B142" i="11" s="1"/>
  <c r="B143" i="11" s="1"/>
  <c r="B144" i="11" s="1"/>
  <c r="B145" i="11" s="1"/>
  <c r="B146" i="11" s="1"/>
  <c r="B147" i="11" s="1"/>
  <c r="B148" i="11" s="1"/>
  <c r="B149" i="11" s="1"/>
  <c r="B150" i="11" s="1"/>
  <c r="B151" i="11" s="1"/>
  <c r="B152" i="11" s="1"/>
  <c r="B153" i="11" s="1"/>
  <c r="B154" i="11" s="1"/>
  <c r="B155" i="11" s="1"/>
  <c r="B156" i="11" s="1"/>
  <c r="B157" i="11" s="1"/>
  <c r="B158" i="11" s="1"/>
  <c r="B159" i="11" s="1"/>
  <c r="B160" i="11" s="1"/>
  <c r="B161" i="11" s="1"/>
  <c r="B162" i="11" s="1"/>
  <c r="B163" i="11" s="1"/>
  <c r="B164" i="11" s="1"/>
  <c r="B165" i="11" s="1"/>
  <c r="B166" i="11" s="1"/>
  <c r="B167" i="11" s="1"/>
  <c r="B168" i="11" s="1"/>
  <c r="B169" i="11" s="1"/>
  <c r="B170" i="11" s="1"/>
  <c r="B171" i="11" s="1"/>
  <c r="B172" i="11" s="1"/>
  <c r="B173" i="11" s="1"/>
  <c r="B174" i="11" s="1"/>
  <c r="B175" i="11" s="1"/>
  <c r="B176" i="11" s="1"/>
  <c r="B177" i="11" s="1"/>
  <c r="B178" i="11" s="1"/>
  <c r="B179" i="11" s="1"/>
  <c r="B180" i="11" s="1"/>
  <c r="B181" i="11" s="1"/>
  <c r="B182" i="11" s="1"/>
  <c r="B183" i="11" s="1"/>
  <c r="B184" i="11" s="1"/>
  <c r="B185" i="11" s="1"/>
  <c r="B186" i="11" s="1"/>
  <c r="B187" i="11" s="1"/>
  <c r="B188" i="11" s="1"/>
  <c r="B189" i="11" s="1"/>
  <c r="B190" i="11" s="1"/>
  <c r="B191" i="11" s="1"/>
  <c r="B192" i="11" s="1"/>
  <c r="B193" i="11" s="1"/>
  <c r="B194" i="11" s="1"/>
  <c r="B195" i="11" s="1"/>
  <c r="B196" i="11" s="1"/>
  <c r="B197" i="11" s="1"/>
  <c r="B198" i="11" s="1"/>
  <c r="B199" i="11" s="1"/>
  <c r="B200" i="11" s="1"/>
  <c r="B201" i="11" s="1"/>
  <c r="B202" i="11" s="1"/>
  <c r="B203" i="11" s="1"/>
  <c r="B204" i="11" s="1"/>
  <c r="B205" i="11" s="1"/>
  <c r="B206" i="11" s="1"/>
  <c r="B207" i="11" s="1"/>
  <c r="B208" i="11" s="1"/>
  <c r="B209" i="11" s="1"/>
  <c r="B210" i="11" s="1"/>
  <c r="B211" i="11" s="1"/>
  <c r="B212" i="11" s="1"/>
  <c r="B213" i="11" s="1"/>
  <c r="B214" i="11" s="1"/>
  <c r="B215" i="11" s="1"/>
  <c r="B216" i="11" s="1"/>
  <c r="B217" i="11" s="1"/>
  <c r="B218" i="11" s="1"/>
  <c r="B219" i="11" s="1"/>
  <c r="B220" i="11" s="1"/>
  <c r="B221" i="11" s="1"/>
  <c r="B222" i="11" s="1"/>
  <c r="B223" i="11" s="1"/>
  <c r="B224" i="11" s="1"/>
  <c r="B225" i="11" s="1"/>
  <c r="B226" i="11" s="1"/>
  <c r="B227" i="11" s="1"/>
  <c r="B228" i="11" s="1"/>
  <c r="B229" i="11" s="1"/>
  <c r="B230" i="11" s="1"/>
  <c r="B231" i="11" s="1"/>
  <c r="B232" i="11" s="1"/>
  <c r="B233" i="11" s="1"/>
  <c r="B234" i="11" s="1"/>
  <c r="B235" i="11" s="1"/>
  <c r="B236" i="11" s="1"/>
  <c r="B237" i="11" s="1"/>
  <c r="B238" i="11" s="1"/>
  <c r="B239" i="11" s="1"/>
  <c r="B240" i="11" s="1"/>
  <c r="B241" i="11" s="1"/>
  <c r="B242" i="11" s="1"/>
  <c r="B243" i="11" s="1"/>
  <c r="B244" i="11" s="1"/>
  <c r="B245" i="11" s="1"/>
  <c r="B246" i="11" s="1"/>
  <c r="B247" i="11" s="1"/>
  <c r="B248" i="11" s="1"/>
  <c r="B249" i="11" s="1"/>
  <c r="B250" i="11" s="1"/>
  <c r="B251" i="11" s="1"/>
  <c r="B252" i="11" s="1"/>
  <c r="B253" i="11" s="1"/>
  <c r="B254" i="11" s="1"/>
  <c r="B255" i="11" s="1"/>
  <c r="B256" i="11" s="1"/>
  <c r="B257" i="11" s="1"/>
  <c r="B258" i="11" s="1"/>
  <c r="B259" i="11" s="1"/>
  <c r="B260" i="11" s="1"/>
  <c r="B261" i="11" s="1"/>
  <c r="B262" i="11" s="1"/>
  <c r="B263" i="11" s="1"/>
  <c r="B264" i="11" s="1"/>
  <c r="B265" i="11" s="1"/>
  <c r="B266" i="11" s="1"/>
  <c r="B267" i="11" s="1"/>
  <c r="B268" i="11" s="1"/>
  <c r="B269" i="11" s="1"/>
  <c r="B270" i="11" s="1"/>
  <c r="B271" i="11" s="1"/>
  <c r="B272" i="11" s="1"/>
  <c r="B273" i="11" s="1"/>
  <c r="B274" i="11" s="1"/>
  <c r="B275" i="11" s="1"/>
  <c r="B276" i="11" s="1"/>
  <c r="B277" i="11" s="1"/>
  <c r="B278" i="11" s="1"/>
  <c r="B279" i="11" s="1"/>
  <c r="B280" i="11" s="1"/>
  <c r="B281" i="11" s="1"/>
  <c r="B282" i="11" s="1"/>
  <c r="B283" i="11" s="1"/>
  <c r="B284" i="11" s="1"/>
  <c r="B285" i="11" s="1"/>
  <c r="B286" i="11" s="1"/>
  <c r="B287" i="11" s="1"/>
  <c r="B288" i="11" s="1"/>
  <c r="B289" i="11" s="1"/>
  <c r="B290" i="11" s="1"/>
  <c r="B291" i="11" s="1"/>
  <c r="B292" i="11" s="1"/>
  <c r="B293" i="11" s="1"/>
  <c r="B294" i="11" s="1"/>
  <c r="B295" i="11" s="1"/>
  <c r="B296" i="11" s="1"/>
  <c r="B297" i="11" s="1"/>
  <c r="B298" i="11" s="1"/>
  <c r="B299" i="11" s="1"/>
  <c r="B300" i="11" s="1"/>
  <c r="B301" i="11" s="1"/>
  <c r="B302" i="11" s="1"/>
  <c r="B303" i="11" s="1"/>
  <c r="B304" i="11" s="1"/>
  <c r="B305" i="11" s="1"/>
  <c r="B306" i="11" s="1"/>
  <c r="B307" i="11" s="1"/>
  <c r="B308" i="11" s="1"/>
  <c r="B309" i="11" s="1"/>
  <c r="B310" i="11" s="1"/>
  <c r="B311" i="11" s="1"/>
  <c r="B312" i="11" s="1"/>
  <c r="B313" i="11" s="1"/>
  <c r="B314" i="11" s="1"/>
  <c r="B315" i="11" s="1"/>
  <c r="B316" i="11" s="1"/>
  <c r="B317" i="11" s="1"/>
  <c r="B318" i="11" s="1"/>
  <c r="B319" i="11" s="1"/>
  <c r="B320" i="11" s="1"/>
  <c r="B321" i="11" s="1"/>
  <c r="B322" i="11" s="1"/>
  <c r="B323" i="11" s="1"/>
  <c r="B324" i="11" s="1"/>
  <c r="B325" i="11" s="1"/>
  <c r="B326" i="11" s="1"/>
  <c r="B327" i="11" s="1"/>
  <c r="B328" i="11" s="1"/>
  <c r="B329" i="11" s="1"/>
  <c r="B330" i="11" s="1"/>
  <c r="B331" i="11" s="1"/>
  <c r="B332" i="11" s="1"/>
  <c r="B333" i="11" s="1"/>
  <c r="B334" i="11" s="1"/>
  <c r="B335" i="11" s="1"/>
  <c r="B336" i="11" s="1"/>
  <c r="B337" i="11" s="1"/>
  <c r="B338" i="11" s="1"/>
  <c r="B339" i="11" s="1"/>
  <c r="B340" i="11" s="1"/>
  <c r="B341" i="11" s="1"/>
  <c r="B342" i="11" s="1"/>
  <c r="B343" i="11" s="1"/>
  <c r="B344" i="11" s="1"/>
  <c r="B345" i="11" s="1"/>
  <c r="B346" i="11" s="1"/>
  <c r="B347" i="11" s="1"/>
  <c r="B348" i="11" s="1"/>
  <c r="B349" i="11" s="1"/>
  <c r="B350" i="11" s="1"/>
  <c r="B351" i="11" s="1"/>
  <c r="B352" i="11" s="1"/>
  <c r="B353" i="11" s="1"/>
  <c r="B354" i="11" s="1"/>
  <c r="B355" i="11" s="1"/>
  <c r="B356" i="11" s="1"/>
  <c r="B357" i="11" s="1"/>
  <c r="B358" i="11" s="1"/>
  <c r="B359" i="11" s="1"/>
  <c r="B360" i="11" s="1"/>
  <c r="B361" i="11" s="1"/>
  <c r="B362" i="11" s="1"/>
  <c r="B363" i="11" s="1"/>
  <c r="B364" i="11" s="1"/>
  <c r="B365" i="11" s="1"/>
  <c r="B366" i="11" s="1"/>
  <c r="B367" i="11" s="1"/>
  <c r="B368" i="11" s="1"/>
  <c r="B369" i="11" s="1"/>
  <c r="B370" i="11" s="1"/>
  <c r="B371" i="11" s="1"/>
  <c r="B372" i="11" s="1"/>
  <c r="B373" i="11" s="1"/>
  <c r="B374" i="11" s="1"/>
  <c r="B375" i="11" s="1"/>
  <c r="B376" i="11" s="1"/>
  <c r="B377" i="11" s="1"/>
  <c r="B378" i="11" s="1"/>
  <c r="B379" i="11" s="1"/>
  <c r="B380" i="11" s="1"/>
  <c r="B381" i="11" s="1"/>
  <c r="B382" i="11" s="1"/>
  <c r="B383" i="11" s="1"/>
  <c r="B384" i="11" s="1"/>
  <c r="B385" i="11" s="1"/>
  <c r="B386" i="11" s="1"/>
  <c r="B387" i="11" s="1"/>
  <c r="B388" i="11" s="1"/>
  <c r="B389" i="11" s="1"/>
  <c r="B390" i="11" s="1"/>
  <c r="B391" i="11" s="1"/>
  <c r="B392" i="11" s="1"/>
  <c r="B393" i="11" s="1"/>
  <c r="B394" i="11" s="1"/>
  <c r="B395" i="11" s="1"/>
  <c r="B396" i="11" s="1"/>
  <c r="B397" i="11" s="1"/>
  <c r="B398" i="11" s="1"/>
  <c r="B399" i="11" s="1"/>
  <c r="B400" i="11" s="1"/>
  <c r="B401" i="11" s="1"/>
  <c r="B402" i="11" s="1"/>
  <c r="B403" i="11" s="1"/>
  <c r="B404" i="11" s="1"/>
  <c r="B405" i="11" s="1"/>
  <c r="B406" i="11" s="1"/>
  <c r="V28" i="11"/>
  <c r="C17" i="9" s="1"/>
  <c r="C28" i="9"/>
  <c r="I4" i="9"/>
  <c r="I5" i="9" s="1"/>
  <c r="I6" i="9" s="1"/>
  <c r="I7" i="9" s="1"/>
  <c r="I8" i="9" s="1"/>
  <c r="I9" i="9" s="1"/>
  <c r="I10" i="9" s="1"/>
  <c r="I11" i="9" s="1"/>
  <c r="I12" i="9" s="1"/>
  <c r="I13" i="9" s="1"/>
  <c r="I14" i="9" s="1"/>
  <c r="I15" i="9" s="1"/>
  <c r="I16" i="9" s="1"/>
  <c r="I17" i="9" s="1"/>
  <c r="I18" i="9" s="1"/>
  <c r="I19" i="9" s="1"/>
  <c r="I20" i="9" s="1"/>
  <c r="I21" i="9" s="1"/>
  <c r="I22" i="9" s="1"/>
  <c r="I23" i="9" s="1"/>
  <c r="I24" i="9" s="1"/>
  <c r="I25" i="9" s="1"/>
  <c r="I26" i="9" s="1"/>
  <c r="I27" i="9" s="1"/>
  <c r="I28" i="9" s="1"/>
  <c r="I29" i="9" s="1"/>
  <c r="I30" i="9" s="1"/>
  <c r="I31" i="9" s="1"/>
  <c r="I32" i="9" s="1"/>
  <c r="I33" i="9" s="1"/>
  <c r="I34" i="9" s="1"/>
  <c r="I35" i="9" s="1"/>
  <c r="I36" i="9" s="1"/>
  <c r="I37" i="9" s="1"/>
  <c r="I38" i="9" s="1"/>
  <c r="I39" i="9" s="1"/>
  <c r="I40" i="9" s="1"/>
  <c r="I41" i="9" s="1"/>
  <c r="I42" i="9" s="1"/>
  <c r="I43" i="9" s="1"/>
  <c r="I44" i="9" s="1"/>
  <c r="I45" i="9" s="1"/>
  <c r="I46" i="9" s="1"/>
  <c r="I47" i="9" s="1"/>
  <c r="I48" i="9" s="1"/>
  <c r="I49" i="9" s="1"/>
  <c r="I50" i="9" s="1"/>
  <c r="I51" i="9" s="1"/>
  <c r="I52" i="9" s="1"/>
  <c r="I53" i="9" s="1"/>
  <c r="I54" i="9" s="1"/>
  <c r="I55" i="9" s="1"/>
  <c r="I56" i="9" s="1"/>
  <c r="I57" i="9" s="1"/>
  <c r="I58" i="9" s="1"/>
  <c r="I59" i="9" s="1"/>
  <c r="I60" i="9" s="1"/>
  <c r="I61" i="9" s="1"/>
  <c r="I62" i="9" s="1"/>
  <c r="I63" i="9" s="1"/>
  <c r="I64" i="9" s="1"/>
  <c r="I65" i="9" s="1"/>
  <c r="I66" i="9" s="1"/>
  <c r="I67" i="9" s="1"/>
  <c r="I68" i="9" s="1"/>
  <c r="I69" i="9" s="1"/>
  <c r="I70" i="9" s="1"/>
  <c r="I71" i="9" s="1"/>
  <c r="I72" i="9" s="1"/>
  <c r="I73" i="9" s="1"/>
  <c r="I74" i="9" s="1"/>
  <c r="I75" i="9" s="1"/>
  <c r="I76" i="9" s="1"/>
  <c r="I77" i="9" s="1"/>
  <c r="I78" i="9" s="1"/>
  <c r="I79" i="9" s="1"/>
  <c r="I80" i="9" s="1"/>
  <c r="I81" i="9" s="1"/>
  <c r="I82" i="9" s="1"/>
  <c r="I83" i="9" s="1"/>
  <c r="I84" i="9" s="1"/>
  <c r="I85" i="9" s="1"/>
  <c r="I86" i="9" s="1"/>
  <c r="I87" i="9" s="1"/>
  <c r="I88" i="9" s="1"/>
  <c r="I89" i="9" s="1"/>
  <c r="I90" i="9" s="1"/>
  <c r="I91" i="9" s="1"/>
  <c r="I92" i="9" s="1"/>
  <c r="I93" i="9" s="1"/>
  <c r="I94" i="9" s="1"/>
  <c r="I95" i="9" s="1"/>
  <c r="I96" i="9" s="1"/>
  <c r="I97" i="9" s="1"/>
  <c r="I98" i="9" s="1"/>
  <c r="I99" i="9" s="1"/>
  <c r="I100" i="9" s="1"/>
  <c r="I101" i="9" s="1"/>
  <c r="I102" i="9" s="1"/>
  <c r="I103" i="9" s="1"/>
  <c r="I104" i="9" s="1"/>
  <c r="I105" i="9" s="1"/>
  <c r="I106" i="9" s="1"/>
  <c r="I107" i="9" s="1"/>
  <c r="I108" i="9" s="1"/>
  <c r="I109" i="9" s="1"/>
  <c r="I110" i="9" s="1"/>
  <c r="I111" i="9" s="1"/>
  <c r="I112" i="9" s="1"/>
  <c r="I113" i="9" s="1"/>
  <c r="I114" i="9" s="1"/>
  <c r="I115" i="9" s="1"/>
  <c r="I116" i="9" s="1"/>
  <c r="I117" i="9" s="1"/>
  <c r="I118" i="9" s="1"/>
  <c r="I119" i="9" s="1"/>
  <c r="I120" i="9" s="1"/>
  <c r="I121" i="9" s="1"/>
  <c r="I122" i="9" s="1"/>
  <c r="I123" i="9" s="1"/>
  <c r="I124" i="9" s="1"/>
  <c r="I125" i="9" s="1"/>
  <c r="I126" i="9" s="1"/>
  <c r="I127" i="9" s="1"/>
  <c r="I128" i="9" s="1"/>
  <c r="I129" i="9" s="1"/>
  <c r="I130" i="9" s="1"/>
  <c r="I131" i="9" s="1"/>
  <c r="I132" i="9" s="1"/>
  <c r="I133" i="9" s="1"/>
  <c r="I134" i="9" s="1"/>
  <c r="I135" i="9" s="1"/>
  <c r="I136" i="9" s="1"/>
  <c r="I137" i="9" s="1"/>
  <c r="I138" i="9" s="1"/>
  <c r="I139" i="9" s="1"/>
  <c r="I140" i="9" s="1"/>
  <c r="I141" i="9" s="1"/>
  <c r="I142" i="9" s="1"/>
  <c r="I143" i="9" s="1"/>
  <c r="I144" i="9" s="1"/>
  <c r="I145" i="9" s="1"/>
  <c r="I146" i="9" s="1"/>
  <c r="I147" i="9" s="1"/>
  <c r="I148" i="9" s="1"/>
  <c r="I149" i="9" s="1"/>
  <c r="I150" i="9" s="1"/>
  <c r="I151" i="9" s="1"/>
  <c r="I152" i="9" s="1"/>
  <c r="I153" i="9" s="1"/>
  <c r="I154" i="9" s="1"/>
  <c r="I155" i="9" s="1"/>
  <c r="I156" i="9" s="1"/>
  <c r="I157" i="9" s="1"/>
  <c r="I158" i="9" s="1"/>
  <c r="I159" i="9" s="1"/>
  <c r="I160" i="9" s="1"/>
  <c r="I161" i="9" s="1"/>
  <c r="I162" i="9" s="1"/>
  <c r="I163" i="9" s="1"/>
  <c r="I164" i="9" s="1"/>
  <c r="I165" i="9" s="1"/>
  <c r="I166" i="9" s="1"/>
  <c r="I167" i="9" s="1"/>
  <c r="I168" i="9" s="1"/>
  <c r="I169" i="9" s="1"/>
  <c r="I170" i="9" s="1"/>
  <c r="I171" i="9" s="1"/>
  <c r="I172" i="9" s="1"/>
  <c r="I173" i="9" s="1"/>
  <c r="I174" i="9" s="1"/>
  <c r="I175" i="9" s="1"/>
  <c r="I176" i="9" s="1"/>
  <c r="I177" i="9" s="1"/>
  <c r="I178" i="9" s="1"/>
  <c r="I179" i="9" s="1"/>
  <c r="I180" i="9" s="1"/>
  <c r="I181" i="9" s="1"/>
  <c r="I182" i="9" s="1"/>
  <c r="I183" i="9" s="1"/>
  <c r="I184" i="9" s="1"/>
  <c r="I185" i="9" s="1"/>
  <c r="I186" i="9" s="1"/>
  <c r="I187" i="9" s="1"/>
  <c r="I188" i="9" s="1"/>
  <c r="I189" i="9" s="1"/>
  <c r="I190" i="9" s="1"/>
  <c r="I191" i="9" s="1"/>
  <c r="I192" i="9" s="1"/>
  <c r="I193" i="9" s="1"/>
  <c r="I194" i="9" s="1"/>
  <c r="I195" i="9" s="1"/>
  <c r="I196" i="9" s="1"/>
  <c r="I197" i="9" s="1"/>
  <c r="I198" i="9" s="1"/>
  <c r="I199" i="9" s="1"/>
  <c r="I200" i="9" s="1"/>
  <c r="I201" i="9" s="1"/>
  <c r="I202" i="9" s="1"/>
  <c r="I203" i="9" s="1"/>
  <c r="I204" i="9" s="1"/>
  <c r="I205" i="9" s="1"/>
  <c r="I206" i="9" s="1"/>
  <c r="I207" i="9" s="1"/>
  <c r="I208" i="9" s="1"/>
  <c r="I209" i="9" s="1"/>
  <c r="I210" i="9" s="1"/>
  <c r="I211" i="9" s="1"/>
  <c r="I212" i="9" s="1"/>
  <c r="I213" i="9" s="1"/>
  <c r="I214" i="9" s="1"/>
  <c r="I215" i="9" s="1"/>
  <c r="I216" i="9" s="1"/>
  <c r="I217" i="9" s="1"/>
  <c r="I218" i="9" s="1"/>
  <c r="I219" i="9" s="1"/>
  <c r="I220" i="9" s="1"/>
  <c r="I221" i="9" s="1"/>
  <c r="I222" i="9" s="1"/>
  <c r="I223" i="9" s="1"/>
  <c r="I224" i="9" s="1"/>
  <c r="I225" i="9" s="1"/>
  <c r="I226" i="9" s="1"/>
  <c r="I227" i="9" s="1"/>
  <c r="I228" i="9" s="1"/>
  <c r="I229" i="9" s="1"/>
  <c r="I230" i="9" s="1"/>
  <c r="I231" i="9" s="1"/>
  <c r="I232" i="9" s="1"/>
  <c r="I233" i="9" s="1"/>
  <c r="I234" i="9" s="1"/>
  <c r="I235" i="9" s="1"/>
  <c r="I236" i="9" s="1"/>
  <c r="I237" i="9" s="1"/>
  <c r="I238" i="9" s="1"/>
  <c r="I239" i="9" s="1"/>
  <c r="I240" i="9" s="1"/>
  <c r="I241" i="9" s="1"/>
  <c r="I242" i="9" s="1"/>
  <c r="I243" i="9" s="1"/>
  <c r="I244" i="9" s="1"/>
  <c r="I245" i="9" s="1"/>
  <c r="I246" i="9" s="1"/>
  <c r="I247" i="9" s="1"/>
  <c r="I248" i="9" s="1"/>
  <c r="I249" i="9" s="1"/>
  <c r="I250" i="9" s="1"/>
  <c r="I251" i="9" s="1"/>
  <c r="I252" i="9" s="1"/>
  <c r="I253" i="9" s="1"/>
  <c r="I254" i="9" s="1"/>
  <c r="I255" i="9" s="1"/>
  <c r="I256" i="9" s="1"/>
  <c r="I257" i="9" s="1"/>
  <c r="I258" i="9" s="1"/>
  <c r="I259" i="9" s="1"/>
  <c r="I260" i="9" s="1"/>
  <c r="I261" i="9" s="1"/>
  <c r="I262" i="9" s="1"/>
  <c r="I263" i="9" s="1"/>
  <c r="I264" i="9" s="1"/>
  <c r="I265" i="9" s="1"/>
  <c r="I266" i="9" s="1"/>
  <c r="I267" i="9" s="1"/>
  <c r="I268" i="9" s="1"/>
  <c r="I269" i="9" s="1"/>
  <c r="I270" i="9" s="1"/>
  <c r="I271" i="9" s="1"/>
  <c r="I272" i="9" s="1"/>
  <c r="I273" i="9" s="1"/>
  <c r="I274" i="9" s="1"/>
  <c r="I275" i="9" s="1"/>
  <c r="I276" i="9" s="1"/>
  <c r="I277" i="9" s="1"/>
  <c r="I278" i="9" s="1"/>
  <c r="I279" i="9" s="1"/>
  <c r="I280" i="9" s="1"/>
  <c r="I281" i="9" s="1"/>
  <c r="I282" i="9" s="1"/>
  <c r="I283" i="9" s="1"/>
  <c r="I284" i="9" s="1"/>
  <c r="I285" i="9" s="1"/>
  <c r="I286" i="9" s="1"/>
  <c r="I287" i="9" s="1"/>
  <c r="I288" i="9" s="1"/>
  <c r="I289" i="9" s="1"/>
  <c r="I290" i="9" s="1"/>
  <c r="I291" i="9" s="1"/>
  <c r="I292" i="9" s="1"/>
  <c r="I293" i="9" s="1"/>
  <c r="I294" i="9" s="1"/>
  <c r="I295" i="9" s="1"/>
  <c r="I296" i="9" s="1"/>
  <c r="I297" i="9" s="1"/>
  <c r="I298" i="9" s="1"/>
  <c r="I299" i="9" s="1"/>
  <c r="I300" i="9" s="1"/>
  <c r="I301" i="9" s="1"/>
  <c r="I302" i="9" s="1"/>
  <c r="I303" i="9" s="1"/>
  <c r="I304" i="9" s="1"/>
  <c r="I305" i="9" s="1"/>
  <c r="I306" i="9" s="1"/>
  <c r="I307" i="9" s="1"/>
  <c r="I308" i="9" s="1"/>
  <c r="I309" i="9" s="1"/>
  <c r="I310" i="9" s="1"/>
  <c r="I311" i="9" s="1"/>
  <c r="I312" i="9" s="1"/>
  <c r="I313" i="9" s="1"/>
  <c r="I314" i="9" s="1"/>
  <c r="I315" i="9" s="1"/>
  <c r="I316" i="9" s="1"/>
  <c r="I317" i="9" s="1"/>
  <c r="I318" i="9" s="1"/>
  <c r="I319" i="9" s="1"/>
  <c r="I320" i="9" s="1"/>
  <c r="I321" i="9" s="1"/>
  <c r="I322" i="9" s="1"/>
  <c r="I323" i="9" s="1"/>
  <c r="I324" i="9" s="1"/>
  <c r="I325" i="9" s="1"/>
  <c r="I326" i="9" s="1"/>
  <c r="I327" i="9" s="1"/>
  <c r="I328" i="9" s="1"/>
  <c r="I329" i="9" s="1"/>
  <c r="I330" i="9" s="1"/>
  <c r="I331" i="9" s="1"/>
  <c r="I332" i="9" s="1"/>
  <c r="I333" i="9" s="1"/>
  <c r="I334" i="9" s="1"/>
  <c r="I335" i="9" s="1"/>
  <c r="I336" i="9" s="1"/>
  <c r="I337" i="9" s="1"/>
  <c r="I338" i="9" s="1"/>
  <c r="I339" i="9" s="1"/>
  <c r="I340" i="9" s="1"/>
  <c r="I341" i="9" s="1"/>
  <c r="I342" i="9" s="1"/>
  <c r="I343" i="9" s="1"/>
  <c r="I344" i="9" s="1"/>
  <c r="I345" i="9" s="1"/>
  <c r="I346" i="9" s="1"/>
  <c r="I347" i="9" s="1"/>
  <c r="I348" i="9" s="1"/>
  <c r="I349" i="9" s="1"/>
  <c r="I350" i="9" s="1"/>
  <c r="I351" i="9" s="1"/>
  <c r="I352" i="9" s="1"/>
  <c r="I353" i="9" s="1"/>
  <c r="I354" i="9" s="1"/>
  <c r="I355" i="9" s="1"/>
  <c r="I356" i="9" s="1"/>
  <c r="I357" i="9" s="1"/>
  <c r="I358" i="9" s="1"/>
  <c r="I359" i="9" s="1"/>
  <c r="I360" i="9" s="1"/>
  <c r="I361" i="9" s="1"/>
  <c r="I362" i="9" s="1"/>
  <c r="I363" i="9" s="1"/>
  <c r="I364" i="9" s="1"/>
  <c r="I365" i="9" s="1"/>
  <c r="I366" i="9" s="1"/>
  <c r="I367" i="9" s="1"/>
  <c r="C26" i="9"/>
  <c r="B19" i="11"/>
  <c r="C11" i="9"/>
  <c r="C4" i="2"/>
  <c r="M22" i="11" l="1"/>
  <c r="M19" i="3"/>
  <c r="B18" i="3"/>
  <c r="J19" i="3" l="1"/>
  <c r="AF3" i="2" s="1"/>
  <c r="AL3" i="2" l="1"/>
  <c r="U3" i="2"/>
  <c r="C23" i="9"/>
  <c r="C22" i="9"/>
  <c r="C18" i="9"/>
  <c r="C12" i="9"/>
  <c r="J29" i="3"/>
  <c r="U43" i="3"/>
  <c r="K43" i="3"/>
  <c r="AG3" i="2" s="1"/>
  <c r="AA95" i="3"/>
  <c r="AA94" i="3"/>
  <c r="AA93" i="3"/>
  <c r="AA92" i="3"/>
  <c r="AA91" i="3"/>
  <c r="AA90" i="3"/>
  <c r="AA89" i="3"/>
  <c r="AA88" i="3"/>
  <c r="AA87" i="3"/>
  <c r="AA86" i="3"/>
  <c r="AA85" i="3"/>
  <c r="AA84" i="3"/>
  <c r="AA83" i="3"/>
  <c r="AA82" i="3"/>
  <c r="AA81" i="3"/>
  <c r="AA80" i="3"/>
  <c r="AA79" i="3"/>
  <c r="AA78" i="3"/>
  <c r="AA77" i="3"/>
  <c r="AA76" i="3"/>
  <c r="AA75" i="3"/>
  <c r="AA74" i="3"/>
  <c r="AA73" i="3"/>
  <c r="AA72" i="3"/>
  <c r="AA71" i="3"/>
  <c r="AA70" i="3"/>
  <c r="AA69" i="3"/>
  <c r="AA68" i="3"/>
  <c r="AA67" i="3"/>
  <c r="AA66" i="3"/>
  <c r="AA65" i="3"/>
  <c r="AA64" i="3"/>
  <c r="AA63" i="3"/>
  <c r="AA62" i="3"/>
  <c r="AA61" i="3"/>
  <c r="AA60" i="3"/>
  <c r="AA59" i="3"/>
  <c r="AA58" i="3"/>
  <c r="AA57" i="3"/>
  <c r="AA56" i="3"/>
  <c r="AA55" i="3"/>
  <c r="AA54" i="3"/>
  <c r="AA53" i="3"/>
  <c r="AA52" i="3"/>
  <c r="AA51" i="3"/>
  <c r="AA50" i="3"/>
  <c r="AA49" i="3"/>
  <c r="AA48" i="3"/>
  <c r="AA47" i="3"/>
  <c r="AA46" i="3"/>
  <c r="AA45" i="3"/>
  <c r="AA44" i="3"/>
  <c r="AA43" i="3"/>
  <c r="AI13" i="2" l="1"/>
  <c r="AJ13" i="2"/>
  <c r="AK13" i="2"/>
  <c r="C19" i="9"/>
  <c r="F41" i="6" s="1"/>
  <c r="C20" i="9"/>
  <c r="F42" i="6" s="1"/>
  <c r="AI8" i="2"/>
  <c r="AJ51" i="2"/>
  <c r="AJ2" i="2"/>
  <c r="AJ8" i="2"/>
  <c r="AK51" i="2"/>
  <c r="AI2" i="2"/>
  <c r="AJ3" i="2"/>
  <c r="AG4" i="2"/>
  <c r="AK8" i="2"/>
  <c r="AH2" i="2"/>
  <c r="AH4" i="2"/>
  <c r="AG9" i="2"/>
  <c r="AH7" i="2"/>
  <c r="AI4" i="2"/>
  <c r="AH9" i="2"/>
  <c r="AJ4" i="2"/>
  <c r="AI9" i="2"/>
  <c r="AK4" i="2"/>
  <c r="AJ9" i="2"/>
  <c r="AG5" i="2"/>
  <c r="AK9" i="2"/>
  <c r="AH5" i="2"/>
  <c r="AG10" i="2"/>
  <c r="AI5" i="2"/>
  <c r="AH10" i="2"/>
  <c r="AJ5" i="2"/>
  <c r="AI10" i="2"/>
  <c r="AK5" i="2"/>
  <c r="AJ10" i="2"/>
  <c r="AJ7" i="2"/>
  <c r="AG6" i="2"/>
  <c r="AK10" i="2"/>
  <c r="AG54" i="2"/>
  <c r="AH6" i="2"/>
  <c r="AH54" i="2"/>
  <c r="AI6" i="2"/>
  <c r="AI54" i="2"/>
  <c r="AJ6" i="2"/>
  <c r="AJ54" i="2"/>
  <c r="AH3" i="2"/>
  <c r="AH51" i="2"/>
  <c r="AH8" i="2"/>
  <c r="AK6" i="2"/>
  <c r="AK54" i="2"/>
  <c r="AG7" i="2"/>
  <c r="AK3" i="2"/>
  <c r="AI51" i="2"/>
  <c r="AK2" i="2"/>
  <c r="AI7" i="2"/>
  <c r="AI3" i="2"/>
  <c r="AK7" i="2"/>
  <c r="AG51" i="2"/>
  <c r="AG8" i="2"/>
  <c r="AL4" i="2"/>
  <c r="AF4" i="2"/>
  <c r="U4" i="2"/>
  <c r="C24" i="9"/>
  <c r="AA96" i="3"/>
  <c r="J30" i="3" s="1"/>
  <c r="C26" i="2" l="1"/>
  <c r="U5" i="2"/>
  <c r="AL5" i="2"/>
  <c r="AF5" i="2"/>
  <c r="G21" i="9"/>
  <c r="G9" i="9"/>
  <c r="C25" i="9"/>
  <c r="J32" i="3"/>
  <c r="C14" i="2"/>
  <c r="C18" i="2"/>
  <c r="C12" i="2"/>
  <c r="A35" i="2" s="1"/>
  <c r="C11" i="2"/>
  <c r="A34" i="2" l="1"/>
  <c r="U6" i="2"/>
  <c r="AL6" i="2"/>
  <c r="AF6" i="2"/>
  <c r="J32" i="11"/>
  <c r="F43" i="6" s="1"/>
  <c r="C15" i="2"/>
  <c r="C17" i="2" s="1"/>
  <c r="F37" i="6" s="1"/>
  <c r="C21" i="2"/>
  <c r="C20" i="2"/>
  <c r="Q95" i="3"/>
  <c r="Q94" i="3"/>
  <c r="Q93" i="3"/>
  <c r="Q92" i="3"/>
  <c r="Q91" i="3"/>
  <c r="Q90" i="3"/>
  <c r="Q89" i="3"/>
  <c r="Q88" i="3"/>
  <c r="Q87" i="3"/>
  <c r="Q86" i="3"/>
  <c r="Q85" i="3"/>
  <c r="Q84" i="3"/>
  <c r="Q83" i="3"/>
  <c r="Q82" i="3"/>
  <c r="Q81" i="3"/>
  <c r="Q80" i="3"/>
  <c r="Q79" i="3"/>
  <c r="Q78" i="3"/>
  <c r="Q77" i="3"/>
  <c r="Q76" i="3"/>
  <c r="Q75" i="3"/>
  <c r="Q74" i="3"/>
  <c r="Q73" i="3"/>
  <c r="Q72" i="3"/>
  <c r="Q71" i="3"/>
  <c r="Q70" i="3"/>
  <c r="Q69" i="3"/>
  <c r="Q68" i="3"/>
  <c r="Q67" i="3"/>
  <c r="Q66" i="3"/>
  <c r="Q65" i="3"/>
  <c r="Q64" i="3"/>
  <c r="Q63" i="3"/>
  <c r="Q62" i="3"/>
  <c r="Q61" i="3"/>
  <c r="Q60" i="3"/>
  <c r="Q59" i="3"/>
  <c r="Q58" i="3"/>
  <c r="Q57" i="3"/>
  <c r="Q56" i="3"/>
  <c r="Q55" i="3"/>
  <c r="Q54" i="3"/>
  <c r="Q53" i="3"/>
  <c r="Q52" i="3"/>
  <c r="Q51" i="3"/>
  <c r="Q50" i="3"/>
  <c r="Q49" i="3"/>
  <c r="Q48" i="3"/>
  <c r="Q47" i="3"/>
  <c r="Q46" i="3"/>
  <c r="Q45" i="3"/>
  <c r="Q44" i="3"/>
  <c r="Q43" i="3"/>
  <c r="J22" i="3"/>
  <c r="U7" i="2" l="1"/>
  <c r="AL7" i="2"/>
  <c r="AF7" i="2"/>
  <c r="U44" i="3"/>
  <c r="U45" i="3" s="1"/>
  <c r="U46" i="3" s="1"/>
  <c r="U47" i="3" s="1"/>
  <c r="U48" i="3" s="1"/>
  <c r="U49" i="3" s="1"/>
  <c r="U50" i="3" s="1"/>
  <c r="U51" i="3" s="1"/>
  <c r="U52" i="3" s="1"/>
  <c r="U53" i="3" s="1"/>
  <c r="U54" i="3" s="1"/>
  <c r="U55" i="3" s="1"/>
  <c r="U56" i="3" s="1"/>
  <c r="U57" i="3" s="1"/>
  <c r="U58" i="3" s="1"/>
  <c r="U59" i="3" s="1"/>
  <c r="U60" i="3" s="1"/>
  <c r="U61" i="3" s="1"/>
  <c r="U62" i="3" s="1"/>
  <c r="U63" i="3" s="1"/>
  <c r="U64" i="3" s="1"/>
  <c r="U65" i="3" s="1"/>
  <c r="U66" i="3" s="1"/>
  <c r="U67" i="3" s="1"/>
  <c r="U68" i="3" s="1"/>
  <c r="U69" i="3" s="1"/>
  <c r="U70" i="3" s="1"/>
  <c r="U71" i="3" s="1"/>
  <c r="U72" i="3" s="1"/>
  <c r="U73" i="3" s="1"/>
  <c r="U74" i="3" s="1"/>
  <c r="U75" i="3" s="1"/>
  <c r="U76" i="3" s="1"/>
  <c r="U77" i="3" s="1"/>
  <c r="U78" i="3" s="1"/>
  <c r="U79" i="3" s="1"/>
  <c r="U80" i="3" s="1"/>
  <c r="U81" i="3" s="1"/>
  <c r="U82" i="3" s="1"/>
  <c r="U83" i="3" s="1"/>
  <c r="U84" i="3" s="1"/>
  <c r="U85" i="3" s="1"/>
  <c r="U86" i="3" s="1"/>
  <c r="U87" i="3" s="1"/>
  <c r="U88" i="3" s="1"/>
  <c r="U89" i="3" s="1"/>
  <c r="U90" i="3" s="1"/>
  <c r="U91" i="3" s="1"/>
  <c r="U92" i="3" s="1"/>
  <c r="U93" i="3" s="1"/>
  <c r="U94" i="3" s="1"/>
  <c r="U95" i="3" s="1"/>
  <c r="C22" i="2"/>
  <c r="Q96" i="3"/>
  <c r="U25" i="3" s="1"/>
  <c r="F1" i="6"/>
  <c r="U8" i="2" l="1"/>
  <c r="AL8" i="2"/>
  <c r="AF8" i="2"/>
  <c r="G18" i="9"/>
  <c r="G5" i="9"/>
  <c r="C24" i="2"/>
  <c r="C13" i="2"/>
  <c r="C16" i="2" s="1"/>
  <c r="F36" i="6" s="1"/>
  <c r="J24" i="3"/>
  <c r="B43"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Z22" i="2" l="1"/>
  <c r="Z46" i="2"/>
  <c r="Y18" i="2"/>
  <c r="Y42" i="2"/>
  <c r="X14" i="2"/>
  <c r="X38" i="2"/>
  <c r="W10" i="2"/>
  <c r="W34" i="2"/>
  <c r="V6" i="2"/>
  <c r="V30" i="2"/>
  <c r="V54" i="2"/>
  <c r="V11" i="2"/>
  <c r="X22" i="2"/>
  <c r="Z7" i="2"/>
  <c r="V15" i="2"/>
  <c r="X48" i="2"/>
  <c r="Y29" i="2"/>
  <c r="V17" i="2"/>
  <c r="X50" i="2"/>
  <c r="V18" i="2"/>
  <c r="W47" i="2"/>
  <c r="V44" i="2"/>
  <c r="X53" i="2"/>
  <c r="Z23" i="2"/>
  <c r="Z47" i="2"/>
  <c r="Y19" i="2"/>
  <c r="Y43" i="2"/>
  <c r="X15" i="2"/>
  <c r="X39" i="2"/>
  <c r="W11" i="2"/>
  <c r="W35" i="2"/>
  <c r="V7" i="2"/>
  <c r="V31" i="2"/>
  <c r="Z2" i="2"/>
  <c r="Z30" i="2"/>
  <c r="W18" i="2"/>
  <c r="Y27" i="2"/>
  <c r="W43" i="2"/>
  <c r="X24" i="2"/>
  <c r="V16" i="2"/>
  <c r="Z33" i="2"/>
  <c r="X51" i="2"/>
  <c r="X52" i="2"/>
  <c r="W25" i="2"/>
  <c r="V47" i="2"/>
  <c r="V24" i="2"/>
  <c r="W53" i="2"/>
  <c r="Y41" i="2"/>
  <c r="Z24" i="2"/>
  <c r="Z48" i="2"/>
  <c r="Y20" i="2"/>
  <c r="Y44" i="2"/>
  <c r="X16" i="2"/>
  <c r="X40" i="2"/>
  <c r="W12" i="2"/>
  <c r="W36" i="2"/>
  <c r="V8" i="2"/>
  <c r="V32" i="2"/>
  <c r="Y2" i="2"/>
  <c r="Z6" i="2"/>
  <c r="V14" i="2"/>
  <c r="Y51" i="2"/>
  <c r="Y4" i="2"/>
  <c r="Z9" i="2"/>
  <c r="W45" i="2"/>
  <c r="Y9" i="2"/>
  <c r="W49" i="2"/>
  <c r="Z42" i="2"/>
  <c r="X10" i="2"/>
  <c r="V26" i="2"/>
  <c r="Z45" i="2"/>
  <c r="Z25" i="2"/>
  <c r="Z49" i="2"/>
  <c r="Y21" i="2"/>
  <c r="Y45" i="2"/>
  <c r="X17" i="2"/>
  <c r="X41" i="2"/>
  <c r="W13" i="2"/>
  <c r="W37" i="2"/>
  <c r="V9" i="2"/>
  <c r="V33" i="2"/>
  <c r="X2" i="2"/>
  <c r="V35" i="2"/>
  <c r="Y26" i="2"/>
  <c r="V38" i="2"/>
  <c r="X23" i="2"/>
  <c r="V39" i="2"/>
  <c r="Y52" i="2"/>
  <c r="Y5" i="2"/>
  <c r="V41" i="2"/>
  <c r="V19" i="2"/>
  <c r="W24" i="2"/>
  <c r="X29" i="2"/>
  <c r="Z18" i="2"/>
  <c r="Y14" i="2"/>
  <c r="Y38" i="2"/>
  <c r="W30" i="2"/>
  <c r="V2" i="2"/>
  <c r="Z26" i="2"/>
  <c r="Z50" i="2"/>
  <c r="Y22" i="2"/>
  <c r="Y46" i="2"/>
  <c r="X18" i="2"/>
  <c r="X42" i="2"/>
  <c r="W14" i="2"/>
  <c r="W38" i="2"/>
  <c r="V10" i="2"/>
  <c r="V34" i="2"/>
  <c r="W2" i="2"/>
  <c r="W39" i="2"/>
  <c r="Y50" i="2"/>
  <c r="Z31" i="2"/>
  <c r="W19" i="2"/>
  <c r="W20" i="2"/>
  <c r="V22" i="2"/>
  <c r="X37" i="2"/>
  <c r="Z27" i="2"/>
  <c r="Z51" i="2"/>
  <c r="Y23" i="2"/>
  <c r="Y47" i="2"/>
  <c r="X19" i="2"/>
  <c r="X43" i="2"/>
  <c r="W15" i="2"/>
  <c r="X46" i="2"/>
  <c r="Z3" i="2"/>
  <c r="Z32" i="2"/>
  <c r="V40" i="2"/>
  <c r="Y53" i="2"/>
  <c r="Y30" i="2"/>
  <c r="V45" i="2"/>
  <c r="W27" i="2"/>
  <c r="V52" i="2"/>
  <c r="Z4" i="2"/>
  <c r="Z28" i="2"/>
  <c r="Z52" i="2"/>
  <c r="Y24" i="2"/>
  <c r="Y48" i="2"/>
  <c r="X20" i="2"/>
  <c r="X44" i="2"/>
  <c r="W16" i="2"/>
  <c r="W40" i="2"/>
  <c r="V12" i="2"/>
  <c r="V36" i="2"/>
  <c r="W21" i="2"/>
  <c r="W22" i="2"/>
  <c r="V42" i="2"/>
  <c r="W23" i="2"/>
  <c r="V20" i="2"/>
  <c r="X5" i="2"/>
  <c r="V5" i="2"/>
  <c r="Z5" i="2"/>
  <c r="Z29" i="2"/>
  <c r="Z53" i="2"/>
  <c r="Y25" i="2"/>
  <c r="Y49" i="2"/>
  <c r="X21" i="2"/>
  <c r="X45" i="2"/>
  <c r="W17" i="2"/>
  <c r="W41" i="2"/>
  <c r="V13" i="2"/>
  <c r="V37" i="2"/>
  <c r="W42" i="2"/>
  <c r="X47" i="2"/>
  <c r="Y28" i="2"/>
  <c r="W44" i="2"/>
  <c r="X25" i="2"/>
  <c r="Y54" i="2"/>
  <c r="W46" i="2"/>
  <c r="X27" i="2"/>
  <c r="V21" i="2"/>
  <c r="W51" i="2"/>
  <c r="X12" i="2"/>
  <c r="Z54" i="2"/>
  <c r="W4" i="2"/>
  <c r="X9" i="2"/>
  <c r="Z20" i="2"/>
  <c r="W8" i="2"/>
  <c r="Y12" i="2"/>
  <c r="W5" i="2"/>
  <c r="W6" i="2"/>
  <c r="V53" i="2"/>
  <c r="Z8" i="2"/>
  <c r="X8" i="2"/>
  <c r="W28" i="2"/>
  <c r="V25" i="2"/>
  <c r="Y17" i="2"/>
  <c r="X49" i="2"/>
  <c r="Z16" i="2"/>
  <c r="W52" i="2"/>
  <c r="X36" i="2"/>
  <c r="Z10" i="2"/>
  <c r="Z34" i="2"/>
  <c r="Y6" i="2"/>
  <c r="X26" i="2"/>
  <c r="W54" i="2"/>
  <c r="Y16" i="2"/>
  <c r="Z11" i="2"/>
  <c r="Z35" i="2"/>
  <c r="Y7" i="2"/>
  <c r="Y31" i="2"/>
  <c r="Y3" i="2"/>
  <c r="V43" i="2"/>
  <c r="V50" i="2"/>
  <c r="V29" i="2"/>
  <c r="Z12" i="2"/>
  <c r="Z36" i="2"/>
  <c r="Y8" i="2"/>
  <c r="Y32" i="2"/>
  <c r="X4" i="2"/>
  <c r="X28" i="2"/>
  <c r="W48" i="2"/>
  <c r="V3" i="2"/>
  <c r="V4" i="2"/>
  <c r="Z13" i="2"/>
  <c r="Z37" i="2"/>
  <c r="Y33" i="2"/>
  <c r="X32" i="2"/>
  <c r="W29" i="2"/>
  <c r="X34" i="2"/>
  <c r="Z44" i="2"/>
  <c r="Z14" i="2"/>
  <c r="Z38" i="2"/>
  <c r="Y10" i="2"/>
  <c r="Y34" i="2"/>
  <c r="X6" i="2"/>
  <c r="X30" i="2"/>
  <c r="X54" i="2"/>
  <c r="W26" i="2"/>
  <c r="W50" i="2"/>
  <c r="V46" i="2"/>
  <c r="Z40" i="2"/>
  <c r="V49" i="2"/>
  <c r="V28" i="2"/>
  <c r="Z15" i="2"/>
  <c r="Z39" i="2"/>
  <c r="Y11" i="2"/>
  <c r="Y35" i="2"/>
  <c r="X7" i="2"/>
  <c r="X31" i="2"/>
  <c r="X3" i="2"/>
  <c r="V23" i="2"/>
  <c r="Y36" i="2"/>
  <c r="V48" i="2"/>
  <c r="Y40" i="2"/>
  <c r="W9" i="2"/>
  <c r="Z17" i="2"/>
  <c r="Z41" i="2"/>
  <c r="Y13" i="2"/>
  <c r="Y37" i="2"/>
  <c r="X33" i="2"/>
  <c r="Z21" i="2"/>
  <c r="W33" i="2"/>
  <c r="Z19" i="2"/>
  <c r="Z43" i="2"/>
  <c r="Y15" i="2"/>
  <c r="Y39" i="2"/>
  <c r="X11" i="2"/>
  <c r="X35" i="2"/>
  <c r="W7" i="2"/>
  <c r="W31" i="2"/>
  <c r="W3" i="2"/>
  <c r="V27" i="2"/>
  <c r="V51" i="2"/>
  <c r="W32" i="2"/>
  <c r="X13" i="2"/>
  <c r="U9" i="2"/>
  <c r="AL9" i="2"/>
  <c r="AF9" i="2"/>
  <c r="U24" i="3"/>
  <c r="H96" i="3"/>
  <c r="J25" i="3" s="1"/>
  <c r="H49" i="2"/>
  <c r="S49" i="2" s="1"/>
  <c r="J49" i="2"/>
  <c r="S102" i="2" s="1"/>
  <c r="L49" i="2"/>
  <c r="S155" i="2" s="1"/>
  <c r="N49" i="2"/>
  <c r="S208" i="2" s="1"/>
  <c r="P49" i="2"/>
  <c r="S261" i="2" s="1"/>
  <c r="H50" i="2"/>
  <c r="S50" i="2" s="1"/>
  <c r="J50" i="2"/>
  <c r="S103" i="2" s="1"/>
  <c r="L50" i="2"/>
  <c r="S156" i="2" s="1"/>
  <c r="N50" i="2"/>
  <c r="S209" i="2" s="1"/>
  <c r="P50" i="2"/>
  <c r="S262" i="2" s="1"/>
  <c r="H51" i="2"/>
  <c r="S51" i="2" s="1"/>
  <c r="J51" i="2"/>
  <c r="S104" i="2" s="1"/>
  <c r="L51" i="2"/>
  <c r="S157" i="2" s="1"/>
  <c r="N51" i="2"/>
  <c r="S210" i="2" s="1"/>
  <c r="P51" i="2"/>
  <c r="S263" i="2" s="1"/>
  <c r="H52" i="2"/>
  <c r="S52" i="2" s="1"/>
  <c r="J52" i="2"/>
  <c r="S105" i="2" s="1"/>
  <c r="L52" i="2"/>
  <c r="S158" i="2" s="1"/>
  <c r="N52" i="2"/>
  <c r="S211" i="2" s="1"/>
  <c r="P52" i="2"/>
  <c r="S264" i="2" s="1"/>
  <c r="H53" i="2"/>
  <c r="S53" i="2" s="1"/>
  <c r="J53" i="2"/>
  <c r="S106" i="2" s="1"/>
  <c r="L53" i="2"/>
  <c r="S159" i="2" s="1"/>
  <c r="N53" i="2"/>
  <c r="S212" i="2" s="1"/>
  <c r="P53" i="2"/>
  <c r="S265" i="2" s="1"/>
  <c r="H54" i="2"/>
  <c r="S54" i="2" s="1"/>
  <c r="J54" i="2"/>
  <c r="S107" i="2" s="1"/>
  <c r="L54" i="2"/>
  <c r="S160" i="2" s="1"/>
  <c r="N54" i="2"/>
  <c r="S213" i="2" s="1"/>
  <c r="P54" i="2"/>
  <c r="S266" i="2" s="1"/>
  <c r="H55" i="2"/>
  <c r="S55" i="2" s="1"/>
  <c r="J55" i="2"/>
  <c r="S108" i="2" s="1"/>
  <c r="L55" i="2"/>
  <c r="S161" i="2" s="1"/>
  <c r="N55" i="2"/>
  <c r="S214" i="2" s="1"/>
  <c r="P55" i="2"/>
  <c r="S267" i="2" s="1"/>
  <c r="H56" i="2"/>
  <c r="S56" i="2" s="1"/>
  <c r="J56" i="2"/>
  <c r="S109" i="2" s="1"/>
  <c r="L56" i="2"/>
  <c r="S162" i="2" s="1"/>
  <c r="N56" i="2"/>
  <c r="S215" i="2" s="1"/>
  <c r="P56" i="2"/>
  <c r="S268" i="2" s="1"/>
  <c r="H4" i="2"/>
  <c r="S4" i="2" s="1"/>
  <c r="J4" i="2"/>
  <c r="S58" i="2" s="1"/>
  <c r="L4" i="2"/>
  <c r="S111" i="2" s="1"/>
  <c r="N4" i="2"/>
  <c r="S164" i="2" s="1"/>
  <c r="P4" i="2"/>
  <c r="S217" i="2" s="1"/>
  <c r="H5" i="2"/>
  <c r="S5" i="2" s="1"/>
  <c r="J5" i="2"/>
  <c r="S59" i="2" s="1"/>
  <c r="L5" i="2"/>
  <c r="S112" i="2" s="1"/>
  <c r="N5" i="2"/>
  <c r="S165" i="2" s="1"/>
  <c r="P5" i="2"/>
  <c r="S218" i="2" s="1"/>
  <c r="H6" i="2"/>
  <c r="S6" i="2" s="1"/>
  <c r="J6" i="2"/>
  <c r="S60" i="2" s="1"/>
  <c r="L6" i="2"/>
  <c r="S113" i="2" s="1"/>
  <c r="N6" i="2"/>
  <c r="S166" i="2" s="1"/>
  <c r="P6" i="2"/>
  <c r="S219" i="2" s="1"/>
  <c r="H7" i="2"/>
  <c r="S7" i="2" s="1"/>
  <c r="J7" i="2"/>
  <c r="S61" i="2" s="1"/>
  <c r="L7" i="2"/>
  <c r="S114" i="2" s="1"/>
  <c r="N7" i="2"/>
  <c r="S167" i="2" s="1"/>
  <c r="P7" i="2"/>
  <c r="S220" i="2" s="1"/>
  <c r="H8" i="2"/>
  <c r="S8" i="2" s="1"/>
  <c r="J8" i="2"/>
  <c r="S62" i="2" s="1"/>
  <c r="L8" i="2"/>
  <c r="S115" i="2" s="1"/>
  <c r="N8" i="2"/>
  <c r="S168" i="2" s="1"/>
  <c r="P8" i="2"/>
  <c r="S221" i="2" s="1"/>
  <c r="H9" i="2"/>
  <c r="S9" i="2" s="1"/>
  <c r="J9" i="2"/>
  <c r="S63" i="2" s="1"/>
  <c r="L9" i="2"/>
  <c r="S116" i="2" s="1"/>
  <c r="N9" i="2"/>
  <c r="S169" i="2" s="1"/>
  <c r="P9" i="2"/>
  <c r="S222" i="2" s="1"/>
  <c r="H10" i="2"/>
  <c r="S10" i="2" s="1"/>
  <c r="J10" i="2"/>
  <c r="S64" i="2" s="1"/>
  <c r="L10" i="2"/>
  <c r="S117" i="2" s="1"/>
  <c r="N10" i="2"/>
  <c r="S170" i="2" s="1"/>
  <c r="P10" i="2"/>
  <c r="S223" i="2" s="1"/>
  <c r="H11" i="2"/>
  <c r="S11" i="2" s="1"/>
  <c r="J11" i="2"/>
  <c r="S65" i="2" s="1"/>
  <c r="L11" i="2"/>
  <c r="S118" i="2" s="1"/>
  <c r="N11" i="2"/>
  <c r="S171" i="2" s="1"/>
  <c r="P11" i="2"/>
  <c r="S224" i="2" s="1"/>
  <c r="H12" i="2"/>
  <c r="S12" i="2" s="1"/>
  <c r="J12" i="2"/>
  <c r="S66" i="2" s="1"/>
  <c r="L12" i="2"/>
  <c r="S119" i="2" s="1"/>
  <c r="N12" i="2"/>
  <c r="S172" i="2" s="1"/>
  <c r="P12" i="2"/>
  <c r="S225" i="2" s="1"/>
  <c r="H13" i="2"/>
  <c r="S13" i="2" s="1"/>
  <c r="J13" i="2"/>
  <c r="S67" i="2" s="1"/>
  <c r="L13" i="2"/>
  <c r="S120" i="2" s="1"/>
  <c r="N13" i="2"/>
  <c r="S173" i="2" s="1"/>
  <c r="P13" i="2"/>
  <c r="S226" i="2" s="1"/>
  <c r="H14" i="2"/>
  <c r="S14" i="2" s="1"/>
  <c r="J14" i="2"/>
  <c r="S68" i="2" s="1"/>
  <c r="L14" i="2"/>
  <c r="S121" i="2" s="1"/>
  <c r="N14" i="2"/>
  <c r="S174" i="2" s="1"/>
  <c r="P14" i="2"/>
  <c r="S227" i="2" s="1"/>
  <c r="H15" i="2"/>
  <c r="S15" i="2" s="1"/>
  <c r="J15" i="2"/>
  <c r="S69" i="2" s="1"/>
  <c r="L15" i="2"/>
  <c r="S122" i="2" s="1"/>
  <c r="N15" i="2"/>
  <c r="S175" i="2" s="1"/>
  <c r="P15" i="2"/>
  <c r="S228" i="2" s="1"/>
  <c r="H16" i="2"/>
  <c r="S16" i="2" s="1"/>
  <c r="J16" i="2"/>
  <c r="S70" i="2" s="1"/>
  <c r="L16" i="2"/>
  <c r="S123" i="2" s="1"/>
  <c r="N16" i="2"/>
  <c r="S176" i="2" s="1"/>
  <c r="P16" i="2"/>
  <c r="S229" i="2" s="1"/>
  <c r="H17" i="2"/>
  <c r="S17" i="2" s="1"/>
  <c r="J17" i="2"/>
  <c r="S71" i="2" s="1"/>
  <c r="L17" i="2"/>
  <c r="S124" i="2" s="1"/>
  <c r="N17" i="2"/>
  <c r="S177" i="2" s="1"/>
  <c r="P17" i="2"/>
  <c r="S230" i="2" s="1"/>
  <c r="H18" i="2"/>
  <c r="S18" i="2" s="1"/>
  <c r="J18" i="2"/>
  <c r="S72" i="2" s="1"/>
  <c r="L18" i="2"/>
  <c r="S125" i="2" s="1"/>
  <c r="N18" i="2"/>
  <c r="S178" i="2" s="1"/>
  <c r="P18" i="2"/>
  <c r="S231" i="2" s="1"/>
  <c r="H19" i="2"/>
  <c r="S19" i="2" s="1"/>
  <c r="J19" i="2"/>
  <c r="S73" i="2" s="1"/>
  <c r="L19" i="2"/>
  <c r="S126" i="2" s="1"/>
  <c r="N19" i="2"/>
  <c r="S179" i="2" s="1"/>
  <c r="P19" i="2"/>
  <c r="S232" i="2" s="1"/>
  <c r="H20" i="2"/>
  <c r="S20" i="2" s="1"/>
  <c r="J20" i="2"/>
  <c r="S74" i="2" s="1"/>
  <c r="L20" i="2"/>
  <c r="S127" i="2" s="1"/>
  <c r="N20" i="2"/>
  <c r="S180" i="2" s="1"/>
  <c r="P20" i="2"/>
  <c r="S233" i="2" s="1"/>
  <c r="H21" i="2"/>
  <c r="S21" i="2" s="1"/>
  <c r="J21" i="2"/>
  <c r="S75" i="2" s="1"/>
  <c r="L21" i="2"/>
  <c r="S128" i="2" s="1"/>
  <c r="N21" i="2"/>
  <c r="S181" i="2" s="1"/>
  <c r="P21" i="2"/>
  <c r="S234" i="2" s="1"/>
  <c r="H22" i="2"/>
  <c r="S22" i="2" s="1"/>
  <c r="J22" i="2"/>
  <c r="S76" i="2" s="1"/>
  <c r="L22" i="2"/>
  <c r="S129" i="2" s="1"/>
  <c r="N22" i="2"/>
  <c r="S182" i="2" s="1"/>
  <c r="P22" i="2"/>
  <c r="S235" i="2" s="1"/>
  <c r="H23" i="2"/>
  <c r="S23" i="2" s="1"/>
  <c r="J23" i="2"/>
  <c r="S77" i="2" s="1"/>
  <c r="L23" i="2"/>
  <c r="S130" i="2" s="1"/>
  <c r="N23" i="2"/>
  <c r="S183" i="2" s="1"/>
  <c r="P23" i="2"/>
  <c r="S236" i="2" s="1"/>
  <c r="H24" i="2"/>
  <c r="S24" i="2" s="1"/>
  <c r="J24" i="2"/>
  <c r="S78" i="2" s="1"/>
  <c r="L24" i="2"/>
  <c r="S131" i="2" s="1"/>
  <c r="N24" i="2"/>
  <c r="S184" i="2" s="1"/>
  <c r="P24" i="2"/>
  <c r="S237" i="2" s="1"/>
  <c r="H26" i="2"/>
  <c r="S26" i="2" s="1"/>
  <c r="J26" i="2"/>
  <c r="S79" i="2" s="1"/>
  <c r="L26" i="2"/>
  <c r="S132" i="2" s="1"/>
  <c r="N26" i="2"/>
  <c r="S185" i="2" s="1"/>
  <c r="P26" i="2"/>
  <c r="S238" i="2" s="1"/>
  <c r="H27" i="2"/>
  <c r="S27" i="2" s="1"/>
  <c r="J27" i="2"/>
  <c r="S80" i="2" s="1"/>
  <c r="L27" i="2"/>
  <c r="S133" i="2" s="1"/>
  <c r="N27" i="2"/>
  <c r="S186" i="2" s="1"/>
  <c r="P27" i="2"/>
  <c r="S239" i="2" s="1"/>
  <c r="H28" i="2"/>
  <c r="S28" i="2" s="1"/>
  <c r="J28" i="2"/>
  <c r="S81" i="2" s="1"/>
  <c r="L28" i="2"/>
  <c r="S134" i="2" s="1"/>
  <c r="N28" i="2"/>
  <c r="S187" i="2" s="1"/>
  <c r="P28" i="2"/>
  <c r="S240" i="2" s="1"/>
  <c r="H29" i="2"/>
  <c r="S29" i="2" s="1"/>
  <c r="J29" i="2"/>
  <c r="S82" i="2" s="1"/>
  <c r="L29" i="2"/>
  <c r="S135" i="2" s="1"/>
  <c r="N29" i="2"/>
  <c r="S188" i="2" s="1"/>
  <c r="P29" i="2"/>
  <c r="S241" i="2" s="1"/>
  <c r="H30" i="2"/>
  <c r="S30" i="2" s="1"/>
  <c r="J30" i="2"/>
  <c r="S83" i="2" s="1"/>
  <c r="L30" i="2"/>
  <c r="S136" i="2" s="1"/>
  <c r="N30" i="2"/>
  <c r="S189" i="2" s="1"/>
  <c r="P30" i="2"/>
  <c r="S242" i="2" s="1"/>
  <c r="H31" i="2"/>
  <c r="S31" i="2" s="1"/>
  <c r="J31" i="2"/>
  <c r="S84" i="2" s="1"/>
  <c r="L31" i="2"/>
  <c r="S137" i="2" s="1"/>
  <c r="N31" i="2"/>
  <c r="S190" i="2" s="1"/>
  <c r="P31" i="2"/>
  <c r="S243" i="2" s="1"/>
  <c r="H32" i="2"/>
  <c r="S32" i="2" s="1"/>
  <c r="J32" i="2"/>
  <c r="S85" i="2" s="1"/>
  <c r="L32" i="2"/>
  <c r="S138" i="2" s="1"/>
  <c r="N32" i="2"/>
  <c r="S191" i="2" s="1"/>
  <c r="P32" i="2"/>
  <c r="S244" i="2" s="1"/>
  <c r="H33" i="2"/>
  <c r="S33" i="2" s="1"/>
  <c r="J33" i="2"/>
  <c r="S86" i="2" s="1"/>
  <c r="L33" i="2"/>
  <c r="S139" i="2" s="1"/>
  <c r="N33" i="2"/>
  <c r="S192" i="2" s="1"/>
  <c r="P33" i="2"/>
  <c r="S245" i="2" s="1"/>
  <c r="H34" i="2"/>
  <c r="S34" i="2" s="1"/>
  <c r="J34" i="2"/>
  <c r="S87" i="2" s="1"/>
  <c r="L34" i="2"/>
  <c r="S140" i="2" s="1"/>
  <c r="N34" i="2"/>
  <c r="S193" i="2" s="1"/>
  <c r="P34" i="2"/>
  <c r="S246" i="2" s="1"/>
  <c r="H35" i="2"/>
  <c r="S35" i="2" s="1"/>
  <c r="J35" i="2"/>
  <c r="S88" i="2" s="1"/>
  <c r="L35" i="2"/>
  <c r="S141" i="2" s="1"/>
  <c r="N35" i="2"/>
  <c r="S194" i="2" s="1"/>
  <c r="P35" i="2"/>
  <c r="S247" i="2" s="1"/>
  <c r="H36" i="2"/>
  <c r="S36" i="2" s="1"/>
  <c r="J36" i="2"/>
  <c r="S89" i="2" s="1"/>
  <c r="L36" i="2"/>
  <c r="S142" i="2" s="1"/>
  <c r="N36" i="2"/>
  <c r="S195" i="2" s="1"/>
  <c r="P36" i="2"/>
  <c r="S248" i="2" s="1"/>
  <c r="H37" i="2"/>
  <c r="S37" i="2" s="1"/>
  <c r="J37" i="2"/>
  <c r="S90" i="2" s="1"/>
  <c r="L37" i="2"/>
  <c r="S143" i="2" s="1"/>
  <c r="N37" i="2"/>
  <c r="S196" i="2" s="1"/>
  <c r="P37" i="2"/>
  <c r="S249" i="2" s="1"/>
  <c r="H38" i="2"/>
  <c r="S38" i="2" s="1"/>
  <c r="J38" i="2"/>
  <c r="S91" i="2" s="1"/>
  <c r="L38" i="2"/>
  <c r="S144" i="2" s="1"/>
  <c r="N38" i="2"/>
  <c r="S197" i="2" s="1"/>
  <c r="P38" i="2"/>
  <c r="S250" i="2" s="1"/>
  <c r="H39" i="2"/>
  <c r="S39" i="2" s="1"/>
  <c r="J39" i="2"/>
  <c r="S92" i="2" s="1"/>
  <c r="L39" i="2"/>
  <c r="S145" i="2" s="1"/>
  <c r="N39" i="2"/>
  <c r="S198" i="2" s="1"/>
  <c r="P39" i="2"/>
  <c r="S251" i="2" s="1"/>
  <c r="H40" i="2"/>
  <c r="S40" i="2" s="1"/>
  <c r="J40" i="2"/>
  <c r="S93" i="2" s="1"/>
  <c r="L40" i="2"/>
  <c r="S146" i="2" s="1"/>
  <c r="N40" i="2"/>
  <c r="S199" i="2" s="1"/>
  <c r="P40" i="2"/>
  <c r="S252" i="2" s="1"/>
  <c r="H41" i="2"/>
  <c r="S41" i="2" s="1"/>
  <c r="J41" i="2"/>
  <c r="S94" i="2" s="1"/>
  <c r="L41" i="2"/>
  <c r="S147" i="2" s="1"/>
  <c r="N41" i="2"/>
  <c r="S200" i="2" s="1"/>
  <c r="P41" i="2"/>
  <c r="S253" i="2" s="1"/>
  <c r="H42" i="2"/>
  <c r="S42" i="2" s="1"/>
  <c r="J42" i="2"/>
  <c r="S95" i="2" s="1"/>
  <c r="L42" i="2"/>
  <c r="S148" i="2" s="1"/>
  <c r="N42" i="2"/>
  <c r="S201" i="2" s="1"/>
  <c r="P42" i="2"/>
  <c r="S254" i="2" s="1"/>
  <c r="H43" i="2"/>
  <c r="S43" i="2" s="1"/>
  <c r="J43" i="2"/>
  <c r="S96" i="2" s="1"/>
  <c r="L43" i="2"/>
  <c r="S149" i="2" s="1"/>
  <c r="N43" i="2"/>
  <c r="S202" i="2" s="1"/>
  <c r="P43" i="2"/>
  <c r="S255" i="2" s="1"/>
  <c r="H44" i="2"/>
  <c r="S44" i="2" s="1"/>
  <c r="J44" i="2"/>
  <c r="S97" i="2" s="1"/>
  <c r="L44" i="2"/>
  <c r="S150" i="2" s="1"/>
  <c r="N44" i="2"/>
  <c r="S203" i="2" s="1"/>
  <c r="P44" i="2"/>
  <c r="S256" i="2" s="1"/>
  <c r="H45" i="2"/>
  <c r="S45" i="2" s="1"/>
  <c r="J45" i="2"/>
  <c r="S98" i="2" s="1"/>
  <c r="L45" i="2"/>
  <c r="S151" i="2" s="1"/>
  <c r="N45" i="2"/>
  <c r="S204" i="2" s="1"/>
  <c r="P45" i="2"/>
  <c r="S257" i="2" s="1"/>
  <c r="H46" i="2"/>
  <c r="S46" i="2" s="1"/>
  <c r="J46" i="2"/>
  <c r="S99" i="2" s="1"/>
  <c r="L46" i="2"/>
  <c r="S152" i="2" s="1"/>
  <c r="N46" i="2"/>
  <c r="S205" i="2" s="1"/>
  <c r="P46" i="2"/>
  <c r="S258" i="2" s="1"/>
  <c r="H47" i="2"/>
  <c r="S47" i="2" s="1"/>
  <c r="J47" i="2"/>
  <c r="S100" i="2" s="1"/>
  <c r="L47" i="2"/>
  <c r="S153" i="2" s="1"/>
  <c r="N47" i="2"/>
  <c r="S206" i="2" s="1"/>
  <c r="P47" i="2"/>
  <c r="S259" i="2" s="1"/>
  <c r="H48" i="2"/>
  <c r="S48" i="2" s="1"/>
  <c r="J48" i="2"/>
  <c r="S101" i="2" s="1"/>
  <c r="L48" i="2"/>
  <c r="S154" i="2" s="1"/>
  <c r="N48" i="2"/>
  <c r="S207" i="2" s="1"/>
  <c r="P48" i="2"/>
  <c r="S260" i="2" s="1"/>
  <c r="H3" i="2"/>
  <c r="S3" i="2" s="1"/>
  <c r="J3" i="2"/>
  <c r="S57" i="2" s="1"/>
  <c r="L3" i="2"/>
  <c r="S110" i="2" s="1"/>
  <c r="N3" i="2"/>
  <c r="S163" i="2" s="1"/>
  <c r="P3" i="2"/>
  <c r="S216" i="2" s="1"/>
  <c r="F3" i="2"/>
  <c r="C25" i="2" l="1"/>
  <c r="U10" i="2"/>
  <c r="AL10" i="2"/>
  <c r="AF10" i="2"/>
  <c r="G17" i="9"/>
  <c r="G19" i="9" s="1"/>
  <c r="G20" i="9" s="1"/>
  <c r="G4" i="9"/>
  <c r="G6" i="9" s="1"/>
  <c r="G7" i="9" s="1"/>
  <c r="U27" i="3"/>
  <c r="J27" i="3"/>
  <c r="C23" i="2"/>
  <c r="J34" i="3"/>
  <c r="F38" i="6" s="1"/>
  <c r="C19" i="2"/>
  <c r="F2" i="6"/>
  <c r="E4" i="6" s="1"/>
  <c r="O3" i="2"/>
  <c r="R216" i="2" s="1"/>
  <c r="G3" i="2"/>
  <c r="R3" i="2" s="1"/>
  <c r="I3" i="2"/>
  <c r="R57" i="2" s="1"/>
  <c r="K3" i="2"/>
  <c r="R110" i="2" s="1"/>
  <c r="M3" i="2"/>
  <c r="R163" i="2" s="1"/>
  <c r="G8" i="9" l="1"/>
  <c r="A33" i="2"/>
  <c r="A36" i="2" s="1"/>
  <c r="A37" i="2" s="1"/>
  <c r="B20" i="3" s="1"/>
  <c r="U11" i="2"/>
  <c r="AL11" i="2"/>
  <c r="AF11" i="2"/>
  <c r="G11" i="9"/>
  <c r="G23" i="9"/>
  <c r="C3" i="2"/>
  <c r="C7" i="2" s="1"/>
  <c r="G22" i="9" l="1"/>
  <c r="U12" i="2"/>
  <c r="AL12" i="2"/>
  <c r="AF12" i="2"/>
  <c r="G12" i="9"/>
  <c r="J24" i="11"/>
  <c r="J25" i="11" s="1"/>
  <c r="G10" i="9"/>
  <c r="B44" i="3"/>
  <c r="K44" i="3"/>
  <c r="K45" i="3" s="1"/>
  <c r="K46" i="3" s="1"/>
  <c r="K47" i="3" s="1"/>
  <c r="K48" i="3" s="1"/>
  <c r="K49" i="3" s="1"/>
  <c r="K50" i="3" s="1"/>
  <c r="K51" i="3" s="1"/>
  <c r="K52" i="3" s="1"/>
  <c r="K53" i="3" s="1"/>
  <c r="K54" i="3" s="1"/>
  <c r="K55" i="3" s="1"/>
  <c r="K56" i="3" s="1"/>
  <c r="K57" i="3" s="1"/>
  <c r="K58" i="3" s="1"/>
  <c r="K59" i="3" s="1"/>
  <c r="K60" i="3" s="1"/>
  <c r="K61" i="3" s="1"/>
  <c r="K62" i="3" s="1"/>
  <c r="K63" i="3" s="1"/>
  <c r="K64" i="3" s="1"/>
  <c r="K65" i="3" s="1"/>
  <c r="K66" i="3" s="1"/>
  <c r="K67" i="3" s="1"/>
  <c r="K68" i="3" s="1"/>
  <c r="K69" i="3" s="1"/>
  <c r="K70" i="3" s="1"/>
  <c r="K71" i="3" s="1"/>
  <c r="K72" i="3" s="1"/>
  <c r="K73" i="3" s="1"/>
  <c r="K74" i="3" s="1"/>
  <c r="K75" i="3" s="1"/>
  <c r="K76" i="3" s="1"/>
  <c r="K77" i="3" s="1"/>
  <c r="K78" i="3" s="1"/>
  <c r="K79" i="3" s="1"/>
  <c r="K80" i="3" s="1"/>
  <c r="K81" i="3" s="1"/>
  <c r="K82" i="3" s="1"/>
  <c r="K83" i="3" s="1"/>
  <c r="K84" i="3" s="1"/>
  <c r="K85" i="3" s="1"/>
  <c r="K86" i="3" s="1"/>
  <c r="K87" i="3" s="1"/>
  <c r="K88" i="3" s="1"/>
  <c r="K89" i="3" s="1"/>
  <c r="K90" i="3" s="1"/>
  <c r="K91" i="3" s="1"/>
  <c r="K92" i="3" s="1"/>
  <c r="K93" i="3" s="1"/>
  <c r="K94" i="3" s="1"/>
  <c r="K95" i="3" s="1"/>
  <c r="C8" i="2"/>
  <c r="C9" i="2" s="1"/>
  <c r="G24" i="9" l="1"/>
  <c r="V27" i="11" s="1"/>
  <c r="V30" i="11" s="1"/>
  <c r="J27" i="11"/>
  <c r="J30" i="11" s="1"/>
  <c r="U13" i="2"/>
  <c r="AL13" i="2"/>
  <c r="AF13" i="2"/>
  <c r="B45" i="3"/>
  <c r="F4" i="2"/>
  <c r="G4" i="2" s="1"/>
  <c r="R4" i="2" s="1"/>
  <c r="U14" i="2" l="1"/>
  <c r="AL14" i="2"/>
  <c r="AF14" i="2"/>
  <c r="F5" i="2"/>
  <c r="G5" i="2" s="1"/>
  <c r="R5" i="2" s="1"/>
  <c r="B46" i="3"/>
  <c r="K4" i="2"/>
  <c r="R111" i="2" s="1"/>
  <c r="I4" i="2"/>
  <c r="R58" i="2" s="1"/>
  <c r="O4" i="2"/>
  <c r="R217" i="2" s="1"/>
  <c r="M4" i="2"/>
  <c r="R164" i="2" s="1"/>
  <c r="U15" i="2" l="1"/>
  <c r="AL15" i="2"/>
  <c r="AF15" i="2"/>
  <c r="M5" i="2"/>
  <c r="R165" i="2" s="1"/>
  <c r="O5" i="2"/>
  <c r="R218" i="2" s="1"/>
  <c r="K5" i="2"/>
  <c r="R112" i="2" s="1"/>
  <c r="I5" i="2"/>
  <c r="R59" i="2" s="1"/>
  <c r="F6" i="2"/>
  <c r="K6" i="2" s="1"/>
  <c r="R113" i="2" s="1"/>
  <c r="B47" i="3"/>
  <c r="U16" i="2" l="1"/>
  <c r="AL16" i="2"/>
  <c r="AF16" i="2"/>
  <c r="F7" i="2"/>
  <c r="G7" i="2" s="1"/>
  <c r="R7" i="2" s="1"/>
  <c r="I6" i="2"/>
  <c r="R60" i="2" s="1"/>
  <c r="G6" i="2"/>
  <c r="R6" i="2" s="1"/>
  <c r="O6" i="2"/>
  <c r="R219" i="2" s="1"/>
  <c r="M6" i="2"/>
  <c r="R166" i="2" s="1"/>
  <c r="B48" i="3"/>
  <c r="U17" i="2" l="1"/>
  <c r="AF17" i="2"/>
  <c r="AL17" i="2"/>
  <c r="O7" i="2"/>
  <c r="R220" i="2" s="1"/>
  <c r="M7" i="2"/>
  <c r="R167" i="2" s="1"/>
  <c r="K7" i="2"/>
  <c r="R114" i="2" s="1"/>
  <c r="I7" i="2"/>
  <c r="R61" i="2" s="1"/>
  <c r="F8" i="2"/>
  <c r="O8" i="2" s="1"/>
  <c r="R221" i="2" s="1"/>
  <c r="B49" i="3"/>
  <c r="U18" i="2" l="1"/>
  <c r="AF18" i="2"/>
  <c r="AL18" i="2"/>
  <c r="I8" i="2"/>
  <c r="R62" i="2" s="1"/>
  <c r="M8" i="2"/>
  <c r="R168" i="2" s="1"/>
  <c r="K8" i="2"/>
  <c r="R115" i="2" s="1"/>
  <c r="G8" i="2"/>
  <c r="R8" i="2" s="1"/>
  <c r="B50" i="3"/>
  <c r="F9" i="2"/>
  <c r="I9" i="2" s="1"/>
  <c r="R63" i="2" s="1"/>
  <c r="U19" i="2" l="1"/>
  <c r="AF19" i="2"/>
  <c r="AL19" i="2"/>
  <c r="B51" i="3"/>
  <c r="F10" i="2"/>
  <c r="K10" i="2" s="1"/>
  <c r="R117" i="2" s="1"/>
  <c r="O9" i="2"/>
  <c r="R222" i="2" s="1"/>
  <c r="M9" i="2"/>
  <c r="R169" i="2" s="1"/>
  <c r="K9" i="2"/>
  <c r="R116" i="2" s="1"/>
  <c r="G9" i="2"/>
  <c r="R9" i="2" s="1"/>
  <c r="U20" i="2" l="1"/>
  <c r="AF20" i="2"/>
  <c r="AL20" i="2"/>
  <c r="I10" i="2"/>
  <c r="R64" i="2" s="1"/>
  <c r="G10" i="2"/>
  <c r="R10" i="2" s="1"/>
  <c r="F11" i="2"/>
  <c r="I11" i="2" s="1"/>
  <c r="R65" i="2" s="1"/>
  <c r="M10" i="2"/>
  <c r="R170" i="2" s="1"/>
  <c r="O10" i="2"/>
  <c r="R223" i="2" s="1"/>
  <c r="B52" i="3"/>
  <c r="U21" i="2" l="1"/>
  <c r="AF21" i="2"/>
  <c r="AL21" i="2"/>
  <c r="O11" i="2"/>
  <c r="R224" i="2" s="1"/>
  <c r="M11" i="2"/>
  <c r="R171" i="2" s="1"/>
  <c r="G11" i="2"/>
  <c r="R11" i="2" s="1"/>
  <c r="K11" i="2"/>
  <c r="R118" i="2" s="1"/>
  <c r="F12" i="2"/>
  <c r="G12" i="2" s="1"/>
  <c r="R12" i="2" s="1"/>
  <c r="B53" i="3"/>
  <c r="U22" i="2" l="1"/>
  <c r="AF22" i="2"/>
  <c r="AL22" i="2"/>
  <c r="O12" i="2"/>
  <c r="R225" i="2" s="1"/>
  <c r="M12" i="2"/>
  <c r="R172" i="2" s="1"/>
  <c r="I12" i="2"/>
  <c r="R66" i="2" s="1"/>
  <c r="K12" i="2"/>
  <c r="R119" i="2" s="1"/>
  <c r="F13" i="2"/>
  <c r="O13" i="2" s="1"/>
  <c r="R226" i="2" s="1"/>
  <c r="B54" i="3"/>
  <c r="U23" i="2" l="1"/>
  <c r="AF23" i="2"/>
  <c r="AL23" i="2"/>
  <c r="K13" i="2"/>
  <c r="R120" i="2" s="1"/>
  <c r="M13" i="2"/>
  <c r="R173" i="2" s="1"/>
  <c r="I13" i="2"/>
  <c r="R67" i="2" s="1"/>
  <c r="G13" i="2"/>
  <c r="R13" i="2" s="1"/>
  <c r="F14" i="2"/>
  <c r="I14" i="2" s="1"/>
  <c r="R68" i="2" s="1"/>
  <c r="B55" i="3"/>
  <c r="F15" i="2" s="1"/>
  <c r="U24" i="2" l="1"/>
  <c r="AF24" i="2"/>
  <c r="AL24" i="2"/>
  <c r="C27" i="9"/>
  <c r="B22" i="11" s="1"/>
  <c r="O14" i="2"/>
  <c r="R227" i="2" s="1"/>
  <c r="M14" i="2"/>
  <c r="R174" i="2" s="1"/>
  <c r="K14" i="2"/>
  <c r="R121" i="2" s="1"/>
  <c r="G14" i="2"/>
  <c r="R14" i="2" s="1"/>
  <c r="B56" i="3"/>
  <c r="F16" i="2" s="1"/>
  <c r="O15" i="2"/>
  <c r="R228" i="2" s="1"/>
  <c r="G15" i="2"/>
  <c r="R15" i="2" s="1"/>
  <c r="I15" i="2"/>
  <c r="R69" i="2" s="1"/>
  <c r="K15" i="2"/>
  <c r="R122" i="2" s="1"/>
  <c r="M15" i="2"/>
  <c r="R175" i="2" s="1"/>
  <c r="U25" i="2" l="1"/>
  <c r="AF25" i="2"/>
  <c r="AL25" i="2"/>
  <c r="B57" i="3"/>
  <c r="F17" i="2" s="1"/>
  <c r="G16" i="2"/>
  <c r="R16" i="2" s="1"/>
  <c r="I16" i="2"/>
  <c r="R70" i="2" s="1"/>
  <c r="K16" i="2"/>
  <c r="R123" i="2" s="1"/>
  <c r="M16" i="2"/>
  <c r="R176" i="2" s="1"/>
  <c r="O16" i="2"/>
  <c r="R229" i="2" s="1"/>
  <c r="U26" i="2" l="1"/>
  <c r="AF26" i="2"/>
  <c r="AL26" i="2"/>
  <c r="B58" i="3"/>
  <c r="F18" i="2" s="1"/>
  <c r="G17" i="2"/>
  <c r="R17" i="2" s="1"/>
  <c r="I17" i="2"/>
  <c r="R71" i="2" s="1"/>
  <c r="K17" i="2"/>
  <c r="R124" i="2" s="1"/>
  <c r="M17" i="2"/>
  <c r="R177" i="2" s="1"/>
  <c r="O17" i="2"/>
  <c r="R230" i="2" s="1"/>
  <c r="U27" i="2" l="1"/>
  <c r="AF27" i="2"/>
  <c r="AL27" i="2"/>
  <c r="B59" i="3"/>
  <c r="F19" i="2" s="1"/>
  <c r="K18" i="2"/>
  <c r="R125" i="2" s="1"/>
  <c r="M18" i="2"/>
  <c r="R178" i="2" s="1"/>
  <c r="O18" i="2"/>
  <c r="R231" i="2" s="1"/>
  <c r="I18" i="2"/>
  <c r="R72" i="2" s="1"/>
  <c r="G18" i="2"/>
  <c r="R18" i="2" s="1"/>
  <c r="U28" i="2" l="1"/>
  <c r="AL28" i="2"/>
  <c r="AF28" i="2"/>
  <c r="B60" i="3"/>
  <c r="F20" i="2" s="1"/>
  <c r="G19" i="2"/>
  <c r="R19" i="2" s="1"/>
  <c r="I19" i="2"/>
  <c r="R73" i="2" s="1"/>
  <c r="K19" i="2"/>
  <c r="R126" i="2" s="1"/>
  <c r="M19" i="2"/>
  <c r="R179" i="2" s="1"/>
  <c r="O19" i="2"/>
  <c r="R232" i="2" s="1"/>
  <c r="U29" i="2" l="1"/>
  <c r="AL29" i="2"/>
  <c r="AF29" i="2"/>
  <c r="B61" i="3"/>
  <c r="F21" i="2" s="1"/>
  <c r="O20" i="2"/>
  <c r="R233" i="2" s="1"/>
  <c r="M20" i="2"/>
  <c r="R180" i="2" s="1"/>
  <c r="G20" i="2"/>
  <c r="R20" i="2" s="1"/>
  <c r="I20" i="2"/>
  <c r="R74" i="2" s="1"/>
  <c r="K20" i="2"/>
  <c r="R127" i="2" s="1"/>
  <c r="U30" i="2" l="1"/>
  <c r="AL30" i="2"/>
  <c r="AF30" i="2"/>
  <c r="B62" i="3"/>
  <c r="F22" i="2" s="1"/>
  <c r="G21" i="2"/>
  <c r="R21" i="2" s="1"/>
  <c r="I21" i="2"/>
  <c r="R75" i="2" s="1"/>
  <c r="K21" i="2"/>
  <c r="R128" i="2" s="1"/>
  <c r="M21" i="2"/>
  <c r="R181" i="2" s="1"/>
  <c r="O21" i="2"/>
  <c r="R234" i="2" s="1"/>
  <c r="U31" i="2" l="1"/>
  <c r="AL31" i="2"/>
  <c r="AF31" i="2"/>
  <c r="B63" i="3"/>
  <c r="F23" i="2" s="1"/>
  <c r="G22" i="2"/>
  <c r="R22" i="2" s="1"/>
  <c r="I22" i="2"/>
  <c r="R76" i="2" s="1"/>
  <c r="K22" i="2"/>
  <c r="R129" i="2" s="1"/>
  <c r="M22" i="2"/>
  <c r="R182" i="2" s="1"/>
  <c r="O22" i="2"/>
  <c r="R235" i="2" s="1"/>
  <c r="U32" i="2" l="1"/>
  <c r="AL32" i="2"/>
  <c r="AF32" i="2"/>
  <c r="B64" i="3"/>
  <c r="F24" i="2" s="1"/>
  <c r="I23" i="2"/>
  <c r="R77" i="2" s="1"/>
  <c r="G23" i="2"/>
  <c r="R23" i="2" s="1"/>
  <c r="K23" i="2"/>
  <c r="R130" i="2" s="1"/>
  <c r="M23" i="2"/>
  <c r="R183" i="2" s="1"/>
  <c r="O23" i="2"/>
  <c r="R236" i="2" s="1"/>
  <c r="U33" i="2" l="1"/>
  <c r="AL33" i="2"/>
  <c r="AF33" i="2"/>
  <c r="B65" i="3"/>
  <c r="F26" i="2" s="1"/>
  <c r="G24" i="2"/>
  <c r="R24" i="2" s="1"/>
  <c r="I24" i="2"/>
  <c r="R78" i="2" s="1"/>
  <c r="K24" i="2"/>
  <c r="R131" i="2" s="1"/>
  <c r="M24" i="2"/>
  <c r="R184" i="2" s="1"/>
  <c r="O24" i="2"/>
  <c r="R237" i="2" s="1"/>
  <c r="U34" i="2" l="1"/>
  <c r="AL34" i="2"/>
  <c r="AF34" i="2"/>
  <c r="B66" i="3"/>
  <c r="F27" i="2" s="1"/>
  <c r="M26" i="2"/>
  <c r="R185" i="2" s="1"/>
  <c r="O26" i="2"/>
  <c r="R238" i="2" s="1"/>
  <c r="K26" i="2"/>
  <c r="R132" i="2" s="1"/>
  <c r="G26" i="2"/>
  <c r="R26" i="2" s="1"/>
  <c r="I26" i="2"/>
  <c r="R79" i="2" s="1"/>
  <c r="U35" i="2" l="1"/>
  <c r="AL35" i="2"/>
  <c r="AF35" i="2"/>
  <c r="B67" i="3"/>
  <c r="F28" i="2" s="1"/>
  <c r="G27" i="2"/>
  <c r="R27" i="2" s="1"/>
  <c r="I27" i="2"/>
  <c r="R80" i="2" s="1"/>
  <c r="K27" i="2"/>
  <c r="R133" i="2" s="1"/>
  <c r="M27" i="2"/>
  <c r="R186" i="2" s="1"/>
  <c r="O27" i="2"/>
  <c r="R239" i="2" s="1"/>
  <c r="U36" i="2" l="1"/>
  <c r="AL36" i="2"/>
  <c r="AF36" i="2"/>
  <c r="B68" i="3"/>
  <c r="F29" i="2" s="1"/>
  <c r="G28" i="2"/>
  <c r="R28" i="2" s="1"/>
  <c r="I28" i="2"/>
  <c r="R81" i="2" s="1"/>
  <c r="O28" i="2"/>
  <c r="R240" i="2" s="1"/>
  <c r="K28" i="2"/>
  <c r="R134" i="2" s="1"/>
  <c r="M28" i="2"/>
  <c r="R187" i="2" s="1"/>
  <c r="U37" i="2" l="1"/>
  <c r="AL37" i="2"/>
  <c r="AF37" i="2"/>
  <c r="B69" i="3"/>
  <c r="F30" i="2" s="1"/>
  <c r="G29" i="2"/>
  <c r="R29" i="2" s="1"/>
  <c r="I29" i="2"/>
  <c r="R82" i="2" s="1"/>
  <c r="K29" i="2"/>
  <c r="R135" i="2" s="1"/>
  <c r="M29" i="2"/>
  <c r="R188" i="2" s="1"/>
  <c r="O29" i="2"/>
  <c r="R241" i="2" s="1"/>
  <c r="U38" i="2" l="1"/>
  <c r="AL38" i="2"/>
  <c r="AF38" i="2"/>
  <c r="B70" i="3"/>
  <c r="F31" i="2" s="1"/>
  <c r="G30" i="2"/>
  <c r="R30" i="2" s="1"/>
  <c r="I30" i="2"/>
  <c r="R83" i="2" s="1"/>
  <c r="K30" i="2"/>
  <c r="R136" i="2" s="1"/>
  <c r="M30" i="2"/>
  <c r="R189" i="2" s="1"/>
  <c r="O30" i="2"/>
  <c r="R242" i="2" s="1"/>
  <c r="U39" i="2" l="1"/>
  <c r="AL39" i="2"/>
  <c r="AF39" i="2"/>
  <c r="B71" i="3"/>
  <c r="F32" i="2" s="1"/>
  <c r="K31" i="2"/>
  <c r="R137" i="2" s="1"/>
  <c r="M31" i="2"/>
  <c r="R190" i="2" s="1"/>
  <c r="O31" i="2"/>
  <c r="R243" i="2" s="1"/>
  <c r="I31" i="2"/>
  <c r="R84" i="2" s="1"/>
  <c r="G31" i="2"/>
  <c r="R31" i="2" s="1"/>
  <c r="U40" i="2" l="1"/>
  <c r="AF40" i="2"/>
  <c r="AL40" i="2"/>
  <c r="B72" i="3"/>
  <c r="F33" i="2" s="1"/>
  <c r="G32" i="2"/>
  <c r="R32" i="2" s="1"/>
  <c r="I32" i="2"/>
  <c r="R85" i="2" s="1"/>
  <c r="K32" i="2"/>
  <c r="R138" i="2" s="1"/>
  <c r="M32" i="2"/>
  <c r="R191" i="2" s="1"/>
  <c r="O32" i="2"/>
  <c r="R244" i="2" s="1"/>
  <c r="U41" i="2" l="1"/>
  <c r="AL41" i="2"/>
  <c r="AF41" i="2"/>
  <c r="B73" i="3"/>
  <c r="O33" i="2"/>
  <c r="R245" i="2" s="1"/>
  <c r="M33" i="2"/>
  <c r="R192" i="2" s="1"/>
  <c r="G33" i="2"/>
  <c r="R33" i="2" s="1"/>
  <c r="I33" i="2"/>
  <c r="R86" i="2" s="1"/>
  <c r="K33" i="2"/>
  <c r="R139" i="2" s="1"/>
  <c r="U42" i="2" l="1"/>
  <c r="AF42" i="2"/>
  <c r="AL42" i="2"/>
  <c r="B74" i="3"/>
  <c r="F35" i="2" s="1"/>
  <c r="F34" i="2"/>
  <c r="G34" i="2" s="1"/>
  <c r="R34" i="2" s="1"/>
  <c r="U43" i="2" l="1"/>
  <c r="AF43" i="2"/>
  <c r="AL43" i="2"/>
  <c r="O34" i="2"/>
  <c r="R246" i="2" s="1"/>
  <c r="K34" i="2"/>
  <c r="R140" i="2" s="1"/>
  <c r="M34" i="2"/>
  <c r="R193" i="2" s="1"/>
  <c r="I34" i="2"/>
  <c r="R87" i="2" s="1"/>
  <c r="B75" i="3"/>
  <c r="F36" i="2" s="1"/>
  <c r="G35" i="2"/>
  <c r="R35" i="2" s="1"/>
  <c r="I35" i="2"/>
  <c r="R88" i="2" s="1"/>
  <c r="K35" i="2"/>
  <c r="R141" i="2" s="1"/>
  <c r="M35" i="2"/>
  <c r="R194" i="2" s="1"/>
  <c r="O35" i="2"/>
  <c r="R247" i="2" s="1"/>
  <c r="U44" i="2" l="1"/>
  <c r="AF44" i="2"/>
  <c r="AL44" i="2"/>
  <c r="B76" i="3"/>
  <c r="F37" i="2" s="1"/>
  <c r="I36" i="2"/>
  <c r="R89" i="2" s="1"/>
  <c r="K36" i="2"/>
  <c r="R142" i="2" s="1"/>
  <c r="M36" i="2"/>
  <c r="R195" i="2" s="1"/>
  <c r="O36" i="2"/>
  <c r="R248" i="2" s="1"/>
  <c r="G36" i="2"/>
  <c r="R36" i="2" s="1"/>
  <c r="U45" i="2" l="1"/>
  <c r="AF45" i="2"/>
  <c r="AL45" i="2"/>
  <c r="B77" i="3"/>
  <c r="F38" i="2" s="1"/>
  <c r="G37" i="2"/>
  <c r="R37" i="2" s="1"/>
  <c r="I37" i="2"/>
  <c r="R90" i="2" s="1"/>
  <c r="K37" i="2"/>
  <c r="R143" i="2" s="1"/>
  <c r="M37" i="2"/>
  <c r="R196" i="2" s="1"/>
  <c r="O37" i="2"/>
  <c r="R249" i="2" s="1"/>
  <c r="U46" i="2" l="1"/>
  <c r="AF46" i="2"/>
  <c r="AL46" i="2"/>
  <c r="B78" i="3"/>
  <c r="F39" i="2" s="1"/>
  <c r="M38" i="2"/>
  <c r="R197" i="2" s="1"/>
  <c r="O38" i="2"/>
  <c r="R250" i="2" s="1"/>
  <c r="K38" i="2"/>
  <c r="R144" i="2" s="1"/>
  <c r="G38" i="2"/>
  <c r="R38" i="2" s="1"/>
  <c r="I38" i="2"/>
  <c r="R91" i="2" s="1"/>
  <c r="U47" i="2" l="1"/>
  <c r="AF47" i="2"/>
  <c r="AL47" i="2"/>
  <c r="B79" i="3"/>
  <c r="F40" i="2" s="1"/>
  <c r="G39" i="2"/>
  <c r="R39" i="2" s="1"/>
  <c r="I39" i="2"/>
  <c r="R92" i="2" s="1"/>
  <c r="K39" i="2"/>
  <c r="R145" i="2" s="1"/>
  <c r="M39" i="2"/>
  <c r="R198" i="2" s="1"/>
  <c r="O39" i="2"/>
  <c r="R251" i="2" s="1"/>
  <c r="U48" i="2" l="1"/>
  <c r="AF48" i="2"/>
  <c r="AL48" i="2"/>
  <c r="B80" i="3"/>
  <c r="F41" i="2" s="1"/>
  <c r="O40" i="2"/>
  <c r="R252" i="2" s="1"/>
  <c r="G40" i="2"/>
  <c r="R40" i="2" s="1"/>
  <c r="I40" i="2"/>
  <c r="R93" i="2" s="1"/>
  <c r="K40" i="2"/>
  <c r="R146" i="2" s="1"/>
  <c r="M40" i="2"/>
  <c r="R199" i="2" s="1"/>
  <c r="U49" i="2" l="1"/>
  <c r="AF49" i="2"/>
  <c r="AL49" i="2"/>
  <c r="B81" i="3"/>
  <c r="F42" i="2" s="1"/>
  <c r="G41" i="2"/>
  <c r="R41" i="2" s="1"/>
  <c r="I41" i="2"/>
  <c r="R94" i="2" s="1"/>
  <c r="K41" i="2"/>
  <c r="R147" i="2" s="1"/>
  <c r="M41" i="2"/>
  <c r="R200" i="2" s="1"/>
  <c r="O41" i="2"/>
  <c r="R253" i="2" s="1"/>
  <c r="U50" i="2" l="1"/>
  <c r="AF50" i="2"/>
  <c r="AL50" i="2"/>
  <c r="B82" i="3"/>
  <c r="F43" i="2" s="1"/>
  <c r="G42" i="2"/>
  <c r="R42" i="2" s="1"/>
  <c r="I42" i="2"/>
  <c r="R95" i="2" s="1"/>
  <c r="K42" i="2"/>
  <c r="R148" i="2" s="1"/>
  <c r="M42" i="2"/>
  <c r="R201" i="2" s="1"/>
  <c r="O42" i="2"/>
  <c r="R254" i="2" s="1"/>
  <c r="U51" i="2" l="1"/>
  <c r="AF51" i="2"/>
  <c r="AL51" i="2"/>
  <c r="B83" i="3"/>
  <c r="F44" i="2" s="1"/>
  <c r="K43" i="2"/>
  <c r="R149" i="2" s="1"/>
  <c r="M43" i="2"/>
  <c r="R202" i="2" s="1"/>
  <c r="O43" i="2"/>
  <c r="R255" i="2" s="1"/>
  <c r="I43" i="2"/>
  <c r="R96" i="2" s="1"/>
  <c r="G43" i="2"/>
  <c r="R43" i="2" s="1"/>
  <c r="U52" i="2" l="1"/>
  <c r="AL52" i="2"/>
  <c r="AF52" i="2"/>
  <c r="B84" i="3"/>
  <c r="F45" i="2" s="1"/>
  <c r="G44" i="2"/>
  <c r="R44" i="2" s="1"/>
  <c r="I44" i="2"/>
  <c r="R97" i="2" s="1"/>
  <c r="K44" i="2"/>
  <c r="R150" i="2" s="1"/>
  <c r="M44" i="2"/>
  <c r="R203" i="2" s="1"/>
  <c r="O44" i="2"/>
  <c r="R256" i="2" s="1"/>
  <c r="U53" i="2" l="1"/>
  <c r="AL53" i="2"/>
  <c r="AF53" i="2"/>
  <c r="B85" i="3"/>
  <c r="F46" i="2" s="1"/>
  <c r="O45" i="2"/>
  <c r="R257" i="2" s="1"/>
  <c r="M45" i="2"/>
  <c r="R204" i="2" s="1"/>
  <c r="G45" i="2"/>
  <c r="R45" i="2" s="1"/>
  <c r="I45" i="2"/>
  <c r="R98" i="2" s="1"/>
  <c r="K45" i="2"/>
  <c r="R151" i="2" s="1"/>
  <c r="U54" i="2" l="1"/>
  <c r="AL54" i="2"/>
  <c r="AF54" i="2"/>
  <c r="B86" i="3"/>
  <c r="F47" i="2" s="1"/>
  <c r="G46" i="2"/>
  <c r="R46" i="2" s="1"/>
  <c r="I46" i="2"/>
  <c r="R99" i="2" s="1"/>
  <c r="K46" i="2"/>
  <c r="R152" i="2" s="1"/>
  <c r="M46" i="2"/>
  <c r="R205" i="2" s="1"/>
  <c r="O46" i="2"/>
  <c r="R258" i="2" s="1"/>
  <c r="B87" i="3" l="1"/>
  <c r="G47" i="2"/>
  <c r="R47" i="2" s="1"/>
  <c r="I47" i="2"/>
  <c r="R100" i="2" s="1"/>
  <c r="K47" i="2"/>
  <c r="R153" i="2" s="1"/>
  <c r="M47" i="2"/>
  <c r="R206" i="2" s="1"/>
  <c r="O47" i="2"/>
  <c r="R259" i="2" s="1"/>
  <c r="B88" i="3" l="1"/>
  <c r="F48" i="2"/>
  <c r="B89" i="3" l="1"/>
  <c r="I48" i="2"/>
  <c r="R101" i="2" s="1"/>
  <c r="O48" i="2"/>
  <c r="R260" i="2" s="1"/>
  <c r="K48" i="2"/>
  <c r="R154" i="2" s="1"/>
  <c r="G48" i="2"/>
  <c r="R48" i="2" s="1"/>
  <c r="M48" i="2"/>
  <c r="R207" i="2" s="1"/>
  <c r="F49" i="2"/>
  <c r="B90" i="3" l="1"/>
  <c r="G49" i="2"/>
  <c r="R49" i="2" s="1"/>
  <c r="I49" i="2"/>
  <c r="R102" i="2" s="1"/>
  <c r="K49" i="2"/>
  <c r="R155" i="2" s="1"/>
  <c r="M49" i="2"/>
  <c r="R208" i="2" s="1"/>
  <c r="O49" i="2"/>
  <c r="R261" i="2" s="1"/>
  <c r="F50" i="2"/>
  <c r="B91" i="3" l="1"/>
  <c r="F51" i="2"/>
  <c r="I50" i="2"/>
  <c r="R103" i="2" s="1"/>
  <c r="K50" i="2"/>
  <c r="R156" i="2" s="1"/>
  <c r="M50" i="2"/>
  <c r="R209" i="2" s="1"/>
  <c r="O50" i="2"/>
  <c r="R262" i="2" s="1"/>
  <c r="G50" i="2"/>
  <c r="R50" i="2" s="1"/>
  <c r="B92" i="3" l="1"/>
  <c r="K51" i="2"/>
  <c r="R157" i="2" s="1"/>
  <c r="M51" i="2"/>
  <c r="R210" i="2" s="1"/>
  <c r="O51" i="2"/>
  <c r="R263" i="2" s="1"/>
  <c r="G51" i="2"/>
  <c r="R51" i="2" s="1"/>
  <c r="I51" i="2"/>
  <c r="R104" i="2" s="1"/>
  <c r="F52" i="2"/>
  <c r="B93" i="3" l="1"/>
  <c r="F53" i="2"/>
  <c r="M52" i="2"/>
  <c r="R211" i="2" s="1"/>
  <c r="O52" i="2"/>
  <c r="R264" i="2" s="1"/>
  <c r="G52" i="2"/>
  <c r="R52" i="2" s="1"/>
  <c r="I52" i="2"/>
  <c r="R105" i="2" s="1"/>
  <c r="K52" i="2"/>
  <c r="R158" i="2" s="1"/>
  <c r="B94" i="3" l="1"/>
  <c r="F54" i="2"/>
  <c r="O53" i="2"/>
  <c r="R265" i="2" s="1"/>
  <c r="G53" i="2"/>
  <c r="R53" i="2" s="1"/>
  <c r="I53" i="2"/>
  <c r="R106" i="2" s="1"/>
  <c r="K53" i="2"/>
  <c r="R159" i="2" s="1"/>
  <c r="M53" i="2"/>
  <c r="R212" i="2" s="1"/>
  <c r="B95" i="3" l="1"/>
  <c r="F55" i="2"/>
  <c r="G54" i="2"/>
  <c r="R54" i="2" s="1"/>
  <c r="I54" i="2"/>
  <c r="R107" i="2" s="1"/>
  <c r="K54" i="2"/>
  <c r="R160" i="2" s="1"/>
  <c r="M54" i="2"/>
  <c r="R213" i="2" s="1"/>
  <c r="O54" i="2"/>
  <c r="R266" i="2" s="1"/>
  <c r="A85" i="2" l="1"/>
  <c r="G55" i="2"/>
  <c r="R55" i="2" s="1"/>
  <c r="I55" i="2"/>
  <c r="R108" i="2" s="1"/>
  <c r="K55" i="2"/>
  <c r="R161" i="2" s="1"/>
  <c r="M55" i="2"/>
  <c r="R214" i="2" s="1"/>
  <c r="O55" i="2"/>
  <c r="R267" i="2" s="1"/>
  <c r="F56" i="2"/>
  <c r="I56" i="2" l="1"/>
  <c r="R109" i="2" s="1"/>
  <c r="K56" i="2"/>
  <c r="R162" i="2" s="1"/>
  <c r="M56" i="2"/>
  <c r="R215" i="2" s="1"/>
  <c r="O56" i="2"/>
  <c r="R268" i="2" s="1"/>
  <c r="G56" i="2"/>
  <c r="R56" i="2" s="1"/>
</calcChain>
</file>

<file path=xl/sharedStrings.xml><?xml version="1.0" encoding="utf-8"?>
<sst xmlns="http://schemas.openxmlformats.org/spreadsheetml/2006/main" count="295" uniqueCount="174">
  <si>
    <t>Werkgevernummer</t>
  </si>
  <si>
    <t>Naam werkgever</t>
  </si>
  <si>
    <t>Naam personeelslid</t>
  </si>
  <si>
    <t>Registratienummer</t>
  </si>
  <si>
    <t>Geboortedatum kind</t>
  </si>
  <si>
    <t>Naam kind</t>
  </si>
  <si>
    <t>Datum ingang verlof</t>
  </si>
  <si>
    <t>Mogelijke eerste datum aanvang verlof</t>
  </si>
  <si>
    <t>Mogelijke laatste datum verlof</t>
  </si>
  <si>
    <t>Datum ingang regeling</t>
  </si>
  <si>
    <t>check begin- en einddatum</t>
  </si>
  <si>
    <t>begindatum niet te vroeg</t>
  </si>
  <si>
    <t>begindatum niet te laat</t>
  </si>
  <si>
    <t>Indien groter dan 0 foutieve aanvangsdatum</t>
  </si>
  <si>
    <t>uren</t>
  </si>
  <si>
    <t>week</t>
  </si>
  <si>
    <t>maand</t>
  </si>
  <si>
    <t>maandag</t>
  </si>
  <si>
    <t>dinsdag</t>
  </si>
  <si>
    <t>woensdag</t>
  </si>
  <si>
    <t>donderdag</t>
  </si>
  <si>
    <t>vrijdag</t>
  </si>
  <si>
    <t>`maand</t>
  </si>
  <si>
    <t>totaal per week</t>
  </si>
  <si>
    <t>Rijlabels</t>
  </si>
  <si>
    <t>Eindtotaal</t>
  </si>
  <si>
    <t>Som van uren</t>
  </si>
  <si>
    <t>Opname uren per maand</t>
  </si>
  <si>
    <t>Totaal</t>
  </si>
  <si>
    <t>2211</t>
  </si>
  <si>
    <t>2212</t>
  </si>
  <si>
    <t>2301</t>
  </si>
  <si>
    <t>2302</t>
  </si>
  <si>
    <t>2303</t>
  </si>
  <si>
    <t>2304</t>
  </si>
  <si>
    <t>2305</t>
  </si>
  <si>
    <t>2306</t>
  </si>
  <si>
    <t>2307</t>
  </si>
  <si>
    <t>2308</t>
  </si>
  <si>
    <t>Wettelijk betaald ouderschapsverlof</t>
  </si>
  <si>
    <t>Dit spreadsheet is niet geschikt voor het berekenen van betaald ouderschapsverlof in verband met een adoptie- en/of pleegkind</t>
  </si>
  <si>
    <t>Totaal van de draaitabel</t>
  </si>
  <si>
    <t>Totaal ingevuld in tabblad wettelijk betaald os</t>
  </si>
  <si>
    <t>Om de gegevens in de draaitabel te vernieuwen ga je met de muis in de draaitabel staan en klik op de rechtermuisknop. Vervolgens kies je voor "vernieuwen".</t>
  </si>
  <si>
    <t>Vul onderstaand de gewenste opname in uren per dag in, waarbij de opname niet kan samenvallen met reguliere vakanties of andere vrije dagen.</t>
  </si>
  <si>
    <t>Werktijdfactor</t>
  </si>
  <si>
    <t>Totale omvang wettelijk verlofrecht in uren</t>
  </si>
  <si>
    <t>Aanvullend recht op grond CAO</t>
  </si>
  <si>
    <t>Taakomvang per week in klokuren</t>
  </si>
  <si>
    <t>Totale opname wettelijk verlof volgens onderstaand schema</t>
  </si>
  <si>
    <t>Totale opname aanvullend verlof Cao</t>
  </si>
  <si>
    <t>Aanvullend betaald ouderschapsverlof CAO</t>
  </si>
  <si>
    <t>Opname wettelijk verlof is hoger dan toegestaan. Pas het opnameschema aan</t>
  </si>
  <si>
    <t>datum ingang verlof</t>
  </si>
  <si>
    <t>datum einde verlof</t>
  </si>
  <si>
    <t>Uren aanvullend verlof</t>
  </si>
  <si>
    <t>Aantal dagen verlof</t>
  </si>
  <si>
    <t>Werktijdfactor aanvullend verlof</t>
  </si>
  <si>
    <t>werktijdfactor</t>
  </si>
  <si>
    <t>aantal maanden</t>
  </si>
  <si>
    <t>Recht aanvullend verlof cao</t>
  </si>
  <si>
    <t>Aantal dagen</t>
  </si>
  <si>
    <t>Totaal aantal maanden afgerond</t>
  </si>
  <si>
    <t>Kortingspercentage</t>
  </si>
  <si>
    <t>check einddatum verlof</t>
  </si>
  <si>
    <t>CAO</t>
  </si>
  <si>
    <t>PO</t>
  </si>
  <si>
    <t>VO</t>
  </si>
  <si>
    <t>Verlof moet uiterlijk opgenomen zijn voor</t>
  </si>
  <si>
    <t>In de cao Primair en Voortgezet Onderwijs is bepaald dat de uitkering tot een 75% wordt aangevuld door de werkgever. Tevens is in deze cao's een aanvullende regeling voor betaald ouderschapsverlof zijn opgenomen. Totaal heeft men recht op 415 uur betaald ouderschapsverlof bij een volledig dienstverband. Het wettelijk betaald ouderschapsverlof waar men recht op heeft wordt in mindering gebracht op deze 415 uur. Dit berekeningssheet voorziet ook in de berekening van het aanvullende betaalde ouderschapsverlof zoals dat in de cao PO en VO is opgenomen voor zover dit ook wordt opgenomen binnen 1 jaar na de geboorte van het kind. Voor verlof dat wordt opgenomen nadat het kind 1 jaar is geworden moet een aparte berekening worden gemaakt aangezien hier andere voorwaarden aan verbonden zijn.</t>
  </si>
  <si>
    <t>Opname aanvullend recht verlof is hoger dan toegestaan. Pas het opnameschema aan</t>
  </si>
  <si>
    <t>Onbetaald ouderschapsverlof CAO</t>
  </si>
  <si>
    <t>Totale opname onbetaald ouderschapsverlof</t>
  </si>
  <si>
    <t>Recht onbetaald ouderschapsverlof</t>
  </si>
  <si>
    <t>Werktijdfactor onbetaald ouderschapsverlof</t>
  </si>
  <si>
    <t>Uren onbetaald ouderschapsverlof</t>
  </si>
  <si>
    <t>Totaal betaald ouderschapsverlof</t>
  </si>
  <si>
    <t>Berekening recht en opname ouderschapsverlof 1e jaar</t>
  </si>
  <si>
    <t>Opname onbetaald ouderschapsverlof is hoger dan toegestaan. Pas het opnameschema aan</t>
  </si>
  <si>
    <t>Saldo</t>
  </si>
  <si>
    <t>Aanvullend betaald ouderschapsverlof CAO PO en VO</t>
  </si>
  <si>
    <t>Onbetaald ouderschapsverlof</t>
  </si>
  <si>
    <t>Naast het betaalde ouderschapsverlof kan een medewerker ook aanspraak maken op onbetaald ouderschapsverlof. In de cao PO is bepaald dat dit (inclusief betaald ouderschapsverlof) totaal 1040 uur per kind is bij een volledige betrekking. In het Voortgezet Onderwijs is dit 830 uur.</t>
  </si>
  <si>
    <t>Gebruik spreadsheet</t>
  </si>
  <si>
    <t>Datum einde verlof (t/m)</t>
  </si>
  <si>
    <t>Eerder opgenomen CAO verlof voor dit kind</t>
  </si>
  <si>
    <t>Eerder opgenomen onbetaald verlof voor dit kind</t>
  </si>
  <si>
    <t>Eerder opgenomen wettelijk verlof voor dit kind</t>
  </si>
  <si>
    <t>Het berekende kortingspercentage is het percentage waarmee het salaris gekort wordt gedurende de gehele periode dat er ouderschapsverlof wordt opgenomen</t>
  </si>
  <si>
    <t>Kortingspercentage aanvullend verlof cao (betaald en onbetaald)</t>
  </si>
  <si>
    <t>Datum ingang  vervolg verlof</t>
  </si>
  <si>
    <t>Mogelijke eerste datum aanvang vervolg verlof</t>
  </si>
  <si>
    <t>Werktijdfactor na afloop verlof</t>
  </si>
  <si>
    <t>Werktijdfactor bij aanvang verlof</t>
  </si>
  <si>
    <t>Totaal ouderschapsverlof (betaald en onbetaald)</t>
  </si>
  <si>
    <t>Berekening recht en opname ouderschapsverlof na 1e jaar</t>
  </si>
  <si>
    <t>Eerder opgenomen (tabblad ouderschapsverlof 1e jaar)</t>
  </si>
  <si>
    <t>Opname wettelijk verlof 1e jaar</t>
  </si>
  <si>
    <t>Opname aanvullend cao 1e jaar</t>
  </si>
  <si>
    <t>Opname onbetaald 1e jaar</t>
  </si>
  <si>
    <t>Nog op te nemen verlof totaal (betaald en onbetaald)</t>
  </si>
  <si>
    <t>Resterend recht betaald ouderschapsverlof</t>
  </si>
  <si>
    <t>Betaald ouderschapsverlof CAO</t>
  </si>
  <si>
    <t>Kortingspercentage ouderschapsverlof cao (betaald en onbetaald)</t>
  </si>
  <si>
    <t>Uren betaald verlof</t>
  </si>
  <si>
    <t>Ouderschapsverlof</t>
  </si>
  <si>
    <t>Verschil 1e en 2e jaar</t>
  </si>
  <si>
    <t>(leeg)</t>
  </si>
  <si>
    <t>2309</t>
  </si>
  <si>
    <t>Geboortedatum kind plus 4 jaar</t>
  </si>
  <si>
    <t>Geboortedatum kind plus 1 jaar</t>
  </si>
  <si>
    <t>Mogelijke laatste einddatum verlof</t>
  </si>
  <si>
    <t>Klik hier om naar berekening ouderschapsverlof in het 1e jaar te gaan</t>
  </si>
  <si>
    <t>Voer bovenstaande gegevens in in het tabblad "Basisgegevens". Via deze link komt u in dit tabblad.</t>
  </si>
  <si>
    <t>Nadat u bovenstaande gegevens hebt ingevoerd, worden deze overgenomen in het tabblad voor de berekening in het 1e jaar en die na het 1e jaar. Via onderstaande links komt u in een van deze 2 tabbladen.</t>
  </si>
  <si>
    <t>Indien u tevens de berekening wilt makaen na het 1e jaar komt u via deze in link in dit tabblad.</t>
  </si>
  <si>
    <t>Geboortedatum kind plus 8 jaar</t>
  </si>
  <si>
    <t>Nee</t>
  </si>
  <si>
    <t>Ja</t>
  </si>
  <si>
    <t>Overgangsrecht van toepassing</t>
  </si>
  <si>
    <t>Totaal recht</t>
  </si>
  <si>
    <t>Recht betaald ouderschaps verlof</t>
  </si>
  <si>
    <t>Totale opname betaald ouderschapsverlof</t>
  </si>
  <si>
    <t>Resterend betaald na 1e jaar</t>
  </si>
  <si>
    <t>Resterend onbetaald ouderschapverlof</t>
  </si>
  <si>
    <t>Totale opname betaald en onbetaald 1e jaar</t>
  </si>
  <si>
    <t>Nog op te nemen onbetaald ouderschapsverlof</t>
  </si>
  <si>
    <t>Laatst ingevoerde dag betaald ouderschapsverlof</t>
  </si>
  <si>
    <t>Laatst ingevoerde dag onbetaald ouderschapsverlof</t>
  </si>
  <si>
    <t>Overgangsregeling</t>
  </si>
  <si>
    <t>Einddatum overgangsregeling</t>
  </si>
  <si>
    <t>Maximale einddatum betaald ouderschapsverlof zonder overgangsrecht</t>
  </si>
  <si>
    <t>Maximale einddatum betaald ouderschapsverlof met overgangsrecht</t>
  </si>
  <si>
    <t>Datum van toepassing</t>
  </si>
  <si>
    <t>Betaald Verlof moet uiterlijk opgenomen zijn voor</t>
  </si>
  <si>
    <t>Onbetaald Verlof moet uiterlijk opgenomen zijn voor</t>
  </si>
  <si>
    <t>Datum waarop opname betaald verlof in schema is ingevoerd is later dan de hierboven aangegeven datum. Pas het schema aan.</t>
  </si>
  <si>
    <t>Datum waarop opname onbetaald verlof in schema is ingevoerd is later dan de hierboven aangegeven datum. Pas het schema aan.</t>
  </si>
  <si>
    <t>Overgangsrecht van toepassing (eventueel alleen voor cao PO)?</t>
  </si>
  <si>
    <t>In het 1e jaar na de geboorte van het kind bestaat er recht op wettelijk betaald ouderschapsverlof en geldt voor het aanvullende ouderschapsverlof vanuit de cao recht op een lagere korting voor het ouderschapsverlof. Verlof dat nog niet is opgenomen in het 1e jaar, kan nog worden opgenomen tot het kind de leeftijd van 4 jaar heeft bereikt. Er geldt dan wel een hoger kortingspercentage voor het verlof. Om deze reden moet de opname van het ouderschapsverlof worden gesplitst in het 1e jaar en de jaren nadat het kind 1 jaar is geworden. Als u de relevante gegevens hebt ingevoerd in het tabblad "basisgegevens", worden deze automatisch gevuld in het tabblad dat bedoeld is voor de situatie in het 1e jaar en het tabblad vanaf het 1e jaar.
In het 1e jaar is er in het Primair Onderwijs geen terugbetalingsverplichting als na afloop van het betaalde ouderschapsverlof (deeltijd)ontslag wordt genomen. Voor het Voortgezet Onderwijs is deze verplichting er wel, maar is dit beperkt tot het aanvullende betaald ouderschapsverlof dat op grond van de cao VO wordt toegekend. Met de terugbetalingsverplichting in het VO in het 1e jaar is nog geen rekening gehouden in dit spreadsheet aangezien dit om een relatief klein aantal uren gaat. 
Vanaf het 2e jaar is de terugbetalingsverplichting er zowel in het primair als het voortgezet onderwijs. Om deze reden wordt zowel de werktijdfactor bij aanvang van het verlof als de werktijdfactor na afloop van het verlof gevraagd. Is de werktijdfactor na afloop van het verlof lager dan bij aanvang van het verlof, wordt het recht op betaald ouderschapsverlof verplaatst naar het onbetaalde ouderschapsverlof om een terugbetalingsverplichting te voorkomen.</t>
  </si>
  <si>
    <t>Om het spreadsheet te gebruiken, moeten de blauw gearceerde cellen in de tabbladen  worden gevuld. Begin in het tabblad "basisgegevens", zodat deze gegevens worden gevuld in beide andere tabbladen. U berekent hiermee het recht op het verlof. Tevens geeft u in het rooster aan hoeveel uur per dag u gaat opnemen. Eventueel kunnen weken en of dagen met dezelfde omvang worden gekopieerd.</t>
  </si>
  <si>
    <t>Start in het tabblad met basisgegevens.</t>
  </si>
  <si>
    <t>Voor de situatie in het eerste jaar van het kind gaat u naar het volgende tabblad</t>
  </si>
  <si>
    <t>Voor de situatie vanaf het eerste jaar van het kind gaat u naar dit tabblad.</t>
  </si>
  <si>
    <t>Klik hier om naar de berekening ouderschapsverlof na het 1e jaar te gaan.</t>
  </si>
  <si>
    <t>Normuren per week</t>
  </si>
  <si>
    <t>Norm</t>
  </si>
  <si>
    <t>In het PO is de norm 40 uur per week. In het VO is dit afhankelijk van de keuze van de school. Pas de norm aan naar de situatie die van toepassing is op u.</t>
  </si>
  <si>
    <t>Datum waarop opname betaald en onbetaald verlof in schema is ingevoerd is later dan de hierboven aangegeven einddatum. Pas het schema aan.</t>
  </si>
  <si>
    <t>ma</t>
  </si>
  <si>
    <t>di</t>
  </si>
  <si>
    <t>wo</t>
  </si>
  <si>
    <t xml:space="preserve">do </t>
  </si>
  <si>
    <t>vrij</t>
  </si>
  <si>
    <t>wettelijk</t>
  </si>
  <si>
    <t>aanvullend</t>
  </si>
  <si>
    <t xml:space="preserve">wo </t>
  </si>
  <si>
    <t>do</t>
  </si>
  <si>
    <t>oinbetaald</t>
  </si>
  <si>
    <t>Laatst ingevoerde dag wettelijk verlof</t>
  </si>
  <si>
    <t>Laatst ingevoerde dag aanvullend verlof</t>
  </si>
  <si>
    <t>Laatst ingevoerde dag onbetaald verlof</t>
  </si>
  <si>
    <t>Datum waarop opname wettelijk betaald verlof in schema is ingevoerd is later dan de hierboven aangegeven einddatum. Pas het schema aan.</t>
  </si>
  <si>
    <t>Datum waarop opname onbetaald verlof in schema is ingevoerd is later dan de hierboven aangegeven einddatum. Pas het schema aan.</t>
  </si>
  <si>
    <t>Datum waarop opname aanvullend betaald verlof in schema is ingevoerd is later dan de hierboven aangegeven einddatum. Pas het schema aan.</t>
  </si>
  <si>
    <t>Datum waarop opname betaald verlof (wettelijk en aanvullend) in schema is ingevoerd is later dan de hierboven aangegeven einddatum. Pas het schema aan.</t>
  </si>
  <si>
    <r>
      <t xml:space="preserve">Sinds 2 augustus 2022 heeft iedere werknemer recht op wettelijk betaald ouderschapsverlof. Dit verlof is gelijk aan </t>
    </r>
    <r>
      <rPr>
        <b/>
        <u/>
        <sz val="11"/>
        <color theme="1"/>
        <rFont val="Calibri"/>
        <family val="2"/>
        <scheme val="minor"/>
      </rPr>
      <t>9 maal de betrekkingsomvang per week</t>
    </r>
    <r>
      <rPr>
        <sz val="11"/>
        <color theme="1"/>
        <rFont val="Calibri"/>
        <family val="2"/>
        <scheme val="minor"/>
      </rPr>
      <t xml:space="preserve">. In het Primair Onderwijs is in de cao bepaald dat een fulltime dienstverband, 40 uur per week groot is. In het VO wordt op schoolniveau bepoaald wat de norm voor een volledige baan is. Om deze reden moet voor het VO een keuze worden gemaakt wat het gebruikelijke rooster is van de school waar men werkzaam is. 
Het verlof moet binnen 1 jaar na de geboorte van het kind worden opgenomen. Voor kinderen die door adoptie en/of als pleegkind worden opgenomen geldt een afwijkende termijn waarbinnen het verlof moet worden opgenomen. Gedurende het verlof heeft u </t>
    </r>
    <r>
      <rPr>
        <b/>
        <u/>
        <sz val="11"/>
        <color theme="1"/>
        <rFont val="Calibri"/>
        <family val="2"/>
        <scheme val="minor"/>
      </rPr>
      <t>geen</t>
    </r>
    <r>
      <rPr>
        <sz val="11"/>
        <color theme="1"/>
        <rFont val="Calibri"/>
        <family val="2"/>
        <scheme val="minor"/>
      </rPr>
      <t xml:space="preserve"> aanspraak op salaris, maar op een uitkering van het UWV. Deze uitkering wordt via uw werkgever aan u betaald via uw salaris.  </t>
    </r>
  </si>
  <si>
    <t>Werktijdfactor verlof 1e jaar</t>
  </si>
  <si>
    <t>Werktijdfactor verlof na 1e jaar</t>
  </si>
  <si>
    <t>Het tabblad WTF + opename wettel. Per maand is ten behoeve van de administratie</t>
  </si>
  <si>
    <t>Werktijdfactor aanvullend verlof cao</t>
  </si>
  <si>
    <t>Werktijdfactor betaald verlof cao</t>
  </si>
  <si>
    <t>Recht - opname 1e jaar</t>
  </si>
  <si>
    <t>versie 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</si>
</sst>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F800]dddd\,\ mmmm\ dd\,\ yyyy"/>
    <numFmt numFmtId="165" formatCode="mm/yy"/>
    <numFmt numFmtId="166" formatCode="0.0000"/>
    <numFmt numFmtId="167" formatCode="0.00_ ;[Red]\-0.00\ "/>
  </numFmts>
  <fonts count="25" x14ac:knownFonts="1">
    <font>
      <sz val="11"/>
      <color theme="1"/>
      <name val="Calibri"/>
      <family val="2"/>
      <scheme val="minor"/>
    </font>
    <font>
      <b/>
      <sz val="14"/>
      <color theme="1"/>
      <name val="Calibri"/>
      <family val="2"/>
      <scheme val="minor"/>
    </font>
    <font>
      <sz val="11"/>
      <color theme="2" tint="-9.9978637043366805E-2"/>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b/>
      <sz val="11"/>
      <color rgb="FFFF0000"/>
      <name val="Calibri"/>
      <family val="2"/>
      <scheme val="minor"/>
    </font>
    <font>
      <b/>
      <u/>
      <sz val="11"/>
      <color theme="1"/>
      <name val="Calibri"/>
      <family val="2"/>
      <scheme val="minor"/>
    </font>
    <font>
      <b/>
      <sz val="16"/>
      <color theme="1"/>
      <name val="Calibri"/>
      <family val="2"/>
      <scheme val="minor"/>
    </font>
    <font>
      <u/>
      <sz val="11"/>
      <color theme="10"/>
      <name val="Calibri"/>
      <family val="2"/>
      <scheme val="minor"/>
    </font>
    <font>
      <b/>
      <sz val="14"/>
      <color rgb="FFFF0000"/>
      <name val="Calibri"/>
      <family val="2"/>
      <scheme val="minor"/>
    </font>
    <font>
      <sz val="12"/>
      <color theme="2" tint="-9.9978637043366805E-2"/>
      <name val="Calibri"/>
      <family val="2"/>
      <scheme val="minor"/>
    </font>
    <font>
      <i/>
      <sz val="11"/>
      <color theme="1"/>
      <name val="Calibri"/>
      <family val="2"/>
      <scheme val="minor"/>
    </font>
    <font>
      <b/>
      <sz val="12"/>
      <name val="Calibri"/>
      <family val="2"/>
      <scheme val="minor"/>
    </font>
    <font>
      <b/>
      <u/>
      <sz val="11"/>
      <name val="Calibri"/>
      <family val="2"/>
      <scheme val="minor"/>
    </font>
    <font>
      <b/>
      <sz val="12"/>
      <color rgb="FFFF0000"/>
      <name val="Calibri"/>
      <family val="2"/>
      <scheme val="minor"/>
    </font>
    <font>
      <sz val="12"/>
      <color theme="2"/>
      <name val="Calibri"/>
      <family val="2"/>
      <scheme val="minor"/>
    </font>
    <font>
      <sz val="11"/>
      <color theme="2"/>
      <name val="Calibri"/>
      <family val="2"/>
      <scheme val="minor"/>
    </font>
    <font>
      <sz val="11"/>
      <color theme="1"/>
      <name val="Calibri"/>
      <family val="2"/>
      <scheme val="minor"/>
    </font>
    <font>
      <b/>
      <u/>
      <sz val="12"/>
      <color theme="10"/>
      <name val="Calibri"/>
      <family val="2"/>
      <scheme val="minor"/>
    </font>
    <font>
      <b/>
      <sz val="12"/>
      <color theme="10"/>
      <name val="Calibri"/>
      <family val="2"/>
      <scheme val="minor"/>
    </font>
    <font>
      <sz val="12"/>
      <color theme="10"/>
      <name val="Calibri"/>
      <family val="2"/>
      <scheme val="minor"/>
    </font>
    <font>
      <b/>
      <u/>
      <sz val="11"/>
      <color theme="10"/>
      <name val="Calibri"/>
      <family val="2"/>
      <scheme val="minor"/>
    </font>
    <font>
      <b/>
      <u/>
      <sz val="11"/>
      <color theme="5"/>
      <name val="Calibri"/>
      <family val="2"/>
      <scheme val="minor"/>
    </font>
    <font>
      <b/>
      <u/>
      <sz val="11"/>
      <color rgb="FFFF0000"/>
      <name val="Calibri"/>
      <family val="2"/>
      <scheme val="minor"/>
    </font>
  </fonts>
  <fills count="13">
    <fill>
      <patternFill patternType="none"/>
    </fill>
    <fill>
      <patternFill patternType="gray125"/>
    </fill>
    <fill>
      <patternFill patternType="solid">
        <fgColor theme="2" tint="-9.9978637043366805E-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59999389629810485"/>
        <bgColor indexed="64"/>
      </patternFill>
    </fill>
    <fill>
      <patternFill patternType="solid">
        <fgColor rgb="FFABE9FF"/>
        <bgColor indexed="64"/>
      </patternFill>
    </fill>
    <fill>
      <patternFill patternType="solid">
        <fgColor rgb="FFFFCC99"/>
        <bgColor indexed="64"/>
      </patternFill>
    </fill>
    <fill>
      <patternFill patternType="solid">
        <fgColor theme="5" tint="0.39994506668294322"/>
        <bgColor indexed="64"/>
      </patternFill>
    </fill>
    <fill>
      <patternFill patternType="solid">
        <fgColor theme="9" tint="0.39997558519241921"/>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9" fillId="0" borderId="0" applyNumberFormat="0" applyFill="0" applyBorder="0" applyAlignment="0" applyProtection="0"/>
  </cellStyleXfs>
  <cellXfs count="161">
    <xf numFmtId="0" fontId="0" fillId="0" borderId="0" xfId="0"/>
    <xf numFmtId="14" fontId="0" fillId="0" borderId="0" xfId="0" applyNumberFormat="1"/>
    <xf numFmtId="164" fontId="0" fillId="0" borderId="0" xfId="0" applyNumberFormat="1"/>
    <xf numFmtId="2" fontId="0" fillId="0" borderId="0" xfId="0" applyNumberFormat="1"/>
    <xf numFmtId="165" fontId="0" fillId="0" borderId="0" xfId="0" applyNumberFormat="1"/>
    <xf numFmtId="0" fontId="0" fillId="2" borderId="0" xfId="0" applyFill="1"/>
    <xf numFmtId="0" fontId="0" fillId="0" borderId="0" xfId="0" pivotButton="1"/>
    <xf numFmtId="0" fontId="0" fillId="0" borderId="0" xfId="0" applyAlignment="1">
      <alignment horizontal="left"/>
    </xf>
    <xf numFmtId="0" fontId="5" fillId="0" borderId="0" xfId="0" applyFont="1"/>
    <xf numFmtId="0" fontId="6" fillId="0" borderId="0" xfId="0" applyFont="1" applyAlignment="1">
      <alignment wrapText="1"/>
    </xf>
    <xf numFmtId="2" fontId="6" fillId="0" borderId="0" xfId="0" applyNumberFormat="1" applyFont="1"/>
    <xf numFmtId="2" fontId="5" fillId="0" borderId="0" xfId="0" applyNumberFormat="1" applyFont="1"/>
    <xf numFmtId="0" fontId="5" fillId="0" borderId="0" xfId="0" applyFont="1" applyAlignment="1">
      <alignment horizontal="left"/>
    </xf>
    <xf numFmtId="166" fontId="0" fillId="0" borderId="0" xfId="0" applyNumberFormat="1"/>
    <xf numFmtId="0" fontId="0" fillId="0" borderId="0" xfId="0" applyAlignment="1">
      <alignment wrapText="1"/>
    </xf>
    <xf numFmtId="10" fontId="0" fillId="0" borderId="0" xfId="0" applyNumberFormat="1"/>
    <xf numFmtId="2" fontId="0" fillId="6" borderId="1" xfId="0" applyNumberFormat="1" applyFill="1" applyBorder="1" applyAlignment="1" applyProtection="1">
      <alignment horizontal="center"/>
      <protection locked="0"/>
    </xf>
    <xf numFmtId="0" fontId="3" fillId="5" borderId="0" xfId="0" applyFont="1" applyFill="1"/>
    <xf numFmtId="0" fontId="0" fillId="5" borderId="0" xfId="0" applyFill="1"/>
    <xf numFmtId="0" fontId="3" fillId="7" borderId="0" xfId="0" applyFont="1" applyFill="1"/>
    <xf numFmtId="0" fontId="0" fillId="7" borderId="0" xfId="0" applyFill="1"/>
    <xf numFmtId="0" fontId="3" fillId="8" borderId="0" xfId="0" applyFont="1" applyFill="1"/>
    <xf numFmtId="0" fontId="0" fillId="8" borderId="0" xfId="0" applyFill="1"/>
    <xf numFmtId="0" fontId="3" fillId="9" borderId="0" xfId="0" applyFont="1" applyFill="1"/>
    <xf numFmtId="0" fontId="0" fillId="9" borderId="0" xfId="0" applyFill="1"/>
    <xf numFmtId="0" fontId="12" fillId="5" borderId="0" xfId="0" applyFont="1" applyFill="1"/>
    <xf numFmtId="0" fontId="11" fillId="5" borderId="0" xfId="0" applyFont="1" applyFill="1"/>
    <xf numFmtId="0" fontId="2" fillId="5" borderId="0" xfId="0" applyFont="1" applyFill="1"/>
    <xf numFmtId="2" fontId="4" fillId="5" borderId="0" xfId="0" applyNumberFormat="1" applyFont="1" applyFill="1"/>
    <xf numFmtId="167" fontId="0" fillId="5" borderId="0" xfId="0" applyNumberFormat="1" applyFill="1"/>
    <xf numFmtId="0" fontId="4" fillId="5" borderId="0" xfId="0" applyFont="1" applyFill="1"/>
    <xf numFmtId="0" fontId="5" fillId="5" borderId="2" xfId="0" applyFont="1" applyFill="1" applyBorder="1" applyAlignment="1">
      <alignment vertical="top" wrapText="1"/>
    </xf>
    <xf numFmtId="0" fontId="5" fillId="5" borderId="4" xfId="0" applyFont="1" applyFill="1" applyBorder="1" applyAlignment="1">
      <alignment horizontal="center" vertical="top" wrapText="1"/>
    </xf>
    <xf numFmtId="0" fontId="0" fillId="5" borderId="0" xfId="0" applyFill="1" applyAlignment="1">
      <alignment horizontal="center"/>
    </xf>
    <xf numFmtId="14" fontId="0" fillId="5" borderId="1" xfId="0" applyNumberFormat="1" applyFill="1" applyBorder="1" applyAlignment="1">
      <alignment horizontal="left"/>
    </xf>
    <xf numFmtId="0" fontId="16" fillId="5" borderId="0" xfId="0" applyFont="1" applyFill="1"/>
    <xf numFmtId="0" fontId="17" fillId="5" borderId="0" xfId="0" applyFont="1" applyFill="1" applyAlignment="1">
      <alignment horizontal="left"/>
    </xf>
    <xf numFmtId="0" fontId="15" fillId="5" borderId="0" xfId="0" applyFont="1" applyFill="1"/>
    <xf numFmtId="0" fontId="8" fillId="5" borderId="0" xfId="0" applyFont="1" applyFill="1" applyAlignment="1">
      <alignment horizontal="center"/>
    </xf>
    <xf numFmtId="0" fontId="14" fillId="5" borderId="0" xfId="0" applyFont="1" applyFill="1"/>
    <xf numFmtId="0" fontId="0" fillId="5" borderId="0" xfId="0" applyFill="1" applyAlignment="1">
      <alignment wrapText="1"/>
    </xf>
    <xf numFmtId="0" fontId="7" fillId="5" borderId="0" xfId="0" applyFont="1" applyFill="1"/>
    <xf numFmtId="0" fontId="7" fillId="5" borderId="0" xfId="0" applyFont="1" applyFill="1" applyAlignment="1">
      <alignment wrapText="1"/>
    </xf>
    <xf numFmtId="0" fontId="6" fillId="5" borderId="0" xfId="0" applyFont="1" applyFill="1"/>
    <xf numFmtId="49" fontId="4" fillId="5" borderId="8" xfId="0" applyNumberFormat="1" applyFont="1" applyFill="1" applyBorder="1" applyProtection="1">
      <protection locked="0"/>
    </xf>
    <xf numFmtId="0" fontId="19" fillId="5" borderId="0" xfId="1" applyFont="1" applyFill="1"/>
    <xf numFmtId="0" fontId="0" fillId="0" borderId="0" xfId="0" applyAlignment="1">
      <alignment horizontal="right"/>
    </xf>
    <xf numFmtId="49" fontId="4" fillId="6" borderId="8" xfId="0" applyNumberFormat="1" applyFont="1" applyFill="1" applyBorder="1" applyAlignment="1" applyProtection="1">
      <alignment horizontal="right"/>
      <protection locked="0"/>
    </xf>
    <xf numFmtId="166" fontId="4" fillId="6" borderId="8" xfId="0" applyNumberFormat="1" applyFont="1" applyFill="1" applyBorder="1" applyAlignment="1" applyProtection="1">
      <alignment horizontal="right"/>
      <protection locked="0"/>
    </xf>
    <xf numFmtId="49" fontId="4" fillId="5" borderId="8" xfId="0" applyNumberFormat="1" applyFont="1" applyFill="1" applyBorder="1"/>
    <xf numFmtId="0" fontId="4" fillId="5" borderId="8" xfId="0" applyFont="1" applyFill="1" applyBorder="1" applyAlignment="1">
      <alignment horizontal="right"/>
    </xf>
    <xf numFmtId="0" fontId="0" fillId="5" borderId="9" xfId="0" applyFill="1" applyBorder="1"/>
    <xf numFmtId="0" fontId="0" fillId="5" borderId="10" xfId="0" applyFill="1" applyBorder="1"/>
    <xf numFmtId="0" fontId="0" fillId="5" borderId="11" xfId="0" applyFill="1" applyBorder="1"/>
    <xf numFmtId="0" fontId="3" fillId="5" borderId="12" xfId="0" applyFont="1" applyFill="1" applyBorder="1"/>
    <xf numFmtId="0" fontId="0" fillId="5" borderId="13" xfId="0" applyFill="1" applyBorder="1"/>
    <xf numFmtId="0" fontId="0" fillId="5" borderId="12" xfId="0" applyFill="1" applyBorder="1"/>
    <xf numFmtId="0" fontId="20" fillId="5" borderId="14" xfId="1" applyFont="1" applyFill="1" applyBorder="1" applyAlignment="1"/>
    <xf numFmtId="0" fontId="0" fillId="5" borderId="15" xfId="0" applyFill="1" applyBorder="1"/>
    <xf numFmtId="0" fontId="0" fillId="5" borderId="16" xfId="0" applyFill="1" applyBorder="1"/>
    <xf numFmtId="2" fontId="0" fillId="0" borderId="0" xfId="0" applyNumberFormat="1" applyAlignment="1">
      <alignment horizontal="right"/>
    </xf>
    <xf numFmtId="14" fontId="0" fillId="6" borderId="1" xfId="0" applyNumberFormat="1" applyFill="1" applyBorder="1" applyAlignment="1" applyProtection="1">
      <alignment horizontal="center"/>
      <protection locked="0"/>
    </xf>
    <xf numFmtId="14" fontId="0" fillId="5" borderId="0" xfId="0" applyNumberFormat="1" applyFill="1"/>
    <xf numFmtId="0" fontId="0" fillId="0" borderId="0" xfId="0" applyAlignment="1">
      <alignment horizontal="center"/>
    </xf>
    <xf numFmtId="0" fontId="3" fillId="0" borderId="0" xfId="0" applyFont="1"/>
    <xf numFmtId="0" fontId="0" fillId="5" borderId="0" xfId="0" applyFill="1" applyAlignment="1">
      <alignment wrapText="1"/>
    </xf>
    <xf numFmtId="0" fontId="8" fillId="5" borderId="0" xfId="0" applyFont="1" applyFill="1" applyAlignment="1">
      <alignment horizontal="center"/>
    </xf>
    <xf numFmtId="0" fontId="24" fillId="5" borderId="0" xfId="1" applyFont="1" applyFill="1" applyAlignment="1"/>
    <xf numFmtId="0" fontId="24" fillId="5" borderId="0" xfId="1" applyFont="1" applyFill="1"/>
    <xf numFmtId="0" fontId="7" fillId="5" borderId="0" xfId="0" applyFont="1" applyFill="1" applyAlignment="1">
      <alignment wrapText="1"/>
    </xf>
    <xf numFmtId="0" fontId="0" fillId="5" borderId="0" xfId="0" applyFill="1" applyAlignment="1">
      <alignment vertical="top" wrapText="1"/>
    </xf>
    <xf numFmtId="0" fontId="23" fillId="5" borderId="0" xfId="1" applyFont="1" applyFill="1" applyAlignment="1">
      <alignment wrapText="1"/>
    </xf>
    <xf numFmtId="0" fontId="22" fillId="5" borderId="0" xfId="1" applyFont="1" applyFill="1" applyAlignment="1">
      <alignment wrapText="1"/>
    </xf>
    <xf numFmtId="0" fontId="9" fillId="5" borderId="0" xfId="1" applyFill="1" applyAlignment="1">
      <alignment wrapText="1"/>
    </xf>
    <xf numFmtId="0" fontId="15" fillId="5" borderId="2" xfId="1" applyFont="1" applyFill="1" applyBorder="1"/>
    <xf numFmtId="0" fontId="21" fillId="5" borderId="4" xfId="1" applyFont="1" applyFill="1" applyBorder="1"/>
    <xf numFmtId="0" fontId="21" fillId="5" borderId="3" xfId="1" applyFont="1" applyFill="1" applyBorder="1"/>
    <xf numFmtId="0" fontId="5" fillId="5" borderId="0" xfId="0" applyFont="1" applyFill="1" applyAlignment="1">
      <alignment wrapText="1"/>
    </xf>
    <xf numFmtId="0" fontId="5" fillId="0" borderId="0" xfId="0" applyFont="1" applyAlignment="1">
      <alignment wrapText="1"/>
    </xf>
    <xf numFmtId="0" fontId="12" fillId="5" borderId="0" xfId="0" applyFont="1" applyFill="1" applyAlignment="1">
      <alignment horizontal="right"/>
    </xf>
    <xf numFmtId="0" fontId="0" fillId="0" borderId="0" xfId="0" applyAlignment="1">
      <alignment horizontal="right"/>
    </xf>
    <xf numFmtId="166" fontId="4" fillId="6" borderId="2" xfId="0" applyNumberFormat="1" applyFont="1" applyFill="1" applyBorder="1" applyProtection="1">
      <protection locked="0"/>
    </xf>
    <xf numFmtId="166" fontId="4" fillId="6" borderId="3" xfId="0" applyNumberFormat="1" applyFont="1" applyFill="1" applyBorder="1" applyProtection="1">
      <protection locked="0"/>
    </xf>
    <xf numFmtId="0" fontId="20" fillId="5" borderId="2" xfId="1" applyFont="1" applyFill="1" applyBorder="1"/>
    <xf numFmtId="0" fontId="4" fillId="6" borderId="2" xfId="0" applyFont="1" applyFill="1" applyBorder="1" applyProtection="1">
      <protection locked="0"/>
    </xf>
    <xf numFmtId="0" fontId="4" fillId="6" borderId="3" xfId="0" applyFont="1" applyFill="1" applyBorder="1" applyProtection="1">
      <protection locked="0"/>
    </xf>
    <xf numFmtId="0" fontId="4" fillId="6" borderId="4" xfId="0" applyFont="1" applyFill="1" applyBorder="1" applyProtection="1">
      <protection locked="0"/>
    </xf>
    <xf numFmtId="0" fontId="0" fillId="0" borderId="4" xfId="0" applyBorder="1" applyProtection="1">
      <protection locked="0"/>
    </xf>
    <xf numFmtId="0" fontId="0" fillId="0" borderId="3" xfId="0" applyBorder="1" applyProtection="1">
      <protection locked="0"/>
    </xf>
    <xf numFmtId="14" fontId="4" fillId="6" borderId="2" xfId="0" applyNumberFormat="1" applyFont="1" applyFill="1" applyBorder="1" applyProtection="1">
      <protection locked="0"/>
    </xf>
    <xf numFmtId="14" fontId="4" fillId="6" borderId="3" xfId="0" applyNumberFormat="1" applyFont="1" applyFill="1" applyBorder="1" applyProtection="1">
      <protection locked="0"/>
    </xf>
    <xf numFmtId="0" fontId="12" fillId="5" borderId="0" xfId="0" applyFont="1" applyFill="1" applyAlignment="1">
      <alignment wrapText="1"/>
    </xf>
    <xf numFmtId="2" fontId="4" fillId="6" borderId="2" xfId="0" applyNumberFormat="1" applyFont="1" applyFill="1" applyBorder="1" applyAlignment="1" applyProtection="1">
      <alignment horizontal="right"/>
      <protection locked="0"/>
    </xf>
    <xf numFmtId="2" fontId="4" fillId="6" borderId="3" xfId="0" applyNumberFormat="1" applyFont="1" applyFill="1" applyBorder="1" applyAlignment="1" applyProtection="1">
      <alignment horizontal="right"/>
      <protection locked="0"/>
    </xf>
    <xf numFmtId="14" fontId="4" fillId="5" borderId="2" xfId="0" applyNumberFormat="1" applyFont="1" applyFill="1" applyBorder="1"/>
    <xf numFmtId="0" fontId="4" fillId="5" borderId="3" xfId="0" applyFont="1" applyFill="1" applyBorder="1"/>
    <xf numFmtId="0" fontId="4" fillId="5" borderId="2" xfId="0" applyFont="1" applyFill="1" applyBorder="1" applyAlignment="1">
      <alignment horizontal="right"/>
    </xf>
    <xf numFmtId="0" fontId="4" fillId="5" borderId="3" xfId="0" applyFont="1" applyFill="1" applyBorder="1" applyAlignment="1">
      <alignment horizontal="right"/>
    </xf>
    <xf numFmtId="2" fontId="0" fillId="5" borderId="1" xfId="0" applyNumberFormat="1" applyFill="1" applyBorder="1"/>
    <xf numFmtId="0" fontId="4" fillId="5" borderId="4" xfId="0" applyFont="1" applyFill="1" applyBorder="1" applyAlignment="1">
      <alignment horizontal="right"/>
    </xf>
    <xf numFmtId="0" fontId="0" fillId="0" borderId="4" xfId="0" applyBorder="1" applyAlignment="1">
      <alignment horizontal="right"/>
    </xf>
    <xf numFmtId="0" fontId="0" fillId="0" borderId="3" xfId="0" applyBorder="1" applyAlignment="1">
      <alignment horizontal="right"/>
    </xf>
    <xf numFmtId="2" fontId="4" fillId="7" borderId="2" xfId="0" applyNumberFormat="1" applyFont="1" applyFill="1" applyBorder="1"/>
    <xf numFmtId="2" fontId="4" fillId="7" borderId="3" xfId="0" applyNumberFormat="1" applyFont="1" applyFill="1" applyBorder="1"/>
    <xf numFmtId="0" fontId="5" fillId="5" borderId="4" xfId="0" applyFont="1" applyFill="1" applyBorder="1" applyAlignment="1">
      <alignment horizontal="right" vertical="top" wrapText="1"/>
    </xf>
    <xf numFmtId="0" fontId="5" fillId="5" borderId="3" xfId="0" applyFont="1" applyFill="1" applyBorder="1" applyAlignment="1">
      <alignment horizontal="right" vertical="top" wrapText="1"/>
    </xf>
    <xf numFmtId="2" fontId="4" fillId="5" borderId="2" xfId="0" applyNumberFormat="1" applyFont="1" applyFill="1" applyBorder="1"/>
    <xf numFmtId="2" fontId="4" fillId="5" borderId="3" xfId="0" applyNumberFormat="1" applyFont="1" applyFill="1" applyBorder="1"/>
    <xf numFmtId="10" fontId="4" fillId="3" borderId="2" xfId="0" applyNumberFormat="1" applyFont="1" applyFill="1" applyBorder="1"/>
    <xf numFmtId="10" fontId="0" fillId="3" borderId="3" xfId="0" applyNumberFormat="1" applyFill="1" applyBorder="1"/>
    <xf numFmtId="14" fontId="0" fillId="5" borderId="0" xfId="0" applyNumberFormat="1" applyFill="1"/>
    <xf numFmtId="166" fontId="4" fillId="5" borderId="2" xfId="0" applyNumberFormat="1" applyFont="1" applyFill="1" applyBorder="1"/>
    <xf numFmtId="166" fontId="4" fillId="5" borderId="3" xfId="0" applyNumberFormat="1" applyFont="1" applyFill="1" applyBorder="1"/>
    <xf numFmtId="2" fontId="4" fillId="8" borderId="2" xfId="0" applyNumberFormat="1" applyFont="1" applyFill="1" applyBorder="1"/>
    <xf numFmtId="2" fontId="4" fillId="8" borderId="3" xfId="0" applyNumberFormat="1" applyFont="1" applyFill="1" applyBorder="1"/>
    <xf numFmtId="0" fontId="5" fillId="5" borderId="2" xfId="0" applyFont="1" applyFill="1" applyBorder="1" applyAlignment="1">
      <alignment vertical="top" wrapText="1"/>
    </xf>
    <xf numFmtId="0" fontId="0" fillId="5" borderId="4" xfId="0" applyFill="1" applyBorder="1" applyAlignment="1">
      <alignment wrapText="1"/>
    </xf>
    <xf numFmtId="0" fontId="0" fillId="5" borderId="3" xfId="0" applyFill="1" applyBorder="1" applyAlignment="1">
      <alignment wrapText="1"/>
    </xf>
    <xf numFmtId="0" fontId="0" fillId="5" borderId="1" xfId="0" applyFill="1" applyBorder="1"/>
    <xf numFmtId="0" fontId="0" fillId="5" borderId="5" xfId="0" applyFill="1" applyBorder="1"/>
    <xf numFmtId="0" fontId="0" fillId="5" borderId="6" xfId="0" applyFill="1" applyBorder="1"/>
    <xf numFmtId="0" fontId="0" fillId="5" borderId="7" xfId="0" applyFill="1" applyBorder="1"/>
    <xf numFmtId="14" fontId="5" fillId="7" borderId="2" xfId="0" applyNumberFormat="1" applyFont="1" applyFill="1" applyBorder="1" applyAlignment="1">
      <alignment horizontal="center"/>
    </xf>
    <xf numFmtId="14" fontId="5" fillId="7" borderId="4" xfId="0" applyNumberFormat="1" applyFont="1" applyFill="1" applyBorder="1" applyAlignment="1">
      <alignment horizontal="center"/>
    </xf>
    <xf numFmtId="0" fontId="5" fillId="7" borderId="4" xfId="0" applyFont="1" applyFill="1" applyBorder="1" applyAlignment="1">
      <alignment horizontal="center"/>
    </xf>
    <xf numFmtId="0" fontId="5" fillId="7" borderId="3" xfId="0" applyFont="1" applyFill="1" applyBorder="1" applyAlignment="1">
      <alignment horizontal="center"/>
    </xf>
    <xf numFmtId="14" fontId="5" fillId="8" borderId="2" xfId="0" applyNumberFormat="1" applyFont="1" applyFill="1" applyBorder="1" applyAlignment="1">
      <alignment horizontal="center"/>
    </xf>
    <xf numFmtId="14" fontId="5" fillId="8" borderId="4" xfId="0" applyNumberFormat="1" applyFont="1" applyFill="1" applyBorder="1" applyAlignment="1">
      <alignment horizontal="center"/>
    </xf>
    <xf numFmtId="0" fontId="5" fillId="8" borderId="4" xfId="0" applyFont="1" applyFill="1" applyBorder="1" applyAlignment="1">
      <alignment horizontal="center"/>
    </xf>
    <xf numFmtId="0" fontId="5" fillId="8" borderId="3" xfId="0" applyFont="1" applyFill="1" applyBorder="1" applyAlignment="1">
      <alignment horizontal="center"/>
    </xf>
    <xf numFmtId="14" fontId="5" fillId="9" borderId="2" xfId="0" applyNumberFormat="1" applyFont="1" applyFill="1" applyBorder="1" applyAlignment="1">
      <alignment horizontal="center"/>
    </xf>
    <xf numFmtId="14" fontId="5" fillId="9" borderId="4" xfId="0" applyNumberFormat="1" applyFont="1" applyFill="1" applyBorder="1" applyAlignment="1">
      <alignment horizontal="center"/>
    </xf>
    <xf numFmtId="0" fontId="5" fillId="9" borderId="4" xfId="0" applyFont="1" applyFill="1" applyBorder="1" applyAlignment="1">
      <alignment horizontal="center"/>
    </xf>
    <xf numFmtId="0" fontId="5" fillId="9" borderId="3" xfId="0" applyFont="1" applyFill="1" applyBorder="1" applyAlignment="1">
      <alignment horizontal="center"/>
    </xf>
    <xf numFmtId="2" fontId="4" fillId="9" borderId="2" xfId="0" applyNumberFormat="1" applyFont="1" applyFill="1" applyBorder="1"/>
    <xf numFmtId="2" fontId="4" fillId="9" borderId="3" xfId="0" applyNumberFormat="1" applyFont="1" applyFill="1" applyBorder="1"/>
    <xf numFmtId="0" fontId="20" fillId="5" borderId="2" xfId="1" applyFont="1" applyFill="1" applyBorder="1" applyAlignment="1"/>
    <xf numFmtId="0" fontId="18" fillId="0" borderId="4" xfId="0" applyFont="1" applyBorder="1"/>
    <xf numFmtId="0" fontId="18" fillId="0" borderId="3" xfId="0" applyFont="1" applyBorder="1"/>
    <xf numFmtId="0" fontId="1" fillId="4" borderId="0" xfId="0" applyFont="1" applyFill="1" applyAlignment="1">
      <alignment horizontal="center"/>
    </xf>
    <xf numFmtId="0" fontId="0" fillId="4" borderId="0" xfId="0" applyFill="1" applyAlignment="1">
      <alignment horizontal="center"/>
    </xf>
    <xf numFmtId="167" fontId="4" fillId="7" borderId="2" xfId="0" applyNumberFormat="1" applyFont="1" applyFill="1" applyBorder="1"/>
    <xf numFmtId="167" fontId="4" fillId="7" borderId="3" xfId="0" applyNumberFormat="1" applyFont="1" applyFill="1" applyBorder="1"/>
    <xf numFmtId="167" fontId="4" fillId="8" borderId="2" xfId="0" applyNumberFormat="1" applyFont="1" applyFill="1" applyBorder="1" applyAlignment="1">
      <alignment horizontal="right"/>
    </xf>
    <xf numFmtId="167" fontId="4" fillId="8" borderId="3" xfId="0" applyNumberFormat="1" applyFont="1" applyFill="1" applyBorder="1" applyAlignment="1">
      <alignment horizontal="right"/>
    </xf>
    <xf numFmtId="167" fontId="13" fillId="9" borderId="2" xfId="0" applyNumberFormat="1" applyFont="1" applyFill="1" applyBorder="1"/>
    <xf numFmtId="167" fontId="13" fillId="9" borderId="3" xfId="0" applyNumberFormat="1" applyFont="1" applyFill="1" applyBorder="1"/>
    <xf numFmtId="0" fontId="1" fillId="10" borderId="0" xfId="0" applyFont="1" applyFill="1" applyAlignment="1">
      <alignment horizontal="center"/>
    </xf>
    <xf numFmtId="0" fontId="0" fillId="10" borderId="0" xfId="0" applyFill="1" applyAlignment="1">
      <alignment horizontal="center"/>
    </xf>
    <xf numFmtId="0" fontId="15" fillId="5" borderId="0" xfId="0" applyFont="1" applyFill="1" applyAlignment="1">
      <alignment wrapText="1"/>
    </xf>
    <xf numFmtId="10" fontId="5" fillId="12" borderId="2" xfId="0" applyNumberFormat="1" applyFont="1" applyFill="1" applyBorder="1"/>
    <xf numFmtId="0" fontId="5" fillId="12" borderId="3" xfId="0" applyFont="1" applyFill="1" applyBorder="1"/>
    <xf numFmtId="0" fontId="10" fillId="0" borderId="0" xfId="0" applyFont="1"/>
    <xf numFmtId="0" fontId="0" fillId="0" borderId="0" xfId="0"/>
    <xf numFmtId="166" fontId="4" fillId="3" borderId="2" xfId="0" applyNumberFormat="1" applyFont="1" applyFill="1" applyBorder="1"/>
    <xf numFmtId="166" fontId="5" fillId="3" borderId="3" xfId="0" applyNumberFormat="1" applyFont="1" applyFill="1" applyBorder="1"/>
    <xf numFmtId="166" fontId="4" fillId="12" borderId="2" xfId="0" applyNumberFormat="1" applyFont="1" applyFill="1" applyBorder="1"/>
    <xf numFmtId="166" fontId="5" fillId="12" borderId="3" xfId="0" applyNumberFormat="1" applyFont="1" applyFill="1" applyBorder="1"/>
    <xf numFmtId="10" fontId="5" fillId="11" borderId="2" xfId="0" applyNumberFormat="1" applyFont="1" applyFill="1" applyBorder="1" applyAlignment="1">
      <alignment horizontal="right"/>
    </xf>
    <xf numFmtId="10" fontId="5" fillId="11" borderId="3" xfId="0" applyNumberFormat="1" applyFont="1" applyFill="1" applyBorder="1" applyAlignment="1">
      <alignment horizontal="right"/>
    </xf>
    <xf numFmtId="0" fontId="0" fillId="0" borderId="0" xfId="0" applyAlignment="1">
      <alignment horizontal="center"/>
    </xf>
  </cellXfs>
  <cellStyles count="2">
    <cellStyle name="Hyperlink" xfId="1" builtinId="8"/>
    <cellStyle name="Standaard" xfId="0" builtinId="0"/>
  </cellStyles>
  <dxfs count="1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FFCC99"/>
      <color rgb="FFABE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20</xdr:col>
      <xdr:colOff>352425</xdr:colOff>
      <xdr:row>0</xdr:row>
      <xdr:rowOff>133350</xdr:rowOff>
    </xdr:from>
    <xdr:ext cx="1914525" cy="504825"/>
    <xdr:pic>
      <xdr:nvPicPr>
        <xdr:cNvPr id="3" name="Afbeelding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06175" y="133350"/>
          <a:ext cx="1914525" cy="5048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20</xdr:col>
      <xdr:colOff>352425</xdr:colOff>
      <xdr:row>0</xdr:row>
      <xdr:rowOff>133350</xdr:rowOff>
    </xdr:from>
    <xdr:ext cx="1914525" cy="504825"/>
    <xdr:pic>
      <xdr:nvPicPr>
        <xdr:cNvPr id="2" name="Afbeelding 1">
          <a:extLst>
            <a:ext uri="{FF2B5EF4-FFF2-40B4-BE49-F238E27FC236}">
              <a16:creationId xmlns:a16="http://schemas.microsoft.com/office/drawing/2014/main" id="{1C08A3BE-31CB-4F30-BEAF-115731F186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06175" y="133350"/>
          <a:ext cx="1914525" cy="5048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5</xdr:row>
      <xdr:rowOff>0</xdr:rowOff>
    </xdr:from>
    <xdr:to>
      <xdr:col>4</xdr:col>
      <xdr:colOff>2714286</xdr:colOff>
      <xdr:row>26</xdr:row>
      <xdr:rowOff>75665</xdr:rowOff>
    </xdr:to>
    <xdr:pic>
      <xdr:nvPicPr>
        <xdr:cNvPr id="3" name="Afbeelding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2819400" y="1000125"/>
          <a:ext cx="2714286" cy="427619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eter de Vette" refreshedDate="44917.726011342595" createdVersion="6" refreshedVersion="6" minRefreshableVersion="3" recordCount="267" xr:uid="{00000000-000A-0000-FFFF-FFFF00000000}">
  <cacheSource type="worksheet">
    <worksheetSource ref="R2:S269" sheet="berekening 1e jaar"/>
  </cacheSource>
  <cacheFields count="2">
    <cacheField name="maand" numFmtId="165">
      <sharedItems containsBlank="1" count="16">
        <s v="2211"/>
        <s v="2212"/>
        <s v="2301"/>
        <s v="2302"/>
        <s v="2303"/>
        <s v="2304"/>
        <m/>
        <s v="2305"/>
        <s v="2306"/>
        <s v="2307"/>
        <s v="2308"/>
        <s v=""/>
        <s v="2309"/>
        <s v="2208" u="1"/>
        <s v="2210" u="1"/>
        <s v="2209" u="1"/>
      </sharedItems>
    </cacheField>
    <cacheField name="uren" numFmtId="0">
      <sharedItems containsString="0" containsBlank="1" containsNumber="1" containsInteger="1" minValue="0" maxValue="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67">
  <r>
    <x v="0"/>
    <n v="8"/>
  </r>
  <r>
    <x v="1"/>
    <n v="8"/>
  </r>
  <r>
    <x v="1"/>
    <n v="8"/>
  </r>
  <r>
    <x v="1"/>
    <n v="8"/>
  </r>
  <r>
    <x v="1"/>
    <n v="0"/>
  </r>
  <r>
    <x v="2"/>
    <n v="0"/>
  </r>
  <r>
    <x v="2"/>
    <n v="8"/>
  </r>
  <r>
    <x v="2"/>
    <n v="8"/>
  </r>
  <r>
    <x v="2"/>
    <n v="8"/>
  </r>
  <r>
    <x v="2"/>
    <n v="8"/>
  </r>
  <r>
    <x v="3"/>
    <n v="0"/>
  </r>
  <r>
    <x v="3"/>
    <n v="0"/>
  </r>
  <r>
    <x v="3"/>
    <n v="0"/>
  </r>
  <r>
    <x v="3"/>
    <n v="0"/>
  </r>
  <r>
    <x v="4"/>
    <n v="0"/>
  </r>
  <r>
    <x v="4"/>
    <n v="0"/>
  </r>
  <r>
    <x v="4"/>
    <n v="0"/>
  </r>
  <r>
    <x v="4"/>
    <n v="0"/>
  </r>
  <r>
    <x v="5"/>
    <n v="0"/>
  </r>
  <r>
    <x v="5"/>
    <n v="0"/>
  </r>
  <r>
    <x v="5"/>
    <n v="0"/>
  </r>
  <r>
    <x v="5"/>
    <n v="0"/>
  </r>
  <r>
    <x v="6"/>
    <m/>
  </r>
  <r>
    <x v="7"/>
    <n v="0"/>
  </r>
  <r>
    <x v="7"/>
    <n v="0"/>
  </r>
  <r>
    <x v="7"/>
    <n v="0"/>
  </r>
  <r>
    <x v="7"/>
    <n v="0"/>
  </r>
  <r>
    <x v="7"/>
    <n v="0"/>
  </r>
  <r>
    <x v="8"/>
    <n v="0"/>
  </r>
  <r>
    <x v="8"/>
    <n v="0"/>
  </r>
  <r>
    <x v="8"/>
    <n v="0"/>
  </r>
  <r>
    <x v="8"/>
    <n v="0"/>
  </r>
  <r>
    <x v="9"/>
    <n v="0"/>
  </r>
  <r>
    <x v="9"/>
    <n v="0"/>
  </r>
  <r>
    <x v="9"/>
    <n v="0"/>
  </r>
  <r>
    <x v="9"/>
    <n v="0"/>
  </r>
  <r>
    <x v="9"/>
    <n v="0"/>
  </r>
  <r>
    <x v="10"/>
    <n v="0"/>
  </r>
  <r>
    <x v="10"/>
    <n v="0"/>
  </r>
  <r>
    <x v="10"/>
    <n v="0"/>
  </r>
  <r>
    <x v="10"/>
    <n v="0"/>
  </r>
  <r>
    <x v="11"/>
    <n v="0"/>
  </r>
  <r>
    <x v="11"/>
    <n v="0"/>
  </r>
  <r>
    <x v="11"/>
    <n v="0"/>
  </r>
  <r>
    <x v="11"/>
    <n v="0"/>
  </r>
  <r>
    <x v="11"/>
    <n v="0"/>
  </r>
  <r>
    <x v="11"/>
    <n v="0"/>
  </r>
  <r>
    <x v="11"/>
    <n v="0"/>
  </r>
  <r>
    <x v="11"/>
    <n v="0"/>
  </r>
  <r>
    <x v="11"/>
    <n v="0"/>
  </r>
  <r>
    <x v="11"/>
    <n v="0"/>
  </r>
  <r>
    <x v="11"/>
    <n v="0"/>
  </r>
  <r>
    <x v="11"/>
    <n v="0"/>
  </r>
  <r>
    <x v="11"/>
    <n v="0"/>
  </r>
  <r>
    <x v="0"/>
    <n v="8"/>
  </r>
  <r>
    <x v="1"/>
    <n v="8"/>
  </r>
  <r>
    <x v="1"/>
    <n v="8"/>
  </r>
  <r>
    <x v="1"/>
    <n v="8"/>
  </r>
  <r>
    <x v="1"/>
    <n v="0"/>
  </r>
  <r>
    <x v="2"/>
    <n v="0"/>
  </r>
  <r>
    <x v="2"/>
    <n v="8"/>
  </r>
  <r>
    <x v="2"/>
    <n v="8"/>
  </r>
  <r>
    <x v="2"/>
    <n v="8"/>
  </r>
  <r>
    <x v="2"/>
    <n v="8"/>
  </r>
  <r>
    <x v="3"/>
    <n v="0"/>
  </r>
  <r>
    <x v="3"/>
    <n v="0"/>
  </r>
  <r>
    <x v="3"/>
    <n v="0"/>
  </r>
  <r>
    <x v="3"/>
    <n v="0"/>
  </r>
  <r>
    <x v="4"/>
    <n v="0"/>
  </r>
  <r>
    <x v="4"/>
    <n v="0"/>
  </r>
  <r>
    <x v="4"/>
    <n v="0"/>
  </r>
  <r>
    <x v="4"/>
    <n v="0"/>
  </r>
  <r>
    <x v="5"/>
    <n v="0"/>
  </r>
  <r>
    <x v="5"/>
    <n v="0"/>
  </r>
  <r>
    <x v="5"/>
    <n v="0"/>
  </r>
  <r>
    <x v="5"/>
    <n v="0"/>
  </r>
  <r>
    <x v="7"/>
    <n v="0"/>
  </r>
  <r>
    <x v="7"/>
    <n v="0"/>
  </r>
  <r>
    <x v="7"/>
    <n v="0"/>
  </r>
  <r>
    <x v="7"/>
    <n v="0"/>
  </r>
  <r>
    <x v="7"/>
    <n v="0"/>
  </r>
  <r>
    <x v="8"/>
    <n v="0"/>
  </r>
  <r>
    <x v="8"/>
    <n v="0"/>
  </r>
  <r>
    <x v="8"/>
    <n v="0"/>
  </r>
  <r>
    <x v="8"/>
    <n v="0"/>
  </r>
  <r>
    <x v="9"/>
    <n v="0"/>
  </r>
  <r>
    <x v="9"/>
    <n v="0"/>
  </r>
  <r>
    <x v="9"/>
    <n v="0"/>
  </r>
  <r>
    <x v="9"/>
    <n v="0"/>
  </r>
  <r>
    <x v="10"/>
    <n v="0"/>
  </r>
  <r>
    <x v="10"/>
    <n v="0"/>
  </r>
  <r>
    <x v="10"/>
    <n v="0"/>
  </r>
  <r>
    <x v="10"/>
    <n v="0"/>
  </r>
  <r>
    <x v="10"/>
    <n v="0"/>
  </r>
  <r>
    <x v="11"/>
    <n v="0"/>
  </r>
  <r>
    <x v="11"/>
    <n v="0"/>
  </r>
  <r>
    <x v="11"/>
    <n v="0"/>
  </r>
  <r>
    <x v="11"/>
    <n v="0"/>
  </r>
  <r>
    <x v="11"/>
    <n v="0"/>
  </r>
  <r>
    <x v="11"/>
    <n v="0"/>
  </r>
  <r>
    <x v="11"/>
    <n v="0"/>
  </r>
  <r>
    <x v="11"/>
    <n v="0"/>
  </r>
  <r>
    <x v="11"/>
    <n v="0"/>
  </r>
  <r>
    <x v="11"/>
    <n v="0"/>
  </r>
  <r>
    <x v="11"/>
    <n v="0"/>
  </r>
  <r>
    <x v="11"/>
    <n v="0"/>
  </r>
  <r>
    <x v="11"/>
    <n v="0"/>
  </r>
  <r>
    <x v="0"/>
    <n v="4"/>
  </r>
  <r>
    <x v="1"/>
    <n v="4"/>
  </r>
  <r>
    <x v="1"/>
    <n v="4"/>
  </r>
  <r>
    <x v="1"/>
    <n v="4"/>
  </r>
  <r>
    <x v="1"/>
    <n v="0"/>
  </r>
  <r>
    <x v="2"/>
    <n v="0"/>
  </r>
  <r>
    <x v="2"/>
    <n v="4"/>
  </r>
  <r>
    <x v="2"/>
    <n v="4"/>
  </r>
  <r>
    <x v="2"/>
    <n v="4"/>
  </r>
  <r>
    <x v="3"/>
    <n v="4"/>
  </r>
  <r>
    <x v="3"/>
    <n v="0"/>
  </r>
  <r>
    <x v="3"/>
    <n v="0"/>
  </r>
  <r>
    <x v="3"/>
    <n v="0"/>
  </r>
  <r>
    <x v="4"/>
    <n v="0"/>
  </r>
  <r>
    <x v="4"/>
    <n v="0"/>
  </r>
  <r>
    <x v="4"/>
    <n v="0"/>
  </r>
  <r>
    <x v="4"/>
    <n v="0"/>
  </r>
  <r>
    <x v="4"/>
    <n v="0"/>
  </r>
  <r>
    <x v="5"/>
    <n v="0"/>
  </r>
  <r>
    <x v="5"/>
    <n v="0"/>
  </r>
  <r>
    <x v="5"/>
    <n v="0"/>
  </r>
  <r>
    <x v="5"/>
    <n v="0"/>
  </r>
  <r>
    <x v="7"/>
    <n v="0"/>
  </r>
  <r>
    <x v="7"/>
    <n v="0"/>
  </r>
  <r>
    <x v="7"/>
    <n v="0"/>
  </r>
  <r>
    <x v="7"/>
    <n v="0"/>
  </r>
  <r>
    <x v="7"/>
    <n v="0"/>
  </r>
  <r>
    <x v="8"/>
    <n v="0"/>
  </r>
  <r>
    <x v="8"/>
    <n v="0"/>
  </r>
  <r>
    <x v="8"/>
    <n v="0"/>
  </r>
  <r>
    <x v="8"/>
    <n v="0"/>
  </r>
  <r>
    <x v="9"/>
    <n v="0"/>
  </r>
  <r>
    <x v="9"/>
    <n v="0"/>
  </r>
  <r>
    <x v="9"/>
    <n v="0"/>
  </r>
  <r>
    <x v="9"/>
    <n v="0"/>
  </r>
  <r>
    <x v="10"/>
    <n v="0"/>
  </r>
  <r>
    <x v="10"/>
    <n v="0"/>
  </r>
  <r>
    <x v="10"/>
    <n v="0"/>
  </r>
  <r>
    <x v="10"/>
    <n v="0"/>
  </r>
  <r>
    <x v="10"/>
    <n v="0"/>
  </r>
  <r>
    <x v="11"/>
    <n v="0"/>
  </r>
  <r>
    <x v="11"/>
    <n v="0"/>
  </r>
  <r>
    <x v="11"/>
    <n v="0"/>
  </r>
  <r>
    <x v="11"/>
    <n v="0"/>
  </r>
  <r>
    <x v="11"/>
    <n v="0"/>
  </r>
  <r>
    <x v="11"/>
    <n v="0"/>
  </r>
  <r>
    <x v="11"/>
    <n v="0"/>
  </r>
  <r>
    <x v="11"/>
    <n v="0"/>
  </r>
  <r>
    <x v="11"/>
    <n v="0"/>
  </r>
  <r>
    <x v="11"/>
    <n v="0"/>
  </r>
  <r>
    <x v="11"/>
    <n v="0"/>
  </r>
  <r>
    <x v="11"/>
    <n v="0"/>
  </r>
  <r>
    <x v="11"/>
    <n v="0"/>
  </r>
  <r>
    <x v="1"/>
    <n v="0"/>
  </r>
  <r>
    <x v="1"/>
    <n v="0"/>
  </r>
  <r>
    <x v="1"/>
    <n v="0"/>
  </r>
  <r>
    <x v="1"/>
    <n v="0"/>
  </r>
  <r>
    <x v="1"/>
    <n v="0"/>
  </r>
  <r>
    <x v="2"/>
    <n v="0"/>
  </r>
  <r>
    <x v="2"/>
    <n v="0"/>
  </r>
  <r>
    <x v="2"/>
    <n v="0"/>
  </r>
  <r>
    <x v="2"/>
    <n v="0"/>
  </r>
  <r>
    <x v="3"/>
    <n v="0"/>
  </r>
  <r>
    <x v="3"/>
    <n v="0"/>
  </r>
  <r>
    <x v="3"/>
    <n v="0"/>
  </r>
  <r>
    <x v="3"/>
    <n v="0"/>
  </r>
  <r>
    <x v="4"/>
    <n v="0"/>
  </r>
  <r>
    <x v="4"/>
    <n v="0"/>
  </r>
  <r>
    <x v="4"/>
    <n v="0"/>
  </r>
  <r>
    <x v="4"/>
    <n v="0"/>
  </r>
  <r>
    <x v="4"/>
    <n v="0"/>
  </r>
  <r>
    <x v="5"/>
    <n v="0"/>
  </r>
  <r>
    <x v="5"/>
    <n v="0"/>
  </r>
  <r>
    <x v="5"/>
    <n v="0"/>
  </r>
  <r>
    <x v="5"/>
    <n v="0"/>
  </r>
  <r>
    <x v="7"/>
    <n v="0"/>
  </r>
  <r>
    <x v="7"/>
    <n v="0"/>
  </r>
  <r>
    <x v="7"/>
    <n v="0"/>
  </r>
  <r>
    <x v="7"/>
    <n v="0"/>
  </r>
  <r>
    <x v="8"/>
    <n v="0"/>
  </r>
  <r>
    <x v="8"/>
    <n v="0"/>
  </r>
  <r>
    <x v="8"/>
    <n v="0"/>
  </r>
  <r>
    <x v="8"/>
    <n v="0"/>
  </r>
  <r>
    <x v="8"/>
    <n v="0"/>
  </r>
  <r>
    <x v="9"/>
    <n v="0"/>
  </r>
  <r>
    <x v="9"/>
    <n v="0"/>
  </r>
  <r>
    <x v="9"/>
    <n v="0"/>
  </r>
  <r>
    <x v="9"/>
    <n v="0"/>
  </r>
  <r>
    <x v="10"/>
    <n v="0"/>
  </r>
  <r>
    <x v="10"/>
    <n v="0"/>
  </r>
  <r>
    <x v="10"/>
    <n v="0"/>
  </r>
  <r>
    <x v="10"/>
    <n v="0"/>
  </r>
  <r>
    <x v="10"/>
    <n v="0"/>
  </r>
  <r>
    <x v="11"/>
    <n v="0"/>
  </r>
  <r>
    <x v="11"/>
    <n v="0"/>
  </r>
  <r>
    <x v="11"/>
    <n v="0"/>
  </r>
  <r>
    <x v="11"/>
    <n v="0"/>
  </r>
  <r>
    <x v="11"/>
    <n v="0"/>
  </r>
  <r>
    <x v="11"/>
    <n v="0"/>
  </r>
  <r>
    <x v="11"/>
    <n v="0"/>
  </r>
  <r>
    <x v="11"/>
    <n v="0"/>
  </r>
  <r>
    <x v="11"/>
    <n v="0"/>
  </r>
  <r>
    <x v="11"/>
    <n v="0"/>
  </r>
  <r>
    <x v="11"/>
    <n v="0"/>
  </r>
  <r>
    <x v="11"/>
    <n v="0"/>
  </r>
  <r>
    <x v="11"/>
    <n v="0"/>
  </r>
  <r>
    <x v="1"/>
    <n v="0"/>
  </r>
  <r>
    <x v="1"/>
    <n v="0"/>
  </r>
  <r>
    <x v="1"/>
    <n v="0"/>
  </r>
  <r>
    <x v="1"/>
    <n v="0"/>
  </r>
  <r>
    <x v="1"/>
    <n v="0"/>
  </r>
  <r>
    <x v="2"/>
    <n v="0"/>
  </r>
  <r>
    <x v="2"/>
    <n v="0"/>
  </r>
  <r>
    <x v="2"/>
    <n v="0"/>
  </r>
  <r>
    <x v="2"/>
    <n v="0"/>
  </r>
  <r>
    <x v="3"/>
    <n v="0"/>
  </r>
  <r>
    <x v="3"/>
    <n v="0"/>
  </r>
  <r>
    <x v="3"/>
    <n v="0"/>
  </r>
  <r>
    <x v="3"/>
    <n v="0"/>
  </r>
  <r>
    <x v="4"/>
    <n v="0"/>
  </r>
  <r>
    <x v="4"/>
    <n v="0"/>
  </r>
  <r>
    <x v="4"/>
    <n v="0"/>
  </r>
  <r>
    <x v="4"/>
    <n v="0"/>
  </r>
  <r>
    <x v="4"/>
    <n v="0"/>
  </r>
  <r>
    <x v="5"/>
    <n v="0"/>
  </r>
  <r>
    <x v="5"/>
    <n v="0"/>
  </r>
  <r>
    <x v="5"/>
    <n v="0"/>
  </r>
  <r>
    <x v="5"/>
    <n v="0"/>
  </r>
  <r>
    <x v="7"/>
    <n v="0"/>
  </r>
  <r>
    <x v="7"/>
    <n v="0"/>
  </r>
  <r>
    <x v="7"/>
    <n v="0"/>
  </r>
  <r>
    <x v="7"/>
    <n v="0"/>
  </r>
  <r>
    <x v="8"/>
    <n v="0"/>
  </r>
  <r>
    <x v="8"/>
    <n v="0"/>
  </r>
  <r>
    <x v="8"/>
    <n v="0"/>
  </r>
  <r>
    <x v="8"/>
    <n v="0"/>
  </r>
  <r>
    <x v="8"/>
    <n v="0"/>
  </r>
  <r>
    <x v="9"/>
    <n v="0"/>
  </r>
  <r>
    <x v="9"/>
    <n v="0"/>
  </r>
  <r>
    <x v="9"/>
    <n v="0"/>
  </r>
  <r>
    <x v="9"/>
    <n v="0"/>
  </r>
  <r>
    <x v="10"/>
    <n v="0"/>
  </r>
  <r>
    <x v="10"/>
    <n v="0"/>
  </r>
  <r>
    <x v="10"/>
    <n v="0"/>
  </r>
  <r>
    <x v="10"/>
    <n v="0"/>
  </r>
  <r>
    <x v="12"/>
    <n v="0"/>
  </r>
  <r>
    <x v="11"/>
    <n v="0"/>
  </r>
  <r>
    <x v="11"/>
    <n v="0"/>
  </r>
  <r>
    <x v="11"/>
    <n v="0"/>
  </r>
  <r>
    <x v="11"/>
    <n v="0"/>
  </r>
  <r>
    <x v="11"/>
    <n v="0"/>
  </r>
  <r>
    <x v="11"/>
    <n v="0"/>
  </r>
  <r>
    <x v="11"/>
    <n v="0"/>
  </r>
  <r>
    <x v="11"/>
    <n v="0"/>
  </r>
  <r>
    <x v="11"/>
    <n v="0"/>
  </r>
  <r>
    <x v="11"/>
    <n v="0"/>
  </r>
  <r>
    <x v="11"/>
    <n v="0"/>
  </r>
  <r>
    <x v="11"/>
    <n v="0"/>
  </r>
  <r>
    <x v="11"/>
    <n v="0"/>
  </r>
  <r>
    <x v="6"/>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Draaitabel5" cacheId="0" applyNumberFormats="0" applyBorderFormats="0" applyFontFormats="0" applyPatternFormats="0" applyAlignmentFormats="0" applyWidthHeightFormats="1" dataCaption="Waarden" updatedVersion="6" minRefreshableVersion="3" useAutoFormatting="1" itemPrintTitles="1" createdVersion="6" indent="0" outline="1" outlineData="1" multipleFieldFilters="0">
  <location ref="A3:B17" firstHeaderRow="1" firstDataRow="1" firstDataCol="1"/>
  <pivotFields count="2">
    <pivotField axis="axisRow" showAll="0">
      <items count="17">
        <item x="11"/>
        <item m="1" x="13"/>
        <item m="1" x="15"/>
        <item m="1" x="14"/>
        <item x="0"/>
        <item x="1"/>
        <item x="2"/>
        <item x="3"/>
        <item x="4"/>
        <item x="5"/>
        <item x="6"/>
        <item x="7"/>
        <item x="8"/>
        <item x="9"/>
        <item x="10"/>
        <item x="12"/>
        <item t="default"/>
      </items>
    </pivotField>
    <pivotField dataField="1" showAll="0"/>
  </pivotFields>
  <rowFields count="1">
    <field x="0"/>
  </rowFields>
  <rowItems count="14">
    <i>
      <x/>
    </i>
    <i>
      <x v="4"/>
    </i>
    <i>
      <x v="5"/>
    </i>
    <i>
      <x v="6"/>
    </i>
    <i>
      <x v="7"/>
    </i>
    <i>
      <x v="8"/>
    </i>
    <i>
      <x v="9"/>
    </i>
    <i>
      <x v="10"/>
    </i>
    <i>
      <x v="11"/>
    </i>
    <i>
      <x v="12"/>
    </i>
    <i>
      <x v="13"/>
    </i>
    <i>
      <x v="14"/>
    </i>
    <i>
      <x v="15"/>
    </i>
    <i t="grand">
      <x/>
    </i>
  </rowItems>
  <colItems count="1">
    <i/>
  </colItems>
  <dataFields count="1">
    <dataField name="Som van uren" fld="1" baseField="0" baseItem="1" numFmtId="2"/>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6"/>
  <sheetViews>
    <sheetView showGridLines="0" showRowColHeaders="0" tabSelected="1" workbookViewId="0">
      <selection activeCell="B28" sqref="B28"/>
    </sheetView>
  </sheetViews>
  <sheetFormatPr defaultColWidth="0" defaultRowHeight="15" zeroHeight="1" x14ac:dyDescent="0.25"/>
  <cols>
    <col min="1" max="14" width="9.140625" customWidth="1"/>
    <col min="15" max="16384" width="9.140625" hidden="1"/>
  </cols>
  <sheetData>
    <row r="1" spans="1:14" x14ac:dyDescent="0.25">
      <c r="A1" s="18"/>
      <c r="B1" s="18"/>
      <c r="C1" s="18"/>
      <c r="D1" s="18"/>
      <c r="E1" s="18"/>
      <c r="F1" s="18"/>
      <c r="G1" s="18"/>
      <c r="H1" s="18"/>
      <c r="I1" s="18"/>
      <c r="J1" s="18"/>
      <c r="K1" s="18"/>
      <c r="L1" s="18"/>
      <c r="M1" s="18"/>
      <c r="N1" s="18"/>
    </row>
    <row r="2" spans="1:14" ht="21" x14ac:dyDescent="0.35">
      <c r="A2" s="18"/>
      <c r="B2" s="66" t="s">
        <v>105</v>
      </c>
      <c r="C2" s="66"/>
      <c r="D2" s="66"/>
      <c r="E2" s="66"/>
      <c r="F2" s="66"/>
      <c r="G2" s="66"/>
      <c r="H2" s="66"/>
      <c r="I2" s="66"/>
      <c r="J2" s="66"/>
      <c r="K2" s="66"/>
      <c r="L2" s="66"/>
      <c r="M2" s="18"/>
      <c r="N2" s="18"/>
    </row>
    <row r="3" spans="1:14" ht="21" x14ac:dyDescent="0.35">
      <c r="A3" s="18"/>
      <c r="B3" s="38"/>
      <c r="C3" s="38"/>
      <c r="D3" s="38"/>
      <c r="E3" s="38"/>
      <c r="F3" s="38"/>
      <c r="G3" s="38"/>
      <c r="H3" s="38"/>
      <c r="I3" s="38"/>
      <c r="J3" s="38"/>
      <c r="K3" s="38"/>
      <c r="L3" s="38"/>
      <c r="M3" s="18"/>
      <c r="N3" s="18"/>
    </row>
    <row r="4" spans="1:14" x14ac:dyDescent="0.25">
      <c r="A4" s="18"/>
      <c r="B4" s="39" t="s">
        <v>39</v>
      </c>
      <c r="C4" s="18"/>
      <c r="D4" s="18"/>
      <c r="E4" s="18"/>
      <c r="F4" s="18"/>
      <c r="G4" s="18"/>
      <c r="H4" s="18"/>
      <c r="I4" s="18"/>
      <c r="J4" s="18"/>
      <c r="K4" s="18"/>
      <c r="L4" s="18"/>
      <c r="M4" s="18"/>
      <c r="N4" s="18"/>
    </row>
    <row r="5" spans="1:14" ht="139.5" customHeight="1" x14ac:dyDescent="0.25">
      <c r="A5" s="18"/>
      <c r="B5" s="65" t="s">
        <v>166</v>
      </c>
      <c r="C5" s="65"/>
      <c r="D5" s="65"/>
      <c r="E5" s="65"/>
      <c r="F5" s="65"/>
      <c r="G5" s="65"/>
      <c r="H5" s="65"/>
      <c r="I5" s="65"/>
      <c r="J5" s="65"/>
      <c r="K5" s="65"/>
      <c r="L5" s="65"/>
      <c r="M5" s="18"/>
      <c r="N5" s="18"/>
    </row>
    <row r="6" spans="1:14" ht="10.5" customHeight="1" x14ac:dyDescent="0.25">
      <c r="A6" s="18"/>
      <c r="B6" s="40"/>
      <c r="C6" s="40"/>
      <c r="D6" s="40"/>
      <c r="E6" s="40"/>
      <c r="F6" s="40"/>
      <c r="G6" s="40"/>
      <c r="H6" s="40"/>
      <c r="I6" s="40"/>
      <c r="J6" s="40"/>
      <c r="K6" s="40"/>
      <c r="L6" s="40"/>
      <c r="M6" s="18"/>
      <c r="N6" s="18"/>
    </row>
    <row r="7" spans="1:14" ht="19.5" customHeight="1" x14ac:dyDescent="0.25">
      <c r="A7" s="18"/>
      <c r="B7" s="69" t="s">
        <v>80</v>
      </c>
      <c r="C7" s="65"/>
      <c r="D7" s="65"/>
      <c r="E7" s="65"/>
      <c r="F7" s="65"/>
      <c r="G7" s="65"/>
      <c r="H7" s="65"/>
      <c r="I7" s="65"/>
      <c r="J7" s="65"/>
      <c r="K7" s="65"/>
      <c r="L7" s="65"/>
      <c r="M7" s="18"/>
      <c r="N7" s="18"/>
    </row>
    <row r="8" spans="1:14" ht="123.75" customHeight="1" x14ac:dyDescent="0.25">
      <c r="A8" s="18"/>
      <c r="B8" s="65" t="s">
        <v>69</v>
      </c>
      <c r="C8" s="65"/>
      <c r="D8" s="65"/>
      <c r="E8" s="65"/>
      <c r="F8" s="65"/>
      <c r="G8" s="65"/>
      <c r="H8" s="65"/>
      <c r="I8" s="65"/>
      <c r="J8" s="65"/>
      <c r="K8" s="65"/>
      <c r="L8" s="65"/>
      <c r="M8" s="18"/>
      <c r="N8" s="18"/>
    </row>
    <row r="9" spans="1:14" ht="13.5" customHeight="1" x14ac:dyDescent="0.25">
      <c r="A9" s="18"/>
      <c r="B9" s="40"/>
      <c r="C9" s="40"/>
      <c r="D9" s="40"/>
      <c r="E9" s="40"/>
      <c r="F9" s="40"/>
      <c r="G9" s="40"/>
      <c r="H9" s="40"/>
      <c r="I9" s="40"/>
      <c r="J9" s="40"/>
      <c r="K9" s="40"/>
      <c r="L9" s="40"/>
      <c r="M9" s="18"/>
      <c r="N9" s="18"/>
    </row>
    <row r="10" spans="1:14" x14ac:dyDescent="0.25">
      <c r="A10" s="18"/>
      <c r="B10" s="41" t="s">
        <v>81</v>
      </c>
      <c r="C10" s="18"/>
      <c r="D10" s="18"/>
      <c r="E10" s="18"/>
      <c r="F10" s="18"/>
      <c r="G10" s="18"/>
      <c r="H10" s="18"/>
      <c r="I10" s="18"/>
      <c r="J10" s="18"/>
      <c r="K10" s="18"/>
      <c r="L10" s="18"/>
      <c r="M10" s="18"/>
      <c r="N10" s="18"/>
    </row>
    <row r="11" spans="1:14" ht="48.75" customHeight="1" x14ac:dyDescent="0.25">
      <c r="A11" s="18"/>
      <c r="B11" s="65" t="s">
        <v>82</v>
      </c>
      <c r="C11" s="69"/>
      <c r="D11" s="69"/>
      <c r="E11" s="69"/>
      <c r="F11" s="69"/>
      <c r="G11" s="69"/>
      <c r="H11" s="69"/>
      <c r="I11" s="69"/>
      <c r="J11" s="69"/>
      <c r="K11" s="69"/>
      <c r="L11" s="69"/>
      <c r="M11" s="18"/>
      <c r="N11" s="18"/>
    </row>
    <row r="12" spans="1:14" ht="21" customHeight="1" x14ac:dyDescent="0.25">
      <c r="A12" s="18"/>
      <c r="B12" s="40"/>
      <c r="C12" s="42"/>
      <c r="D12" s="42"/>
      <c r="E12" s="42"/>
      <c r="F12" s="42"/>
      <c r="G12" s="42"/>
      <c r="H12" s="42"/>
      <c r="I12" s="42"/>
      <c r="J12" s="42"/>
      <c r="K12" s="42"/>
      <c r="L12" s="42"/>
      <c r="M12" s="18"/>
      <c r="N12" s="18"/>
    </row>
    <row r="13" spans="1:14" ht="15.75" customHeight="1" x14ac:dyDescent="0.25">
      <c r="A13" s="18"/>
      <c r="B13" s="69" t="s">
        <v>106</v>
      </c>
      <c r="C13" s="65"/>
      <c r="D13" s="65"/>
      <c r="E13" s="65"/>
      <c r="F13" s="65"/>
      <c r="G13" s="65"/>
      <c r="H13" s="65"/>
      <c r="I13" s="65"/>
      <c r="J13" s="65"/>
      <c r="K13" s="65"/>
      <c r="L13" s="65"/>
      <c r="M13" s="18"/>
      <c r="N13" s="18"/>
    </row>
    <row r="14" spans="1:14" ht="285.75" customHeight="1" x14ac:dyDescent="0.25">
      <c r="A14" s="18"/>
      <c r="B14" s="70" t="s">
        <v>139</v>
      </c>
      <c r="C14" s="70"/>
      <c r="D14" s="70"/>
      <c r="E14" s="70"/>
      <c r="F14" s="70"/>
      <c r="G14" s="70"/>
      <c r="H14" s="70"/>
      <c r="I14" s="70"/>
      <c r="J14" s="70"/>
      <c r="K14" s="70"/>
      <c r="L14" s="70"/>
      <c r="M14" s="18"/>
      <c r="N14" s="18"/>
    </row>
    <row r="15" spans="1:14" ht="12.75" customHeight="1" x14ac:dyDescent="0.25">
      <c r="A15" s="18"/>
      <c r="B15" s="40"/>
      <c r="C15" s="42"/>
      <c r="D15" s="42"/>
      <c r="E15" s="42"/>
      <c r="F15" s="42"/>
      <c r="G15" s="42"/>
      <c r="H15" s="42"/>
      <c r="I15" s="42"/>
      <c r="J15" s="42"/>
      <c r="K15" s="42"/>
      <c r="L15" s="42"/>
      <c r="M15" s="18"/>
      <c r="N15" s="18"/>
    </row>
    <row r="16" spans="1:14" ht="18.75" customHeight="1" x14ac:dyDescent="0.25">
      <c r="A16" s="18"/>
      <c r="B16" s="69" t="s">
        <v>83</v>
      </c>
      <c r="C16" s="65"/>
      <c r="D16" s="65"/>
      <c r="E16" s="65"/>
      <c r="F16" s="65"/>
      <c r="G16" s="65"/>
      <c r="H16" s="65"/>
      <c r="I16" s="65"/>
      <c r="J16" s="65"/>
      <c r="K16" s="65"/>
      <c r="L16" s="65"/>
      <c r="M16" s="18"/>
      <c r="N16" s="18"/>
    </row>
    <row r="17" spans="1:14" ht="63" customHeight="1" x14ac:dyDescent="0.25">
      <c r="A17" s="18"/>
      <c r="B17" s="65" t="s">
        <v>140</v>
      </c>
      <c r="C17" s="65"/>
      <c r="D17" s="65"/>
      <c r="E17" s="65"/>
      <c r="F17" s="65"/>
      <c r="G17" s="65"/>
      <c r="H17" s="65"/>
      <c r="I17" s="65"/>
      <c r="J17" s="65"/>
      <c r="K17" s="65"/>
      <c r="L17" s="65"/>
      <c r="M17" s="18"/>
      <c r="N17" s="18"/>
    </row>
    <row r="18" spans="1:14" ht="15.75" customHeight="1" x14ac:dyDescent="0.25">
      <c r="A18" s="18"/>
      <c r="B18" s="40"/>
      <c r="C18" s="40"/>
      <c r="D18" s="40"/>
      <c r="E18" s="40"/>
      <c r="F18" s="40"/>
      <c r="G18" s="40"/>
      <c r="H18" s="40"/>
      <c r="I18" s="40"/>
      <c r="J18" s="40"/>
      <c r="K18" s="40"/>
      <c r="L18" s="40"/>
      <c r="M18" s="18"/>
      <c r="N18" s="18"/>
    </row>
    <row r="19" spans="1:14" ht="15.75" customHeight="1" x14ac:dyDescent="0.25">
      <c r="A19" s="18"/>
      <c r="B19" s="71" t="s">
        <v>141</v>
      </c>
      <c r="C19" s="72"/>
      <c r="D19" s="72"/>
      <c r="E19" s="72"/>
      <c r="F19" s="72"/>
      <c r="G19" s="72"/>
      <c r="H19" s="72"/>
      <c r="I19" s="72"/>
      <c r="J19" s="72"/>
      <c r="K19" s="72"/>
      <c r="L19" s="72"/>
      <c r="M19" s="18"/>
      <c r="N19" s="18"/>
    </row>
    <row r="20" spans="1:14" ht="13.5" customHeight="1" x14ac:dyDescent="0.25">
      <c r="A20" s="18"/>
      <c r="B20" s="40"/>
      <c r="C20" s="40"/>
      <c r="D20" s="40"/>
      <c r="E20" s="40"/>
      <c r="F20" s="40"/>
      <c r="G20" s="40"/>
      <c r="H20" s="40"/>
      <c r="I20" s="40"/>
      <c r="J20" s="40"/>
      <c r="K20" s="40"/>
      <c r="L20" s="40"/>
      <c r="M20" s="18"/>
      <c r="N20" s="18"/>
    </row>
    <row r="21" spans="1:14" ht="13.5" customHeight="1" x14ac:dyDescent="0.25">
      <c r="A21" s="18"/>
      <c r="B21" s="73" t="s">
        <v>142</v>
      </c>
      <c r="C21" s="73"/>
      <c r="D21" s="73"/>
      <c r="E21" s="73"/>
      <c r="F21" s="73"/>
      <c r="G21" s="73"/>
      <c r="H21" s="73"/>
      <c r="I21" s="73"/>
      <c r="J21" s="73"/>
      <c r="K21" s="73"/>
      <c r="L21" s="73"/>
      <c r="M21" s="18"/>
      <c r="N21" s="18"/>
    </row>
    <row r="22" spans="1:14" x14ac:dyDescent="0.25">
      <c r="A22" s="18"/>
      <c r="B22" s="18"/>
      <c r="C22" s="18"/>
      <c r="D22" s="18"/>
      <c r="E22" s="18"/>
      <c r="F22" s="18"/>
      <c r="G22" s="18"/>
      <c r="H22" s="18"/>
      <c r="I22" s="18"/>
      <c r="J22" s="18"/>
      <c r="K22" s="18"/>
      <c r="L22" s="18"/>
      <c r="M22" s="18"/>
      <c r="N22" s="18"/>
    </row>
    <row r="23" spans="1:14" x14ac:dyDescent="0.25">
      <c r="A23" s="18"/>
      <c r="B23" s="67" t="s">
        <v>143</v>
      </c>
      <c r="C23" s="68"/>
      <c r="D23" s="68"/>
      <c r="E23" s="68"/>
      <c r="F23" s="68"/>
      <c r="G23" s="68"/>
      <c r="H23" s="68"/>
      <c r="I23" s="68"/>
      <c r="J23" s="68"/>
      <c r="K23" s="68"/>
      <c r="L23" s="68"/>
      <c r="M23" s="18"/>
      <c r="N23" s="18"/>
    </row>
    <row r="24" spans="1:14" x14ac:dyDescent="0.25">
      <c r="A24" s="18"/>
      <c r="B24" s="18"/>
      <c r="C24" s="18"/>
      <c r="D24" s="18"/>
      <c r="E24" s="18"/>
      <c r="F24" s="18"/>
      <c r="G24" s="18"/>
      <c r="H24" s="18"/>
      <c r="I24" s="18"/>
      <c r="J24" s="18"/>
      <c r="K24" s="18"/>
      <c r="L24" s="18"/>
      <c r="M24" s="18"/>
      <c r="N24" s="18"/>
    </row>
    <row r="25" spans="1:14" ht="29.25" customHeight="1" x14ac:dyDescent="0.25">
      <c r="A25" s="18"/>
      <c r="B25" s="65" t="s">
        <v>40</v>
      </c>
      <c r="C25" s="65"/>
      <c r="D25" s="65"/>
      <c r="E25" s="65"/>
      <c r="F25" s="65"/>
      <c r="G25" s="65"/>
      <c r="H25" s="65"/>
      <c r="I25" s="65"/>
      <c r="J25" s="65"/>
      <c r="K25" s="65"/>
      <c r="L25" s="65"/>
      <c r="M25" s="18"/>
      <c r="N25" s="18"/>
    </row>
    <row r="26" spans="1:14" x14ac:dyDescent="0.25">
      <c r="A26" s="18"/>
      <c r="B26" s="18"/>
      <c r="C26" s="18"/>
      <c r="D26" s="18"/>
      <c r="E26" s="18"/>
      <c r="F26" s="18"/>
      <c r="G26" s="18"/>
      <c r="H26" s="18"/>
      <c r="I26" s="18"/>
      <c r="J26" s="18"/>
      <c r="K26" s="18"/>
      <c r="L26" s="18"/>
      <c r="M26" s="18"/>
      <c r="N26" s="18"/>
    </row>
    <row r="27" spans="1:14" x14ac:dyDescent="0.25">
      <c r="A27" s="18"/>
      <c r="B27" s="18" t="s">
        <v>169</v>
      </c>
      <c r="C27" s="18"/>
      <c r="D27" s="18"/>
      <c r="E27" s="18"/>
      <c r="F27" s="18"/>
      <c r="G27" s="18"/>
      <c r="H27" s="18"/>
      <c r="I27" s="18"/>
      <c r="J27" s="18"/>
      <c r="K27" s="18"/>
      <c r="L27" s="18"/>
      <c r="M27" s="18"/>
      <c r="N27" s="18"/>
    </row>
    <row r="28" spans="1:14" x14ac:dyDescent="0.25">
      <c r="A28" s="18"/>
      <c r="B28" s="18"/>
      <c r="C28" s="18"/>
      <c r="D28" s="18"/>
      <c r="E28" s="18"/>
      <c r="F28" s="18"/>
      <c r="G28" s="18"/>
      <c r="H28" s="18"/>
      <c r="I28" s="18"/>
      <c r="J28" s="18"/>
      <c r="K28" s="18"/>
      <c r="L28" s="18"/>
      <c r="M28" s="18"/>
      <c r="N28" s="18"/>
    </row>
    <row r="29" spans="1:14" x14ac:dyDescent="0.25">
      <c r="A29" s="18"/>
      <c r="B29" s="18"/>
      <c r="C29" s="18"/>
      <c r="D29" s="18"/>
      <c r="E29" s="18"/>
      <c r="F29" s="18"/>
      <c r="G29" s="18"/>
      <c r="H29" s="18"/>
      <c r="I29" s="18"/>
      <c r="J29" s="18"/>
      <c r="K29" s="18"/>
      <c r="L29" s="18"/>
      <c r="M29" s="18"/>
      <c r="N29" s="18"/>
    </row>
    <row r="30" spans="1:14" x14ac:dyDescent="0.25">
      <c r="A30" s="18"/>
      <c r="B30" s="18"/>
      <c r="C30" s="18"/>
      <c r="D30" s="18"/>
      <c r="E30" s="18"/>
      <c r="F30" s="18"/>
      <c r="G30" s="18"/>
      <c r="H30" s="18"/>
      <c r="I30" s="18"/>
      <c r="J30" s="18"/>
      <c r="K30" s="18"/>
      <c r="L30" s="18"/>
      <c r="M30" s="18"/>
      <c r="N30" s="18"/>
    </row>
    <row r="31" spans="1:14" x14ac:dyDescent="0.25">
      <c r="A31" s="18"/>
      <c r="B31" s="18"/>
      <c r="C31" s="18"/>
      <c r="D31" s="18"/>
      <c r="E31" s="18"/>
      <c r="F31" s="18"/>
      <c r="G31" s="18"/>
      <c r="H31" s="18"/>
      <c r="I31" s="18"/>
      <c r="J31" s="18"/>
      <c r="K31" s="18"/>
      <c r="L31" s="18"/>
      <c r="M31" s="18"/>
      <c r="N31" s="18"/>
    </row>
    <row r="32" spans="1:14" x14ac:dyDescent="0.25">
      <c r="A32" s="18"/>
      <c r="B32" s="18"/>
      <c r="C32" s="18"/>
      <c r="D32" s="18"/>
      <c r="E32" s="18"/>
      <c r="F32" s="18"/>
      <c r="G32" s="18"/>
      <c r="H32" s="18"/>
      <c r="I32" s="18"/>
      <c r="J32" s="18"/>
      <c r="K32" s="18"/>
      <c r="L32" s="18"/>
      <c r="M32" s="18"/>
      <c r="N32" s="18"/>
    </row>
    <row r="33" spans="1:14" x14ac:dyDescent="0.25">
      <c r="A33" s="18"/>
      <c r="B33" s="18"/>
      <c r="C33" s="18"/>
      <c r="D33" s="18"/>
      <c r="E33" s="18"/>
      <c r="F33" s="18"/>
      <c r="G33" s="18"/>
      <c r="H33" s="18"/>
      <c r="I33" s="18"/>
      <c r="J33" s="18"/>
      <c r="K33" s="18"/>
      <c r="L33" s="18"/>
      <c r="M33" s="18"/>
      <c r="N33" s="18"/>
    </row>
    <row r="34" spans="1:14" x14ac:dyDescent="0.25">
      <c r="A34" s="18"/>
      <c r="B34" s="18"/>
      <c r="C34" s="18"/>
      <c r="D34" s="18"/>
      <c r="E34" s="18"/>
      <c r="F34" s="18"/>
      <c r="G34" s="18"/>
      <c r="H34" s="18"/>
      <c r="I34" s="18"/>
      <c r="J34" s="18"/>
      <c r="K34" s="18"/>
      <c r="L34" s="18"/>
      <c r="M34" s="18"/>
      <c r="N34" s="18"/>
    </row>
    <row r="35" spans="1:14" x14ac:dyDescent="0.25">
      <c r="A35" s="18"/>
      <c r="B35" s="18"/>
      <c r="C35" s="18"/>
      <c r="D35" s="18"/>
      <c r="E35" s="18"/>
      <c r="F35" s="18"/>
      <c r="G35" s="18"/>
      <c r="H35" s="18"/>
      <c r="I35" s="18"/>
      <c r="J35" s="18"/>
      <c r="K35" s="18"/>
      <c r="L35" s="18"/>
      <c r="M35" s="18"/>
      <c r="N35" s="18"/>
    </row>
    <row r="36" spans="1:14" x14ac:dyDescent="0.25">
      <c r="A36" s="18"/>
      <c r="B36" s="18"/>
      <c r="C36" s="18"/>
      <c r="D36" s="18"/>
      <c r="E36" s="18"/>
      <c r="F36" s="18"/>
      <c r="G36" s="18"/>
      <c r="H36" s="18"/>
      <c r="I36" s="18"/>
      <c r="J36" s="18"/>
      <c r="K36" s="18"/>
      <c r="L36" s="18"/>
      <c r="M36" s="18"/>
      <c r="N36" s="18"/>
    </row>
    <row r="37" spans="1:14" x14ac:dyDescent="0.25">
      <c r="A37" s="18"/>
      <c r="B37" s="18"/>
      <c r="C37" s="18"/>
      <c r="D37" s="18"/>
      <c r="E37" s="18"/>
      <c r="F37" s="18"/>
      <c r="G37" s="18"/>
      <c r="H37" s="18"/>
      <c r="I37" s="18"/>
      <c r="J37" s="18"/>
      <c r="K37" s="18"/>
      <c r="L37" s="18"/>
      <c r="M37" s="18"/>
      <c r="N37" s="18"/>
    </row>
    <row r="38" spans="1:14" x14ac:dyDescent="0.25">
      <c r="A38" s="18"/>
      <c r="B38" s="18"/>
      <c r="C38" s="18"/>
      <c r="D38" s="18"/>
      <c r="E38" s="18"/>
      <c r="F38" s="18"/>
      <c r="G38" s="18"/>
      <c r="H38" s="18"/>
      <c r="I38" s="18"/>
      <c r="J38" s="18"/>
      <c r="K38" s="18"/>
      <c r="L38" s="18"/>
      <c r="M38" s="18"/>
      <c r="N38" s="18"/>
    </row>
    <row r="39" spans="1:14" x14ac:dyDescent="0.25">
      <c r="A39" s="18"/>
      <c r="B39" s="18"/>
      <c r="C39" s="18"/>
      <c r="D39" s="18"/>
      <c r="E39" s="18"/>
      <c r="F39" s="18"/>
      <c r="G39" s="18"/>
      <c r="H39" s="18"/>
      <c r="I39" s="18"/>
      <c r="J39" s="18"/>
      <c r="K39" s="18"/>
      <c r="L39" s="18"/>
      <c r="M39" s="18"/>
      <c r="N39" s="18"/>
    </row>
    <row r="40" spans="1:14" x14ac:dyDescent="0.25">
      <c r="A40" s="18"/>
      <c r="B40" s="18"/>
      <c r="C40" s="18"/>
      <c r="D40" s="18"/>
      <c r="E40" s="18"/>
      <c r="F40" s="18"/>
      <c r="G40" s="18"/>
      <c r="H40" s="18"/>
      <c r="I40" s="18"/>
      <c r="J40" s="18"/>
      <c r="K40" s="18"/>
      <c r="L40" s="18"/>
      <c r="M40" s="18"/>
      <c r="N40" s="18"/>
    </row>
    <row r="41" spans="1:14" x14ac:dyDescent="0.25">
      <c r="A41" s="18"/>
      <c r="B41" s="18"/>
      <c r="C41" s="18"/>
      <c r="D41" s="18"/>
      <c r="E41" s="18"/>
      <c r="F41" s="18"/>
      <c r="G41" s="18"/>
      <c r="H41" s="18"/>
      <c r="I41" s="18"/>
      <c r="J41" s="18"/>
      <c r="K41" s="18"/>
      <c r="L41" s="18"/>
      <c r="M41" s="18"/>
      <c r="N41" s="18"/>
    </row>
    <row r="42" spans="1:14" x14ac:dyDescent="0.25">
      <c r="A42" s="18"/>
      <c r="B42" s="18"/>
      <c r="C42" s="18"/>
      <c r="D42" s="18"/>
      <c r="E42" s="18"/>
      <c r="F42" s="18"/>
      <c r="G42" s="18"/>
      <c r="H42" s="18"/>
      <c r="I42" s="18"/>
      <c r="J42" s="18"/>
      <c r="K42" s="18"/>
      <c r="L42" s="18"/>
      <c r="M42" s="18"/>
      <c r="N42" s="18"/>
    </row>
    <row r="43" spans="1:14" x14ac:dyDescent="0.25">
      <c r="A43" s="18"/>
      <c r="B43" s="18"/>
      <c r="C43" s="18"/>
      <c r="D43" s="18"/>
      <c r="E43" s="18"/>
      <c r="F43" s="18"/>
      <c r="G43" s="18"/>
      <c r="H43" s="18"/>
      <c r="I43" s="18"/>
      <c r="J43" s="18"/>
      <c r="K43" s="18"/>
      <c r="L43" s="18"/>
      <c r="M43" s="18"/>
      <c r="N43" s="18"/>
    </row>
    <row r="44" spans="1:14" x14ac:dyDescent="0.25">
      <c r="A44" s="18"/>
      <c r="B44" s="18"/>
      <c r="C44" s="18"/>
      <c r="D44" s="18"/>
      <c r="E44" s="18"/>
      <c r="F44" s="18"/>
      <c r="G44" s="18"/>
      <c r="H44" s="18"/>
      <c r="I44" s="18"/>
      <c r="J44" s="18"/>
      <c r="K44" s="18"/>
      <c r="L44" s="18"/>
      <c r="M44" s="18"/>
      <c r="N44" s="18"/>
    </row>
    <row r="45" spans="1:14" x14ac:dyDescent="0.25">
      <c r="A45" s="18"/>
      <c r="B45" s="18"/>
      <c r="C45" s="18"/>
      <c r="D45" s="18"/>
      <c r="E45" s="18"/>
      <c r="F45" s="18"/>
      <c r="G45" s="18"/>
      <c r="H45" s="18"/>
      <c r="I45" s="18"/>
      <c r="J45" s="18"/>
      <c r="K45" s="18"/>
      <c r="L45" s="18"/>
      <c r="M45" s="18"/>
      <c r="N45" s="18"/>
    </row>
    <row r="46" spans="1:14" x14ac:dyDescent="0.25">
      <c r="A46" s="18"/>
      <c r="B46" s="18"/>
      <c r="C46" s="18"/>
      <c r="D46" s="18"/>
      <c r="E46" s="18"/>
      <c r="F46" s="18"/>
      <c r="G46" s="18"/>
      <c r="H46" s="18"/>
      <c r="I46" s="18"/>
      <c r="J46" s="18"/>
      <c r="K46" s="18"/>
      <c r="L46" s="18"/>
      <c r="M46" s="18"/>
      <c r="N46" s="18"/>
    </row>
    <row r="47" spans="1:14" x14ac:dyDescent="0.25">
      <c r="A47" s="18"/>
      <c r="B47" s="18"/>
      <c r="C47" s="18"/>
      <c r="D47" s="18"/>
      <c r="E47" s="18"/>
      <c r="F47" s="18"/>
      <c r="G47" s="18"/>
      <c r="H47" s="18"/>
      <c r="I47" s="18"/>
      <c r="J47" s="18"/>
      <c r="K47" s="18"/>
      <c r="L47" s="18"/>
      <c r="M47" s="18"/>
      <c r="N47" s="18"/>
    </row>
    <row r="48" spans="1:14" x14ac:dyDescent="0.25">
      <c r="A48" s="18"/>
      <c r="B48" s="18"/>
      <c r="C48" s="18"/>
      <c r="D48" s="18"/>
      <c r="E48" s="18"/>
      <c r="F48" s="18"/>
      <c r="G48" s="18"/>
      <c r="H48" s="18"/>
      <c r="I48" s="18"/>
      <c r="J48" s="18"/>
      <c r="K48" s="18"/>
      <c r="L48" s="18"/>
      <c r="M48" s="18"/>
      <c r="N48" s="18"/>
    </row>
    <row r="49" spans="1:14" x14ac:dyDescent="0.25">
      <c r="A49" s="18"/>
      <c r="B49" s="18"/>
      <c r="C49" s="18"/>
      <c r="D49" s="18"/>
      <c r="E49" s="18"/>
      <c r="F49" s="18"/>
      <c r="G49" s="18"/>
      <c r="H49" s="18"/>
      <c r="I49" s="18"/>
      <c r="J49" s="18"/>
      <c r="K49" s="18"/>
      <c r="L49" s="18"/>
      <c r="M49" s="18"/>
      <c r="N49" s="18"/>
    </row>
    <row r="50" spans="1:14" x14ac:dyDescent="0.25">
      <c r="A50" s="18"/>
      <c r="B50" s="18"/>
      <c r="C50" s="18"/>
      <c r="D50" s="18"/>
      <c r="E50" s="18"/>
      <c r="F50" s="18"/>
      <c r="G50" s="18"/>
      <c r="H50" s="18"/>
      <c r="I50" s="18"/>
      <c r="J50" s="18"/>
      <c r="K50" s="18"/>
      <c r="L50" s="18"/>
      <c r="M50" s="18"/>
      <c r="N50" s="18"/>
    </row>
    <row r="51" spans="1:14" x14ac:dyDescent="0.25">
      <c r="A51" s="18"/>
      <c r="B51" s="18"/>
      <c r="C51" s="18"/>
      <c r="D51" s="18"/>
      <c r="E51" s="18"/>
      <c r="F51" s="18"/>
      <c r="G51" s="18"/>
      <c r="H51" s="18"/>
      <c r="I51" s="18"/>
      <c r="J51" s="18"/>
      <c r="K51" s="18"/>
      <c r="L51" s="18"/>
      <c r="M51" s="18"/>
      <c r="N51" s="18"/>
    </row>
    <row r="52" spans="1:14" x14ac:dyDescent="0.25">
      <c r="A52" s="18"/>
      <c r="B52" s="18"/>
      <c r="C52" s="18"/>
      <c r="D52" s="18"/>
      <c r="E52" s="18"/>
      <c r="F52" s="18"/>
      <c r="G52" s="18"/>
      <c r="H52" s="18"/>
      <c r="I52" s="18"/>
      <c r="J52" s="18"/>
      <c r="K52" s="18"/>
      <c r="L52" s="18"/>
      <c r="M52" s="18"/>
      <c r="N52" s="18"/>
    </row>
    <row r="53" spans="1:14" x14ac:dyDescent="0.25">
      <c r="A53" s="18"/>
      <c r="B53" s="18"/>
      <c r="C53" s="18"/>
      <c r="D53" s="18"/>
      <c r="E53" s="18"/>
      <c r="F53" s="18"/>
      <c r="G53" s="18"/>
      <c r="H53" s="18"/>
      <c r="I53" s="18"/>
      <c r="J53" s="18"/>
      <c r="K53" s="18"/>
      <c r="L53" s="18"/>
      <c r="M53" s="18"/>
      <c r="N53" s="18"/>
    </row>
    <row r="54" spans="1:14" x14ac:dyDescent="0.25">
      <c r="A54" s="18"/>
      <c r="B54" s="18"/>
      <c r="C54" s="18"/>
      <c r="D54" s="18"/>
      <c r="E54" s="18"/>
      <c r="F54" s="18"/>
      <c r="G54" s="18"/>
      <c r="H54" s="18"/>
      <c r="I54" s="18"/>
      <c r="J54" s="18"/>
      <c r="K54" s="18"/>
      <c r="L54" s="18"/>
      <c r="M54" s="18"/>
      <c r="N54" s="18"/>
    </row>
    <row r="55" spans="1:14" x14ac:dyDescent="0.25">
      <c r="A55" s="18"/>
      <c r="B55" s="18"/>
      <c r="C55" s="18"/>
      <c r="D55" s="18"/>
      <c r="E55" s="18"/>
      <c r="F55" s="18"/>
      <c r="G55" s="18"/>
      <c r="H55" s="18"/>
      <c r="I55" s="18"/>
      <c r="J55" s="18"/>
      <c r="K55" s="18"/>
      <c r="L55" s="18"/>
      <c r="M55" s="18"/>
      <c r="N55" s="18"/>
    </row>
    <row r="56" spans="1:14" x14ac:dyDescent="0.25">
      <c r="A56" s="18"/>
      <c r="B56" s="18"/>
      <c r="C56" s="18"/>
      <c r="D56" s="18"/>
      <c r="E56" s="18"/>
      <c r="F56" s="18"/>
      <c r="G56" s="18"/>
      <c r="H56" s="18"/>
      <c r="I56" s="18"/>
      <c r="J56" s="18"/>
      <c r="K56" s="18"/>
      <c r="L56" s="18"/>
      <c r="M56" s="18"/>
      <c r="N56" s="18"/>
    </row>
    <row r="57" spans="1:14" x14ac:dyDescent="0.25">
      <c r="A57" s="18"/>
      <c r="B57" s="18"/>
      <c r="C57" s="18"/>
      <c r="D57" s="18"/>
      <c r="E57" s="18"/>
      <c r="F57" s="18"/>
      <c r="G57" s="18"/>
      <c r="H57" s="18"/>
      <c r="I57" s="18"/>
      <c r="J57" s="18"/>
      <c r="K57" s="18"/>
      <c r="L57" s="18"/>
      <c r="M57" s="18"/>
      <c r="N57" s="18"/>
    </row>
    <row r="58" spans="1:14" x14ac:dyDescent="0.25">
      <c r="A58" s="18"/>
      <c r="B58" s="18"/>
      <c r="C58" s="18"/>
      <c r="D58" s="18"/>
      <c r="E58" s="18"/>
      <c r="F58" s="18"/>
      <c r="G58" s="18"/>
      <c r="H58" s="18"/>
      <c r="I58" s="18"/>
      <c r="J58" s="18"/>
      <c r="K58" s="18"/>
      <c r="L58" s="18"/>
      <c r="M58" s="18"/>
      <c r="N58" s="18"/>
    </row>
    <row r="59" spans="1:14" x14ac:dyDescent="0.25">
      <c r="A59" s="18"/>
      <c r="B59" s="18"/>
      <c r="C59" s="18"/>
      <c r="D59" s="18"/>
      <c r="E59" s="18"/>
      <c r="F59" s="18"/>
      <c r="G59" s="18"/>
      <c r="H59" s="18"/>
      <c r="I59" s="18"/>
      <c r="J59" s="18"/>
      <c r="K59" s="18"/>
      <c r="L59" s="18"/>
      <c r="M59" s="18"/>
      <c r="N59" s="18"/>
    </row>
    <row r="60" spans="1:14" x14ac:dyDescent="0.25">
      <c r="A60" s="18"/>
      <c r="B60" s="18"/>
      <c r="C60" s="18"/>
      <c r="D60" s="18"/>
      <c r="E60" s="18"/>
      <c r="F60" s="18"/>
      <c r="G60" s="18"/>
      <c r="H60" s="18"/>
      <c r="I60" s="18"/>
      <c r="J60" s="18"/>
      <c r="K60" s="18"/>
      <c r="L60" s="18"/>
      <c r="M60" s="18"/>
      <c r="N60" s="18"/>
    </row>
    <row r="61" spans="1:14" x14ac:dyDescent="0.25">
      <c r="A61" s="18"/>
      <c r="B61" s="18"/>
      <c r="C61" s="18"/>
      <c r="D61" s="18"/>
      <c r="E61" s="18"/>
      <c r="F61" s="18"/>
      <c r="G61" s="18"/>
      <c r="H61" s="18"/>
      <c r="I61" s="18"/>
      <c r="J61" s="18"/>
      <c r="K61" s="18"/>
      <c r="L61" s="18"/>
      <c r="M61" s="18"/>
      <c r="N61" s="18"/>
    </row>
    <row r="62" spans="1:14" x14ac:dyDescent="0.25">
      <c r="A62" s="18"/>
      <c r="B62" s="18"/>
      <c r="C62" s="18"/>
      <c r="D62" s="18"/>
      <c r="E62" s="18"/>
      <c r="F62" s="18"/>
      <c r="G62" s="18"/>
      <c r="H62" s="18"/>
      <c r="I62" s="18"/>
      <c r="J62" s="18"/>
      <c r="K62" s="18"/>
      <c r="L62" s="18"/>
      <c r="M62" s="18"/>
      <c r="N62" s="18"/>
    </row>
    <row r="63" spans="1:14" x14ac:dyDescent="0.25">
      <c r="A63" s="18"/>
      <c r="B63" s="18"/>
      <c r="C63" s="18"/>
      <c r="D63" s="18"/>
      <c r="E63" s="18"/>
      <c r="F63" s="18"/>
      <c r="G63" s="18"/>
      <c r="H63" s="18"/>
      <c r="I63" s="18"/>
      <c r="J63" s="18"/>
      <c r="K63" s="18"/>
      <c r="L63" s="18"/>
      <c r="M63" s="18"/>
      <c r="N63" s="18"/>
    </row>
    <row r="64" spans="1:14" x14ac:dyDescent="0.25">
      <c r="A64" s="18"/>
      <c r="B64" s="18"/>
      <c r="C64" s="18"/>
      <c r="D64" s="18"/>
      <c r="E64" s="18"/>
      <c r="F64" s="18"/>
      <c r="G64" s="18"/>
      <c r="H64" s="18"/>
      <c r="I64" s="18"/>
      <c r="J64" s="18"/>
      <c r="K64" s="18"/>
      <c r="L64" s="18"/>
      <c r="M64" s="18"/>
      <c r="N64" s="18"/>
    </row>
    <row r="65" spans="1:14" x14ac:dyDescent="0.25">
      <c r="A65" s="18"/>
      <c r="B65" s="18"/>
      <c r="C65" s="18"/>
      <c r="D65" s="18"/>
      <c r="E65" s="18"/>
      <c r="F65" s="18"/>
      <c r="G65" s="18"/>
      <c r="H65" s="18"/>
      <c r="I65" s="18"/>
      <c r="J65" s="18"/>
      <c r="K65" s="18"/>
      <c r="L65" s="18"/>
      <c r="M65" s="18"/>
      <c r="N65" s="18"/>
    </row>
    <row r="66" spans="1:14" x14ac:dyDescent="0.25">
      <c r="A66" s="18"/>
      <c r="B66" s="18"/>
      <c r="C66" s="18"/>
      <c r="D66" s="18"/>
      <c r="E66" s="18"/>
      <c r="F66" s="18"/>
      <c r="G66" s="18"/>
      <c r="H66" s="18"/>
      <c r="I66" s="18"/>
      <c r="J66" s="18"/>
      <c r="K66" s="18"/>
      <c r="L66" s="18"/>
      <c r="M66" s="18"/>
      <c r="N66" s="18"/>
    </row>
    <row r="67" spans="1:14" x14ac:dyDescent="0.25">
      <c r="A67" s="18"/>
      <c r="B67" s="18"/>
      <c r="C67" s="18"/>
      <c r="D67" s="18"/>
      <c r="E67" s="18"/>
      <c r="F67" s="18"/>
      <c r="G67" s="18"/>
      <c r="H67" s="18"/>
      <c r="I67" s="18"/>
      <c r="J67" s="18"/>
      <c r="K67" s="18"/>
      <c r="L67" s="18"/>
      <c r="M67" s="18"/>
      <c r="N67" s="18"/>
    </row>
    <row r="68" spans="1:14" x14ac:dyDescent="0.25">
      <c r="A68" s="18"/>
      <c r="B68" s="18"/>
      <c r="C68" s="18"/>
      <c r="D68" s="18"/>
      <c r="E68" s="18"/>
      <c r="F68" s="18"/>
      <c r="G68" s="18"/>
      <c r="H68" s="18"/>
      <c r="I68" s="18"/>
      <c r="J68" s="18"/>
      <c r="K68" s="18"/>
      <c r="L68" s="18"/>
      <c r="M68" s="18"/>
      <c r="N68" s="18"/>
    </row>
    <row r="69" spans="1:14" x14ac:dyDescent="0.25">
      <c r="A69" s="18"/>
      <c r="B69" s="18"/>
      <c r="C69" s="18"/>
      <c r="D69" s="18"/>
      <c r="E69" s="18"/>
      <c r="F69" s="18"/>
      <c r="G69" s="18"/>
      <c r="H69" s="18"/>
      <c r="I69" s="18"/>
      <c r="J69" s="18"/>
      <c r="K69" s="18"/>
      <c r="L69" s="18"/>
      <c r="M69" s="18"/>
      <c r="N69" s="18"/>
    </row>
    <row r="70" spans="1:14" x14ac:dyDescent="0.25">
      <c r="A70" s="18"/>
      <c r="B70" s="18"/>
      <c r="C70" s="18"/>
      <c r="D70" s="18"/>
      <c r="E70" s="18"/>
      <c r="F70" s="18"/>
      <c r="G70" s="18"/>
      <c r="H70" s="18"/>
      <c r="I70" s="18"/>
      <c r="J70" s="18"/>
      <c r="K70" s="18"/>
      <c r="L70" s="18"/>
      <c r="M70" s="18"/>
      <c r="N70" s="18"/>
    </row>
    <row r="71" spans="1:14" x14ac:dyDescent="0.25">
      <c r="A71" s="18"/>
      <c r="B71" s="18"/>
      <c r="C71" s="18"/>
      <c r="D71" s="18"/>
      <c r="E71" s="18"/>
      <c r="F71" s="18"/>
      <c r="G71" s="18"/>
      <c r="H71" s="18"/>
      <c r="I71" s="18"/>
      <c r="J71" s="18"/>
      <c r="K71" s="18"/>
      <c r="L71" s="18"/>
      <c r="M71" s="18"/>
      <c r="N71" s="18"/>
    </row>
    <row r="72" spans="1:14" x14ac:dyDescent="0.25">
      <c r="A72" s="18"/>
      <c r="B72" s="18"/>
      <c r="C72" s="18"/>
      <c r="D72" s="18"/>
      <c r="E72" s="18"/>
      <c r="F72" s="18"/>
      <c r="G72" s="18"/>
      <c r="H72" s="18"/>
      <c r="I72" s="18"/>
      <c r="J72" s="18"/>
      <c r="K72" s="18"/>
      <c r="L72" s="18"/>
      <c r="M72" s="18"/>
      <c r="N72" s="18"/>
    </row>
    <row r="73" spans="1:14" x14ac:dyDescent="0.25">
      <c r="A73" s="18"/>
      <c r="B73" s="18"/>
      <c r="C73" s="18"/>
      <c r="D73" s="18"/>
      <c r="E73" s="18"/>
      <c r="F73" s="18"/>
      <c r="G73" s="18"/>
      <c r="H73" s="18"/>
      <c r="I73" s="18"/>
      <c r="J73" s="18"/>
      <c r="K73" s="18"/>
      <c r="L73" s="18"/>
      <c r="M73" s="18"/>
      <c r="N73" s="18"/>
    </row>
    <row r="74" spans="1:14" x14ac:dyDescent="0.25">
      <c r="A74" s="18"/>
      <c r="B74" s="18"/>
      <c r="C74" s="18"/>
      <c r="D74" s="18"/>
      <c r="E74" s="18"/>
      <c r="F74" s="18"/>
      <c r="G74" s="18"/>
      <c r="H74" s="18"/>
      <c r="I74" s="18"/>
      <c r="J74" s="18"/>
      <c r="K74" s="18"/>
      <c r="L74" s="18"/>
      <c r="M74" s="18"/>
      <c r="N74" s="18"/>
    </row>
    <row r="75" spans="1:14" x14ac:dyDescent="0.25">
      <c r="A75" s="18"/>
      <c r="B75" s="18"/>
      <c r="C75" s="18"/>
      <c r="D75" s="18"/>
      <c r="E75" s="18"/>
      <c r="F75" s="18"/>
      <c r="G75" s="18"/>
      <c r="H75" s="18"/>
      <c r="I75" s="18"/>
      <c r="J75" s="18"/>
      <c r="K75" s="18"/>
      <c r="L75" s="18"/>
      <c r="M75" s="18"/>
      <c r="N75" s="18"/>
    </row>
    <row r="76" spans="1:14" x14ac:dyDescent="0.25">
      <c r="A76" s="18"/>
      <c r="B76" s="18"/>
      <c r="C76" s="18"/>
      <c r="D76" s="18"/>
      <c r="E76" s="18"/>
      <c r="F76" s="18"/>
      <c r="G76" s="18"/>
      <c r="H76" s="18"/>
      <c r="I76" s="18"/>
      <c r="J76" s="18"/>
      <c r="K76" s="18"/>
      <c r="L76" s="18"/>
      <c r="M76" s="18"/>
      <c r="N76" s="18"/>
    </row>
  </sheetData>
  <sheetProtection password="E784" sheet="1" objects="1" scenarios="1"/>
  <mergeCells count="13">
    <mergeCell ref="B5:L5"/>
    <mergeCell ref="B8:L8"/>
    <mergeCell ref="B17:L17"/>
    <mergeCell ref="B2:L2"/>
    <mergeCell ref="B25:L25"/>
    <mergeCell ref="B23:L23"/>
    <mergeCell ref="B7:L7"/>
    <mergeCell ref="B11:L11"/>
    <mergeCell ref="B16:L16"/>
    <mergeCell ref="B13:L13"/>
    <mergeCell ref="B14:L14"/>
    <mergeCell ref="B19:L19"/>
    <mergeCell ref="B21:L21"/>
  </mergeCells>
  <hyperlinks>
    <hyperlink ref="B23" location="'wettelijk betaald os'!J5" display="Ga hier naar het tabblad om uw recht en de opname van het verlof te registreren" xr:uid="{00000000-0004-0000-0000-000000000000}"/>
    <hyperlink ref="B19:L19" location="Basisgegevens!J7" display="Start in het tabblad met basisgegevens." xr:uid="{00000000-0004-0000-0000-000001000000}"/>
    <hyperlink ref="B21:L21" location="'ouderschapsverlof 1e jaar'!J5" display="Voor de situatie in het eerste jaar van het kind gaat u naar het volgende tabblad" xr:uid="{00000000-0004-0000-0000-000002000000}"/>
    <hyperlink ref="B23:L23" location="Toelichting!A1" display="Voor de situatie vanaf het eerste jaar van het kind gaat u naar dit tabblad." xr:uid="{00000000-0004-0000-0000-000003000000}"/>
  </hyperlinks>
  <pageMargins left="0.7" right="0.7" top="0.75" bottom="0.75" header="0.3" footer="0.3"/>
  <pageSetup paperSize="9" orientation="landscape"/>
  <rowBreaks count="1" manualBreakCount="1">
    <brk id="1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XFC34"/>
  <sheetViews>
    <sheetView workbookViewId="0">
      <selection activeCell="J23" sqref="J23:K23"/>
    </sheetView>
  </sheetViews>
  <sheetFormatPr defaultColWidth="0" defaultRowHeight="15" zeroHeight="1" x14ac:dyDescent="0.25"/>
  <cols>
    <col min="1" max="1" width="4.28515625" customWidth="1"/>
    <col min="2" max="12" width="9.140625" customWidth="1"/>
    <col min="13" max="16383" width="9.140625" hidden="1"/>
    <col min="16384" max="16384" width="2.140625" hidden="1"/>
  </cols>
  <sheetData>
    <row r="1" spans="1:19" x14ac:dyDescent="0.25">
      <c r="A1" s="18"/>
      <c r="B1" s="18"/>
      <c r="C1" s="18"/>
      <c r="D1" s="18"/>
      <c r="E1" s="18"/>
      <c r="F1" s="18"/>
      <c r="G1" s="18"/>
      <c r="H1" s="18"/>
      <c r="I1" s="18"/>
      <c r="J1" s="18"/>
      <c r="K1" s="18"/>
      <c r="L1" s="18"/>
      <c r="P1" t="s">
        <v>66</v>
      </c>
      <c r="R1">
        <v>40</v>
      </c>
      <c r="S1">
        <v>36</v>
      </c>
    </row>
    <row r="2" spans="1:19" x14ac:dyDescent="0.25">
      <c r="A2" s="18"/>
      <c r="B2" s="18"/>
      <c r="C2" s="18"/>
      <c r="D2" s="18"/>
      <c r="E2" s="18"/>
      <c r="F2" s="18"/>
      <c r="G2" s="18"/>
      <c r="H2" s="18"/>
      <c r="I2" s="18"/>
      <c r="J2" s="79" t="s">
        <v>173</v>
      </c>
      <c r="K2" s="80"/>
      <c r="L2" s="18"/>
      <c r="P2" t="s">
        <v>67</v>
      </c>
      <c r="S2">
        <v>36.86</v>
      </c>
    </row>
    <row r="3" spans="1:19" ht="15.75" thickBot="1" x14ac:dyDescent="0.3">
      <c r="A3" s="18"/>
      <c r="B3" s="18"/>
      <c r="C3" s="18"/>
      <c r="D3" s="18"/>
      <c r="E3" s="18"/>
      <c r="F3" s="18"/>
      <c r="G3" s="18"/>
      <c r="H3" s="18"/>
      <c r="I3" s="18"/>
      <c r="J3" s="18"/>
      <c r="K3" s="18"/>
      <c r="L3" s="18"/>
      <c r="S3">
        <v>38</v>
      </c>
    </row>
    <row r="4" spans="1:19" ht="16.5" thickBot="1" x14ac:dyDescent="0.3">
      <c r="A4" s="18"/>
      <c r="B4" s="17" t="s">
        <v>0</v>
      </c>
      <c r="C4" s="18"/>
      <c r="D4" s="18"/>
      <c r="E4" s="18"/>
      <c r="F4" s="18"/>
      <c r="G4" s="18"/>
      <c r="H4" s="18"/>
      <c r="I4" s="18"/>
      <c r="J4" s="84"/>
      <c r="K4" s="85"/>
      <c r="L4" s="18"/>
      <c r="P4" t="s">
        <v>117</v>
      </c>
      <c r="S4">
        <v>40</v>
      </c>
    </row>
    <row r="5" spans="1:19" ht="15.75" thickBot="1" x14ac:dyDescent="0.3">
      <c r="A5" s="18"/>
      <c r="B5" s="18"/>
      <c r="C5" s="18"/>
      <c r="D5" s="18"/>
      <c r="E5" s="18"/>
      <c r="F5" s="18"/>
      <c r="G5" s="18"/>
      <c r="H5" s="18"/>
      <c r="I5" s="18"/>
      <c r="J5" s="18"/>
      <c r="K5" s="18"/>
      <c r="L5" s="18"/>
      <c r="P5" t="s">
        <v>118</v>
      </c>
    </row>
    <row r="6" spans="1:19" ht="16.5" thickBot="1" x14ac:dyDescent="0.3">
      <c r="A6" s="18"/>
      <c r="B6" s="17" t="s">
        <v>1</v>
      </c>
      <c r="C6" s="18"/>
      <c r="D6" s="18"/>
      <c r="E6" s="18"/>
      <c r="F6" s="84"/>
      <c r="G6" s="86"/>
      <c r="H6" s="87"/>
      <c r="I6" s="87"/>
      <c r="J6" s="87"/>
      <c r="K6" s="88"/>
      <c r="L6" s="18"/>
    </row>
    <row r="7" spans="1:19" ht="15.75" thickBot="1" x14ac:dyDescent="0.3">
      <c r="A7" s="18"/>
      <c r="B7" s="18"/>
      <c r="C7" s="18"/>
      <c r="D7" s="18"/>
      <c r="E7" s="18"/>
      <c r="F7" s="18"/>
      <c r="G7" s="18"/>
      <c r="H7" s="18"/>
      <c r="I7" s="18"/>
      <c r="J7" s="18"/>
      <c r="K7" s="18"/>
      <c r="L7" s="18"/>
      <c r="P7">
        <f>IF(AND(K8="PO",K10&lt;&gt;40),1,0)</f>
        <v>0</v>
      </c>
    </row>
    <row r="8" spans="1:19" ht="16.5" thickBot="1" x14ac:dyDescent="0.3">
      <c r="A8" s="18"/>
      <c r="B8" s="18" t="s">
        <v>65</v>
      </c>
      <c r="C8" s="18"/>
      <c r="D8" s="18"/>
      <c r="E8" s="18"/>
      <c r="F8" s="18"/>
      <c r="G8" s="18"/>
      <c r="H8" s="18"/>
      <c r="I8" s="18"/>
      <c r="J8" s="18"/>
      <c r="K8" s="47" t="s">
        <v>66</v>
      </c>
      <c r="L8" s="18"/>
    </row>
    <row r="9" spans="1:19" ht="15.75" thickBot="1" x14ac:dyDescent="0.3">
      <c r="A9" s="18"/>
      <c r="B9" s="18"/>
      <c r="C9" s="18"/>
      <c r="D9" s="18"/>
      <c r="E9" s="18"/>
      <c r="F9" s="18"/>
      <c r="G9" s="18"/>
      <c r="H9" s="18"/>
      <c r="I9" s="18"/>
      <c r="J9" s="18"/>
      <c r="K9" s="18"/>
      <c r="L9" s="18"/>
    </row>
    <row r="10" spans="1:19" ht="16.5" thickBot="1" x14ac:dyDescent="0.3">
      <c r="A10" s="18"/>
      <c r="B10" s="18" t="s">
        <v>145</v>
      </c>
      <c r="C10" s="18"/>
      <c r="D10" s="18"/>
      <c r="E10" s="18"/>
      <c r="F10" s="18"/>
      <c r="G10" s="18"/>
      <c r="H10" s="18"/>
      <c r="I10" s="18"/>
      <c r="J10" s="18"/>
      <c r="K10" s="47">
        <v>40</v>
      </c>
      <c r="L10" s="18"/>
    </row>
    <row r="11" spans="1:19" ht="32.25" customHeight="1" x14ac:dyDescent="0.25">
      <c r="A11" s="18"/>
      <c r="B11" s="91" t="s">
        <v>147</v>
      </c>
      <c r="C11" s="91"/>
      <c r="D11" s="91"/>
      <c r="E11" s="91"/>
      <c r="F11" s="91"/>
      <c r="G11" s="91"/>
      <c r="H11" s="91"/>
      <c r="I11" s="91"/>
      <c r="J11" s="91"/>
      <c r="K11" s="91"/>
      <c r="L11" s="18"/>
    </row>
    <row r="12" spans="1:19" ht="15.75" thickBot="1" x14ac:dyDescent="0.3">
      <c r="A12" s="18"/>
      <c r="B12" s="18"/>
      <c r="C12" s="18"/>
      <c r="D12" s="18"/>
      <c r="E12" s="18"/>
      <c r="F12" s="18"/>
      <c r="G12" s="18"/>
      <c r="H12" s="18"/>
      <c r="I12" s="18"/>
      <c r="J12" s="18"/>
      <c r="K12" s="18"/>
      <c r="L12" s="18"/>
    </row>
    <row r="13" spans="1:19" ht="16.5" thickBot="1" x14ac:dyDescent="0.3">
      <c r="A13" s="18"/>
      <c r="B13" s="17" t="s">
        <v>2</v>
      </c>
      <c r="C13" s="18"/>
      <c r="D13" s="18"/>
      <c r="E13" s="18"/>
      <c r="F13" s="84"/>
      <c r="G13" s="86"/>
      <c r="H13" s="87"/>
      <c r="I13" s="87"/>
      <c r="J13" s="87"/>
      <c r="K13" s="88"/>
      <c r="L13" s="18"/>
    </row>
    <row r="14" spans="1:19" ht="15.75" thickBot="1" x14ac:dyDescent="0.3">
      <c r="A14" s="18"/>
      <c r="B14" s="18"/>
      <c r="C14" s="18"/>
      <c r="D14" s="18"/>
      <c r="E14" s="18"/>
      <c r="F14" s="18"/>
      <c r="G14" s="18"/>
      <c r="H14" s="18"/>
      <c r="I14" s="18"/>
      <c r="J14" s="18"/>
      <c r="K14" s="18"/>
      <c r="L14" s="18"/>
    </row>
    <row r="15" spans="1:19" ht="16.5" thickBot="1" x14ac:dyDescent="0.3">
      <c r="A15" s="18"/>
      <c r="B15" s="17" t="s">
        <v>3</v>
      </c>
      <c r="C15" s="18"/>
      <c r="D15" s="18"/>
      <c r="E15" s="18"/>
      <c r="F15" s="18"/>
      <c r="G15" s="18"/>
      <c r="H15" s="18"/>
      <c r="I15" s="18"/>
      <c r="J15" s="84"/>
      <c r="K15" s="85"/>
      <c r="L15" s="18"/>
    </row>
    <row r="16" spans="1:19" ht="15.75" thickBot="1" x14ac:dyDescent="0.3">
      <c r="A16" s="18"/>
      <c r="B16" s="18"/>
      <c r="C16" s="18"/>
      <c r="D16" s="18"/>
      <c r="E16" s="18"/>
      <c r="F16" s="18"/>
      <c r="G16" s="18"/>
      <c r="H16" s="18"/>
      <c r="I16" s="18"/>
      <c r="J16" s="18"/>
      <c r="K16" s="18"/>
      <c r="L16" s="18"/>
    </row>
    <row r="17" spans="1:12" ht="16.5" thickBot="1" x14ac:dyDescent="0.3">
      <c r="A17" s="18"/>
      <c r="B17" s="17" t="s">
        <v>5</v>
      </c>
      <c r="C17" s="18"/>
      <c r="D17" s="18"/>
      <c r="E17" s="18"/>
      <c r="F17" s="84"/>
      <c r="G17" s="86"/>
      <c r="H17" s="87"/>
      <c r="I17" s="87"/>
      <c r="J17" s="87"/>
      <c r="K17" s="88"/>
      <c r="L17" s="18"/>
    </row>
    <row r="18" spans="1:12" ht="15.75" thickBot="1" x14ac:dyDescent="0.3">
      <c r="A18" s="18"/>
      <c r="B18" s="18"/>
      <c r="C18" s="18"/>
      <c r="D18" s="18"/>
      <c r="E18" s="18"/>
      <c r="F18" s="18"/>
      <c r="G18" s="18"/>
      <c r="H18" s="18"/>
      <c r="I18" s="18"/>
      <c r="J18" s="18"/>
      <c r="K18" s="18"/>
      <c r="L18" s="18"/>
    </row>
    <row r="19" spans="1:12" ht="16.5" thickBot="1" x14ac:dyDescent="0.3">
      <c r="A19" s="18"/>
      <c r="B19" s="17" t="s">
        <v>4</v>
      </c>
      <c r="C19" s="18"/>
      <c r="D19" s="18"/>
      <c r="E19" s="18"/>
      <c r="F19" s="18"/>
      <c r="G19" s="18"/>
      <c r="H19" s="18"/>
      <c r="I19" s="18"/>
      <c r="J19" s="89"/>
      <c r="K19" s="90"/>
      <c r="L19" s="18"/>
    </row>
    <row r="20" spans="1:12" ht="15.75" thickBot="1" x14ac:dyDescent="0.3">
      <c r="A20" s="18"/>
      <c r="B20" s="18"/>
      <c r="C20" s="18"/>
      <c r="D20" s="18"/>
      <c r="E20" s="18"/>
      <c r="F20" s="18"/>
      <c r="G20" s="18"/>
      <c r="H20" s="18"/>
      <c r="I20" s="18"/>
      <c r="J20" s="18"/>
      <c r="K20" s="18"/>
      <c r="L20" s="18"/>
    </row>
    <row r="21" spans="1:12" ht="16.5" thickBot="1" x14ac:dyDescent="0.3">
      <c r="A21" s="18"/>
      <c r="B21" s="18" t="s">
        <v>93</v>
      </c>
      <c r="C21" s="18"/>
      <c r="D21" s="18"/>
      <c r="E21" s="18"/>
      <c r="F21" s="18"/>
      <c r="G21" s="18"/>
      <c r="H21" s="18"/>
      <c r="I21" s="18"/>
      <c r="J21" s="81"/>
      <c r="K21" s="82"/>
      <c r="L21" s="18"/>
    </row>
    <row r="22" spans="1:12" ht="15.75" thickBot="1" x14ac:dyDescent="0.3">
      <c r="A22" s="18"/>
      <c r="B22" s="18"/>
      <c r="C22" s="18"/>
      <c r="D22" s="18"/>
      <c r="E22" s="18"/>
      <c r="F22" s="18"/>
      <c r="G22" s="18"/>
      <c r="H22" s="18"/>
      <c r="I22" s="18"/>
      <c r="J22" s="18"/>
      <c r="K22" s="18"/>
      <c r="L22" s="18"/>
    </row>
    <row r="23" spans="1:12" ht="16.5" thickBot="1" x14ac:dyDescent="0.3">
      <c r="A23" s="18"/>
      <c r="B23" s="18" t="s">
        <v>92</v>
      </c>
      <c r="C23" s="18"/>
      <c r="D23" s="18"/>
      <c r="E23" s="18"/>
      <c r="F23" s="18"/>
      <c r="G23" s="18"/>
      <c r="H23" s="18"/>
      <c r="I23" s="18"/>
      <c r="J23" s="81"/>
      <c r="K23" s="82"/>
      <c r="L23" s="18"/>
    </row>
    <row r="24" spans="1:12" ht="15.75" thickBot="1" x14ac:dyDescent="0.3">
      <c r="A24" s="18"/>
      <c r="B24" s="18"/>
      <c r="C24" s="18"/>
      <c r="D24" s="18"/>
      <c r="E24" s="18"/>
      <c r="F24" s="18"/>
      <c r="G24" s="18"/>
      <c r="H24" s="18"/>
      <c r="I24" s="18"/>
      <c r="J24" s="18"/>
      <c r="K24" s="18"/>
      <c r="L24" s="18"/>
    </row>
    <row r="25" spans="1:12" ht="16.5" thickBot="1" x14ac:dyDescent="0.3">
      <c r="A25" s="18"/>
      <c r="B25" s="18" t="s">
        <v>138</v>
      </c>
      <c r="C25" s="18"/>
      <c r="D25" s="18"/>
      <c r="E25" s="18"/>
      <c r="F25" s="18"/>
      <c r="G25" s="18"/>
      <c r="H25" s="18"/>
      <c r="I25" s="18"/>
      <c r="J25" s="18"/>
      <c r="K25" s="48" t="s">
        <v>117</v>
      </c>
      <c r="L25" s="18"/>
    </row>
    <row r="26" spans="1:12" x14ac:dyDescent="0.25">
      <c r="A26" s="18"/>
      <c r="B26" s="18"/>
      <c r="C26" s="18"/>
      <c r="D26" s="18"/>
      <c r="E26" s="18"/>
      <c r="F26" s="18"/>
      <c r="G26" s="18"/>
      <c r="H26" s="18"/>
      <c r="I26" s="18"/>
      <c r="J26" s="18"/>
      <c r="K26" s="18"/>
      <c r="L26" s="18"/>
    </row>
    <row r="27" spans="1:12" ht="46.5" customHeight="1" x14ac:dyDescent="0.25">
      <c r="A27" s="18"/>
      <c r="B27" s="77" t="s">
        <v>114</v>
      </c>
      <c r="C27" s="78"/>
      <c r="D27" s="78"/>
      <c r="E27" s="78"/>
      <c r="F27" s="78"/>
      <c r="G27" s="78"/>
      <c r="H27" s="78"/>
      <c r="I27" s="78"/>
      <c r="J27" s="78"/>
      <c r="K27" s="78"/>
      <c r="L27" s="18"/>
    </row>
    <row r="28" spans="1:12" ht="15.75" thickBot="1" x14ac:dyDescent="0.3">
      <c r="A28" s="18"/>
      <c r="B28" s="18"/>
      <c r="C28" s="18"/>
      <c r="D28" s="18"/>
      <c r="E28" s="18"/>
      <c r="F28" s="18"/>
      <c r="G28" s="18"/>
      <c r="H28" s="18"/>
      <c r="I28" s="18"/>
      <c r="J28" s="18"/>
      <c r="K28" s="18"/>
      <c r="L28" s="18"/>
    </row>
    <row r="29" spans="1:12" ht="16.5" thickBot="1" x14ac:dyDescent="0.3">
      <c r="A29" s="18"/>
      <c r="B29" s="83" t="s">
        <v>112</v>
      </c>
      <c r="C29" s="75"/>
      <c r="D29" s="75"/>
      <c r="E29" s="75"/>
      <c r="F29" s="75"/>
      <c r="G29" s="75"/>
      <c r="H29" s="75"/>
      <c r="I29" s="76"/>
      <c r="J29" s="18"/>
      <c r="K29" s="18"/>
      <c r="L29" s="18"/>
    </row>
    <row r="30" spans="1:12" ht="15.75" thickBot="1" x14ac:dyDescent="0.3">
      <c r="A30" s="18"/>
      <c r="B30" s="18"/>
      <c r="C30" s="18"/>
      <c r="D30" s="18"/>
      <c r="E30" s="18"/>
      <c r="F30" s="18"/>
      <c r="G30" s="18"/>
      <c r="H30" s="18"/>
      <c r="I30" s="18"/>
      <c r="J30" s="18"/>
      <c r="K30" s="18"/>
      <c r="L30" s="18"/>
    </row>
    <row r="31" spans="1:12" ht="16.5" thickBot="1" x14ac:dyDescent="0.3">
      <c r="A31" s="18"/>
      <c r="B31" s="74" t="s">
        <v>144</v>
      </c>
      <c r="C31" s="75"/>
      <c r="D31" s="75"/>
      <c r="E31" s="75"/>
      <c r="F31" s="75"/>
      <c r="G31" s="75"/>
      <c r="H31" s="75"/>
      <c r="I31" s="76"/>
      <c r="J31" s="18"/>
      <c r="K31" s="18"/>
      <c r="L31" s="18"/>
    </row>
    <row r="32" spans="1:12" x14ac:dyDescent="0.25">
      <c r="A32" s="18"/>
      <c r="B32" s="18"/>
      <c r="C32" s="18"/>
      <c r="D32" s="18"/>
      <c r="E32" s="18"/>
      <c r="F32" s="18"/>
      <c r="G32" s="18"/>
      <c r="H32" s="18"/>
      <c r="I32" s="18"/>
      <c r="J32" s="18"/>
      <c r="K32" s="18"/>
      <c r="L32" s="18"/>
    </row>
    <row r="33" spans="1:12" x14ac:dyDescent="0.25">
      <c r="A33" s="18"/>
      <c r="B33" s="18"/>
      <c r="C33" s="18"/>
      <c r="D33" s="18"/>
      <c r="E33" s="18"/>
      <c r="F33" s="18"/>
      <c r="G33" s="18"/>
      <c r="H33" s="18"/>
      <c r="I33" s="18"/>
      <c r="J33" s="18"/>
      <c r="K33" s="18"/>
      <c r="L33" s="18"/>
    </row>
    <row r="34" spans="1:12" x14ac:dyDescent="0.25">
      <c r="A34" s="18"/>
      <c r="B34" s="18"/>
      <c r="C34" s="18"/>
      <c r="D34" s="18"/>
      <c r="E34" s="18"/>
      <c r="F34" s="18"/>
      <c r="G34" s="18"/>
      <c r="H34" s="18"/>
      <c r="I34" s="18"/>
      <c r="J34" s="18"/>
      <c r="K34" s="18"/>
      <c r="L34" s="18"/>
    </row>
  </sheetData>
  <sheetProtection algorithmName="SHA-512" hashValue="20am7Y4wMT04FrUYiDH17SBK3sXL1qtbnJnvITDytn/CF4ONwicrRH624Xdt0tKfGYKAvce+IP3m5hrlOJS6PQ==" saltValue="8ttF9X+oNr3jUxw6WNMbwg==" spinCount="100000" sheet="1" objects="1" scenarios="1"/>
  <mergeCells count="13">
    <mergeCell ref="B31:I31"/>
    <mergeCell ref="B27:K27"/>
    <mergeCell ref="J2:K2"/>
    <mergeCell ref="J21:K21"/>
    <mergeCell ref="J23:K23"/>
    <mergeCell ref="B29:I29"/>
    <mergeCell ref="J4:K4"/>
    <mergeCell ref="F6:K6"/>
    <mergeCell ref="F13:K13"/>
    <mergeCell ref="J15:K15"/>
    <mergeCell ref="J19:K19"/>
    <mergeCell ref="F17:K17"/>
    <mergeCell ref="B11:K11"/>
  </mergeCells>
  <conditionalFormatting sqref="B11:K11">
    <cfRule type="expression" dxfId="11" priority="1">
      <formula>$P$7=1</formula>
    </cfRule>
  </conditionalFormatting>
  <dataValidations count="4">
    <dataValidation type="decimal" allowBlank="1" showInputMessage="1" showErrorMessage="1" error="Werktijdfactor moet groter dan 0 zijn, maar niet groter dan 1" sqref="J21:K21" xr:uid="{00000000-0002-0000-0100-000000000000}">
      <formula1>0</formula1>
      <formula2>1</formula2>
    </dataValidation>
    <dataValidation type="list" allowBlank="1" showInputMessage="1" showErrorMessage="1" sqref="K8" xr:uid="{00000000-0002-0000-0100-000001000000}">
      <formula1>$P$1:$P$2</formula1>
    </dataValidation>
    <dataValidation type="list" allowBlank="1" showInputMessage="1" showErrorMessage="1" sqref="K25" xr:uid="{00000000-0002-0000-0100-000002000000}">
      <formula1>$P$4:$P$5</formula1>
    </dataValidation>
    <dataValidation type="list" allowBlank="1" showInputMessage="1" showErrorMessage="1" sqref="K10" xr:uid="{00000000-0002-0000-0100-000003000000}">
      <formula1>INDIRECT($K$8)</formula1>
    </dataValidation>
  </dataValidations>
  <hyperlinks>
    <hyperlink ref="B29:I29" location="'ouderschapsverlof 1e jaar'!J15" display="Klik hier om naar berekening ouderschapsverlof in het 1e jaar te gaan" xr:uid="{00000000-0004-0000-0100-000000000000}"/>
    <hyperlink ref="B31:I31" location="'ouderschapsverlof na 1e jaar'!J17" display="Klik hier om naar de berekening ouderschapsverlof na het 1e jaar te gaan" xr:uid="{00000000-0004-0000-0100-000001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XFC134"/>
  <sheetViews>
    <sheetView showGridLines="0" showRowColHeaders="0" topLeftCell="A16" zoomScaleNormal="100" workbookViewId="0">
      <selection activeCell="U17" sqref="U17:V17"/>
    </sheetView>
  </sheetViews>
  <sheetFormatPr defaultColWidth="0" defaultRowHeight="15" zeroHeight="1" x14ac:dyDescent="0.25"/>
  <cols>
    <col min="1" max="1" width="4.140625" customWidth="1"/>
    <col min="2" max="2" width="10.85546875" bestFit="1" customWidth="1"/>
    <col min="3" max="3" width="13.140625" customWidth="1"/>
    <col min="4" max="4" width="8" customWidth="1"/>
    <col min="5" max="5" width="7.28515625" customWidth="1"/>
    <col min="6" max="8" width="8" customWidth="1"/>
    <col min="9" max="9" width="4.140625" customWidth="1"/>
    <col min="10" max="10" width="9.140625" customWidth="1"/>
    <col min="11" max="11" width="25" customWidth="1"/>
    <col min="12" max="12" width="9.140625" customWidth="1"/>
    <col min="13" max="13" width="8.140625" customWidth="1"/>
    <col min="14" max="17" width="7.42578125" customWidth="1"/>
    <col min="18" max="20" width="3.85546875" customWidth="1"/>
    <col min="21" max="21" width="10.7109375" customWidth="1"/>
    <col min="22" max="22" width="8.85546875" customWidth="1"/>
    <col min="23" max="23" width="7.7109375" customWidth="1"/>
    <col min="24" max="25" width="10.28515625" customWidth="1"/>
    <col min="26" max="26" width="7.7109375" customWidth="1"/>
    <col min="27" max="27" width="3.85546875" customWidth="1"/>
    <col min="28" max="28" width="9.5703125" customWidth="1"/>
    <col min="29" max="29" width="3.85546875" style="5" customWidth="1"/>
    <col min="30" max="16383" width="3.85546875" hidden="1"/>
    <col min="16384" max="16384" width="2.140625" hidden="1"/>
  </cols>
  <sheetData>
    <row r="1" spans="1:29" x14ac:dyDescent="0.25">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row>
    <row r="2" spans="1:29" x14ac:dyDescent="0.2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row>
    <row r="3" spans="1:29" ht="18.75" x14ac:dyDescent="0.3">
      <c r="A3" s="18"/>
      <c r="B3" s="139" t="s">
        <v>77</v>
      </c>
      <c r="C3" s="140"/>
      <c r="D3" s="140"/>
      <c r="E3" s="140"/>
      <c r="F3" s="140"/>
      <c r="G3" s="140"/>
      <c r="H3" s="140"/>
      <c r="I3" s="140"/>
      <c r="J3" s="140"/>
      <c r="K3" s="140"/>
      <c r="L3" s="140"/>
      <c r="M3" s="140"/>
      <c r="N3" s="140"/>
      <c r="O3" s="140"/>
      <c r="P3" s="140"/>
      <c r="Q3" s="140"/>
      <c r="R3" s="140"/>
      <c r="S3" s="18"/>
      <c r="T3" s="18"/>
      <c r="U3" s="18"/>
      <c r="V3" s="18"/>
      <c r="W3" s="18"/>
      <c r="X3" s="18"/>
      <c r="Y3" s="25" t="str">
        <f>Basisgegevens!J2</f>
        <v>versie 1.16</v>
      </c>
      <c r="Z3" s="18"/>
      <c r="AA3" s="18"/>
      <c r="AB3" s="18"/>
      <c r="AC3" s="18"/>
    </row>
    <row r="4" spans="1:29" ht="15.75" thickBot="1" x14ac:dyDescent="0.3">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row>
    <row r="5" spans="1:29" ht="16.5" thickBot="1" x14ac:dyDescent="0.3">
      <c r="A5" s="18"/>
      <c r="B5" s="17" t="s">
        <v>0</v>
      </c>
      <c r="C5" s="18"/>
      <c r="D5" s="18"/>
      <c r="E5" s="18"/>
      <c r="F5" s="18"/>
      <c r="G5" s="18"/>
      <c r="H5" s="18"/>
      <c r="I5" s="18"/>
      <c r="J5" s="96">
        <f>Basisgegevens!J4</f>
        <v>0</v>
      </c>
      <c r="K5" s="97"/>
      <c r="L5" s="18"/>
      <c r="M5" s="17" t="s">
        <v>1</v>
      </c>
      <c r="N5" s="18"/>
      <c r="O5" s="18"/>
      <c r="P5" s="18"/>
      <c r="Q5" s="96">
        <f>Basisgegevens!F6</f>
        <v>0</v>
      </c>
      <c r="R5" s="99"/>
      <c r="S5" s="99"/>
      <c r="T5" s="99"/>
      <c r="U5" s="99"/>
      <c r="V5" s="97"/>
      <c r="W5" s="18"/>
      <c r="X5" s="18" t="s">
        <v>65</v>
      </c>
      <c r="Y5" s="44" t="str">
        <f>Basisgegevens!K8</f>
        <v>PO</v>
      </c>
      <c r="Z5" s="18"/>
      <c r="AA5" s="18"/>
      <c r="AB5" s="18"/>
      <c r="AC5" s="18"/>
    </row>
    <row r="6" spans="1:29" ht="15.75" thickBot="1" x14ac:dyDescent="0.3">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row>
    <row r="7" spans="1:29" ht="16.5" thickBot="1" x14ac:dyDescent="0.3">
      <c r="A7" s="18"/>
      <c r="B7" s="17" t="s">
        <v>2</v>
      </c>
      <c r="C7" s="18"/>
      <c r="D7" s="18"/>
      <c r="E7" s="18"/>
      <c r="F7" s="96">
        <f>Basisgegevens!F13</f>
        <v>0</v>
      </c>
      <c r="G7" s="99"/>
      <c r="H7" s="100"/>
      <c r="I7" s="100"/>
      <c r="J7" s="100"/>
      <c r="K7" s="101"/>
      <c r="L7" s="18"/>
      <c r="M7" s="17" t="s">
        <v>3</v>
      </c>
      <c r="N7" s="18"/>
      <c r="O7" s="18"/>
      <c r="P7" s="18"/>
      <c r="Q7" s="18"/>
      <c r="R7" s="18"/>
      <c r="S7" s="18"/>
      <c r="T7" s="18"/>
      <c r="U7" s="96">
        <f>Basisgegevens!J15</f>
        <v>0</v>
      </c>
      <c r="V7" s="97"/>
      <c r="W7" s="18"/>
      <c r="X7" s="18" t="s">
        <v>146</v>
      </c>
      <c r="Y7" s="44">
        <f>Basisgegevens!K10</f>
        <v>40</v>
      </c>
      <c r="Z7" s="18"/>
      <c r="AA7" s="18"/>
      <c r="AB7" s="18"/>
      <c r="AC7" s="18"/>
    </row>
    <row r="8" spans="1:29" ht="15.75" thickBot="1" x14ac:dyDescent="0.3">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row>
    <row r="9" spans="1:29" ht="16.5" thickBot="1" x14ac:dyDescent="0.3">
      <c r="A9" s="18"/>
      <c r="B9" s="17" t="s">
        <v>4</v>
      </c>
      <c r="C9" s="18"/>
      <c r="D9" s="18"/>
      <c r="E9" s="18"/>
      <c r="F9" s="18"/>
      <c r="G9" s="18"/>
      <c r="H9" s="18"/>
      <c r="I9" s="18"/>
      <c r="J9" s="94" t="str">
        <f>IF(Basisgegevens!J19="","",Basisgegevens!J19)</f>
        <v/>
      </c>
      <c r="K9" s="95"/>
      <c r="L9" s="18"/>
      <c r="M9" s="17" t="s">
        <v>5</v>
      </c>
      <c r="N9" s="18"/>
      <c r="O9" s="18"/>
      <c r="P9" s="18"/>
      <c r="Q9" s="96">
        <f>Basisgegevens!F17</f>
        <v>0</v>
      </c>
      <c r="R9" s="99"/>
      <c r="S9" s="100"/>
      <c r="T9" s="100"/>
      <c r="U9" s="100"/>
      <c r="V9" s="101"/>
      <c r="W9" s="18"/>
      <c r="X9" s="18"/>
      <c r="Y9" s="18"/>
      <c r="Z9" s="18"/>
      <c r="AA9" s="18"/>
      <c r="AB9" s="18"/>
      <c r="AC9" s="18"/>
    </row>
    <row r="10" spans="1:29" ht="15.75" thickBot="1" x14ac:dyDescent="0.3">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row>
    <row r="11" spans="1:29" ht="16.5" thickBot="1" x14ac:dyDescent="0.3">
      <c r="A11" s="18"/>
      <c r="B11" s="18" t="s">
        <v>45</v>
      </c>
      <c r="C11" s="18"/>
      <c r="D11" s="18"/>
      <c r="E11" s="18"/>
      <c r="F11" s="18"/>
      <c r="G11" s="18"/>
      <c r="H11" s="18"/>
      <c r="I11" s="18"/>
      <c r="J11" s="111">
        <f>Basisgegevens!J21</f>
        <v>0</v>
      </c>
      <c r="K11" s="112"/>
      <c r="L11" s="18"/>
      <c r="M11" s="17" t="s">
        <v>48</v>
      </c>
      <c r="N11" s="18"/>
      <c r="O11" s="18"/>
      <c r="P11" s="18"/>
      <c r="Q11" s="18"/>
      <c r="R11" s="18"/>
      <c r="S11" s="18"/>
      <c r="T11" s="18"/>
      <c r="U11" s="106">
        <f>IF(Y5="PO",J11*40,J11*Y7)</f>
        <v>0</v>
      </c>
      <c r="V11" s="107"/>
      <c r="W11" s="18"/>
      <c r="X11" s="18"/>
      <c r="Y11" s="18"/>
      <c r="Z11" s="18"/>
      <c r="AA11" s="18"/>
      <c r="AB11" s="18"/>
      <c r="AC11" s="18"/>
    </row>
    <row r="12" spans="1:29" ht="16.5" thickBot="1" x14ac:dyDescent="0.3">
      <c r="A12" s="18"/>
      <c r="B12" s="18"/>
      <c r="C12" s="18"/>
      <c r="D12" s="18"/>
      <c r="E12" s="18"/>
      <c r="F12" s="18"/>
      <c r="G12" s="18"/>
      <c r="H12" s="18"/>
      <c r="I12" s="18"/>
      <c r="J12" s="18"/>
      <c r="K12" s="18"/>
      <c r="L12" s="18"/>
      <c r="M12" s="17"/>
      <c r="N12" s="18"/>
      <c r="O12" s="18"/>
      <c r="P12" s="18"/>
      <c r="Q12" s="18"/>
      <c r="R12" s="18"/>
      <c r="S12" s="18"/>
      <c r="T12" s="18"/>
      <c r="U12" s="28"/>
      <c r="V12" s="28"/>
      <c r="W12" s="18"/>
      <c r="X12" s="18"/>
      <c r="Y12" s="18"/>
      <c r="Z12" s="18"/>
      <c r="AA12" s="18"/>
      <c r="AB12" s="18"/>
      <c r="AC12" s="18"/>
    </row>
    <row r="13" spans="1:29" ht="16.5" thickBot="1" x14ac:dyDescent="0.3">
      <c r="A13" s="18"/>
      <c r="B13" s="136" t="s">
        <v>113</v>
      </c>
      <c r="C13" s="137"/>
      <c r="D13" s="137"/>
      <c r="E13" s="137"/>
      <c r="F13" s="137"/>
      <c r="G13" s="137"/>
      <c r="H13" s="137"/>
      <c r="I13" s="137"/>
      <c r="J13" s="137"/>
      <c r="K13" s="138"/>
      <c r="L13" s="18"/>
      <c r="M13" s="18"/>
      <c r="N13" s="18"/>
      <c r="O13" s="18"/>
      <c r="P13" s="18"/>
      <c r="Q13" s="18"/>
      <c r="R13" s="18"/>
      <c r="S13" s="18"/>
      <c r="T13" s="18"/>
      <c r="U13" s="18"/>
      <c r="V13" s="18"/>
      <c r="W13" s="18"/>
      <c r="X13" s="18"/>
      <c r="Y13" s="18"/>
      <c r="Z13" s="18"/>
      <c r="AA13" s="18"/>
      <c r="AB13" s="18"/>
      <c r="AC13" s="18"/>
    </row>
    <row r="14" spans="1:29" ht="16.5" thickBot="1" x14ac:dyDescent="0.3">
      <c r="A14" s="18"/>
      <c r="B14" s="45"/>
      <c r="C14" s="43"/>
      <c r="D14" s="43"/>
      <c r="E14" s="43"/>
      <c r="F14" s="43"/>
      <c r="G14" s="43"/>
      <c r="H14" s="43"/>
      <c r="I14" s="18"/>
      <c r="J14" s="18"/>
      <c r="K14" s="18"/>
      <c r="L14" s="18"/>
      <c r="M14" s="18"/>
      <c r="N14" s="18"/>
      <c r="O14" s="18"/>
      <c r="P14" s="18"/>
      <c r="Q14" s="18"/>
      <c r="R14" s="18"/>
      <c r="S14" s="18"/>
      <c r="T14" s="18"/>
      <c r="U14" s="18"/>
      <c r="V14" s="18"/>
      <c r="W14" s="18"/>
      <c r="X14" s="18"/>
      <c r="Y14" s="18"/>
      <c r="Z14" s="18"/>
      <c r="AA14" s="18"/>
      <c r="AB14" s="18"/>
      <c r="AC14" s="18"/>
    </row>
    <row r="15" spans="1:29" ht="16.5" thickBot="1" x14ac:dyDescent="0.3">
      <c r="A15" s="18"/>
      <c r="B15" s="136" t="s">
        <v>115</v>
      </c>
      <c r="C15" s="137"/>
      <c r="D15" s="137"/>
      <c r="E15" s="137"/>
      <c r="F15" s="137"/>
      <c r="G15" s="137"/>
      <c r="H15" s="137"/>
      <c r="I15" s="137"/>
      <c r="J15" s="137"/>
      <c r="K15" s="138"/>
      <c r="L15" s="18"/>
      <c r="M15" s="18"/>
      <c r="N15" s="18"/>
      <c r="O15" s="18"/>
      <c r="P15" s="18"/>
      <c r="Q15" s="18"/>
      <c r="R15" s="18"/>
      <c r="S15" s="18"/>
      <c r="T15" s="18"/>
      <c r="U15" s="18"/>
      <c r="V15" s="18"/>
      <c r="W15" s="18"/>
      <c r="X15" s="18"/>
      <c r="Y15" s="18"/>
      <c r="Z15" s="18"/>
      <c r="AA15" s="18"/>
      <c r="AB15" s="18"/>
      <c r="AC15" s="18"/>
    </row>
    <row r="16" spans="1:29" ht="15.75" thickBot="1" x14ac:dyDescent="0.3">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row>
    <row r="17" spans="1:29" ht="16.5" thickBot="1" x14ac:dyDescent="0.3">
      <c r="A17" s="18"/>
      <c r="B17" s="17" t="s">
        <v>6</v>
      </c>
      <c r="C17" s="18"/>
      <c r="D17" s="18"/>
      <c r="E17" s="18"/>
      <c r="F17" s="18"/>
      <c r="G17" s="18"/>
      <c r="H17" s="18"/>
      <c r="I17" s="18"/>
      <c r="J17" s="89"/>
      <c r="K17" s="90"/>
      <c r="L17" s="18"/>
      <c r="M17" s="18" t="s">
        <v>84</v>
      </c>
      <c r="N17" s="18"/>
      <c r="O17" s="18"/>
      <c r="P17" s="18"/>
      <c r="Q17" s="18"/>
      <c r="R17" s="18"/>
      <c r="S17" s="18"/>
      <c r="T17" s="18"/>
      <c r="U17" s="89"/>
      <c r="V17" s="90"/>
      <c r="W17" s="18"/>
      <c r="X17" s="18"/>
      <c r="Y17" s="18"/>
      <c r="Z17" s="18"/>
      <c r="AA17" s="18"/>
      <c r="AB17" s="18"/>
      <c r="AC17" s="18"/>
    </row>
    <row r="18" spans="1:29" ht="16.5" thickBot="1" x14ac:dyDescent="0.3">
      <c r="A18" s="18"/>
      <c r="B18" s="35" t="str">
        <f>IF(J9="","","Datum ingang moet liggen in het 1e jaar na geboorte van het kind en op of na 2-8-2022")</f>
        <v/>
      </c>
      <c r="C18" s="18"/>
      <c r="D18" s="18"/>
      <c r="E18" s="18"/>
      <c r="F18" s="18"/>
      <c r="G18" s="18"/>
      <c r="H18" s="18"/>
      <c r="I18" s="18"/>
      <c r="J18" s="18"/>
      <c r="K18" s="18"/>
      <c r="L18" s="18"/>
      <c r="M18" s="26"/>
      <c r="N18" s="18"/>
      <c r="O18" s="18"/>
      <c r="P18" s="18"/>
      <c r="Q18" s="18"/>
      <c r="R18" s="18"/>
      <c r="S18" s="18"/>
      <c r="T18" s="18"/>
      <c r="U18" s="62"/>
      <c r="V18" s="18"/>
      <c r="W18" s="18"/>
      <c r="X18" s="18"/>
      <c r="Y18" s="18"/>
      <c r="Z18" s="18"/>
      <c r="AA18" s="18"/>
      <c r="AB18" s="18"/>
      <c r="AC18" s="18"/>
    </row>
    <row r="19" spans="1:29" ht="16.5" thickBot="1" x14ac:dyDescent="0.3">
      <c r="A19" s="18"/>
      <c r="B19" s="17" t="s">
        <v>68</v>
      </c>
      <c r="C19" s="18"/>
      <c r="D19" s="18"/>
      <c r="E19" s="18"/>
      <c r="F19" s="18"/>
      <c r="G19" s="18"/>
      <c r="H19" s="18"/>
      <c r="I19" s="18"/>
      <c r="J19" s="94" t="str">
        <f>IF(J9="","",'berekening 1e jaar'!C4)</f>
        <v/>
      </c>
      <c r="K19" s="95"/>
      <c r="L19" s="18"/>
      <c r="M19" s="36" t="str">
        <f>IF(J9="","","Einddatum verlof is groter dan toegestaan of ligt voor de datum ingang verlof. Pas de eind- of begindatum aan.")</f>
        <v/>
      </c>
      <c r="N19" s="26"/>
      <c r="O19" s="26"/>
      <c r="P19" s="26"/>
      <c r="Q19" s="26"/>
      <c r="R19" s="26"/>
      <c r="S19" s="26"/>
      <c r="T19" s="26"/>
      <c r="U19" s="26"/>
      <c r="V19" s="26"/>
      <c r="W19" s="18"/>
      <c r="X19" s="18"/>
      <c r="Y19" s="18"/>
      <c r="Z19" s="18"/>
      <c r="AA19" s="18"/>
      <c r="AB19" s="18"/>
      <c r="AC19" s="18"/>
    </row>
    <row r="20" spans="1:29" x14ac:dyDescent="0.25">
      <c r="A20" s="18"/>
      <c r="B20" s="43" t="str">
        <f>IF('berekening 1e jaar'!A37="","",'berekening 1e jaar'!A37)</f>
        <v/>
      </c>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row>
    <row r="21" spans="1:29" ht="16.5" thickBot="1" x14ac:dyDescent="0.3">
      <c r="A21" s="18"/>
      <c r="B21" s="35"/>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row>
    <row r="22" spans="1:29" ht="16.5" thickBot="1" x14ac:dyDescent="0.3">
      <c r="A22" s="18"/>
      <c r="B22" s="17" t="s">
        <v>76</v>
      </c>
      <c r="C22" s="18"/>
      <c r="D22" s="18"/>
      <c r="E22" s="18"/>
      <c r="F22" s="18"/>
      <c r="G22" s="18"/>
      <c r="H22" s="18"/>
      <c r="I22" s="18"/>
      <c r="J22" s="106">
        <f>J11*415</f>
        <v>0</v>
      </c>
      <c r="K22" s="107"/>
      <c r="L22" s="18"/>
      <c r="M22" s="18"/>
      <c r="N22" s="18"/>
      <c r="O22" s="18"/>
      <c r="P22" s="18"/>
      <c r="Q22" s="18"/>
      <c r="R22" s="18"/>
      <c r="S22" s="18"/>
      <c r="T22" s="18"/>
      <c r="U22" s="18"/>
      <c r="V22" s="18"/>
      <c r="W22" s="18"/>
      <c r="X22" s="18"/>
      <c r="Y22" s="18"/>
      <c r="Z22" s="18"/>
      <c r="AA22" s="18"/>
      <c r="AB22" s="18"/>
      <c r="AC22" s="18"/>
    </row>
    <row r="23" spans="1:29" ht="15.75" thickBot="1" x14ac:dyDescent="0.3">
      <c r="A23" s="18"/>
      <c r="B23" s="2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row>
    <row r="24" spans="1:29" ht="16.5" thickBot="1" x14ac:dyDescent="0.3">
      <c r="A24" s="18"/>
      <c r="B24" s="19" t="s">
        <v>46</v>
      </c>
      <c r="C24" s="20"/>
      <c r="D24" s="20"/>
      <c r="E24" s="20"/>
      <c r="F24" s="20"/>
      <c r="G24" s="20"/>
      <c r="H24" s="20"/>
      <c r="I24" s="20"/>
      <c r="J24" s="102">
        <f>U11*9</f>
        <v>0</v>
      </c>
      <c r="K24" s="103"/>
      <c r="L24" s="18"/>
      <c r="M24" s="21" t="s">
        <v>47</v>
      </c>
      <c r="N24" s="22"/>
      <c r="O24" s="22"/>
      <c r="P24" s="22"/>
      <c r="Q24" s="22"/>
      <c r="R24" s="22"/>
      <c r="S24" s="22"/>
      <c r="T24" s="22"/>
      <c r="U24" s="113">
        <f>(415*J11)-J24</f>
        <v>0</v>
      </c>
      <c r="V24" s="114"/>
      <c r="W24" s="18"/>
      <c r="X24" s="18"/>
      <c r="Y24" s="18"/>
      <c r="Z24" s="18"/>
      <c r="AA24" s="18"/>
      <c r="AB24" s="18"/>
      <c r="AC24" s="18"/>
    </row>
    <row r="25" spans="1:29" ht="16.5" thickBot="1" x14ac:dyDescent="0.3">
      <c r="A25" s="18"/>
      <c r="B25" s="19" t="s">
        <v>49</v>
      </c>
      <c r="C25" s="20"/>
      <c r="D25" s="20"/>
      <c r="E25" s="20"/>
      <c r="F25" s="20"/>
      <c r="G25" s="20"/>
      <c r="H25" s="20"/>
      <c r="I25" s="20"/>
      <c r="J25" s="102">
        <f>H96</f>
        <v>0</v>
      </c>
      <c r="K25" s="103"/>
      <c r="L25" s="18"/>
      <c r="M25" s="21" t="s">
        <v>50</v>
      </c>
      <c r="N25" s="22"/>
      <c r="O25" s="22"/>
      <c r="P25" s="22"/>
      <c r="Q25" s="22"/>
      <c r="R25" s="22"/>
      <c r="S25" s="22"/>
      <c r="T25" s="22"/>
      <c r="U25" s="113">
        <f>Q96</f>
        <v>0</v>
      </c>
      <c r="V25" s="114"/>
      <c r="W25" s="18"/>
      <c r="X25" s="18"/>
      <c r="Y25" s="18"/>
      <c r="Z25" s="18"/>
      <c r="AA25" s="18"/>
      <c r="AB25" s="18"/>
      <c r="AC25" s="18"/>
    </row>
    <row r="26" spans="1:29" ht="16.5" thickBot="1" x14ac:dyDescent="0.3">
      <c r="A26" s="18"/>
      <c r="B26" s="20" t="s">
        <v>87</v>
      </c>
      <c r="C26" s="20"/>
      <c r="D26" s="20"/>
      <c r="E26" s="20"/>
      <c r="F26" s="20"/>
      <c r="G26" s="20"/>
      <c r="H26" s="20"/>
      <c r="I26" s="20"/>
      <c r="J26" s="92">
        <v>0</v>
      </c>
      <c r="K26" s="93"/>
      <c r="L26" s="18"/>
      <c r="M26" s="22" t="s">
        <v>85</v>
      </c>
      <c r="N26" s="22"/>
      <c r="O26" s="22"/>
      <c r="P26" s="22"/>
      <c r="Q26" s="22"/>
      <c r="R26" s="22"/>
      <c r="S26" s="22"/>
      <c r="T26" s="22"/>
      <c r="U26" s="92">
        <v>0</v>
      </c>
      <c r="V26" s="93"/>
      <c r="W26" s="18"/>
      <c r="X26" s="18"/>
      <c r="Y26" s="18"/>
      <c r="Z26" s="18"/>
      <c r="AA26" s="18"/>
      <c r="AB26" s="18"/>
      <c r="AC26" s="18"/>
    </row>
    <row r="27" spans="1:29" ht="16.5" thickBot="1" x14ac:dyDescent="0.3">
      <c r="A27" s="18"/>
      <c r="B27" s="19" t="s">
        <v>79</v>
      </c>
      <c r="C27" s="20"/>
      <c r="D27" s="20"/>
      <c r="E27" s="20"/>
      <c r="F27" s="20"/>
      <c r="G27" s="20"/>
      <c r="H27" s="20"/>
      <c r="I27" s="20"/>
      <c r="J27" s="141">
        <f>J24-J25-J26</f>
        <v>0</v>
      </c>
      <c r="K27" s="142"/>
      <c r="L27" s="18"/>
      <c r="M27" s="21" t="s">
        <v>79</v>
      </c>
      <c r="N27" s="22"/>
      <c r="O27" s="22"/>
      <c r="P27" s="22"/>
      <c r="Q27" s="22"/>
      <c r="R27" s="22"/>
      <c r="S27" s="22"/>
      <c r="T27" s="22"/>
      <c r="U27" s="143">
        <f>U24-U25-U26</f>
        <v>0</v>
      </c>
      <c r="V27" s="144"/>
      <c r="W27" s="18"/>
      <c r="X27" s="18"/>
      <c r="Y27" s="18"/>
      <c r="Z27" s="18"/>
      <c r="AA27" s="18"/>
      <c r="AB27" s="18"/>
      <c r="AC27" s="18"/>
    </row>
    <row r="28" spans="1:29" ht="16.5" thickBot="1" x14ac:dyDescent="0.3">
      <c r="A28" s="18"/>
      <c r="B28" s="35" t="s">
        <v>52</v>
      </c>
      <c r="C28" s="17"/>
      <c r="D28" s="17"/>
      <c r="E28" s="17"/>
      <c r="F28" s="17"/>
      <c r="G28" s="17"/>
      <c r="H28" s="17"/>
      <c r="I28" s="17"/>
      <c r="J28" s="17"/>
      <c r="K28" s="17"/>
      <c r="L28" s="18"/>
      <c r="M28" s="35" t="s">
        <v>70</v>
      </c>
      <c r="N28" s="18"/>
      <c r="O28" s="18"/>
      <c r="P28" s="18"/>
      <c r="Q28" s="18"/>
      <c r="R28" s="18"/>
      <c r="S28" s="18"/>
      <c r="T28" s="18"/>
      <c r="U28" s="18"/>
      <c r="V28" s="18"/>
      <c r="W28" s="18"/>
      <c r="X28" s="18"/>
      <c r="Y28" s="18"/>
      <c r="Z28" s="18"/>
      <c r="AA28" s="18"/>
      <c r="AB28" s="18"/>
      <c r="AC28" s="18"/>
    </row>
    <row r="29" spans="1:29" ht="16.5" thickBot="1" x14ac:dyDescent="0.3">
      <c r="A29" s="18"/>
      <c r="B29" s="23" t="s">
        <v>73</v>
      </c>
      <c r="C29" s="24"/>
      <c r="D29" s="24"/>
      <c r="E29" s="24"/>
      <c r="F29" s="24"/>
      <c r="G29" s="24"/>
      <c r="H29" s="24"/>
      <c r="I29" s="24"/>
      <c r="J29" s="134">
        <f>IF(Y5="PO",J11*(1040-415),J11*(830-415))</f>
        <v>0</v>
      </c>
      <c r="K29" s="135"/>
      <c r="L29" s="18"/>
      <c r="M29" s="18"/>
      <c r="N29" s="18"/>
      <c r="O29" s="18"/>
      <c r="P29" s="18"/>
      <c r="Q29" s="18"/>
      <c r="R29" s="18"/>
      <c r="S29" s="18"/>
      <c r="T29" s="18"/>
      <c r="U29" s="18"/>
      <c r="V29" s="18"/>
      <c r="W29" s="18"/>
      <c r="X29" s="18"/>
      <c r="Y29" s="18"/>
      <c r="Z29" s="18"/>
      <c r="AA29" s="18"/>
      <c r="AB29" s="18"/>
      <c r="AC29" s="18"/>
    </row>
    <row r="30" spans="1:29" ht="16.5" thickBot="1" x14ac:dyDescent="0.3">
      <c r="A30" s="18"/>
      <c r="B30" s="23" t="s">
        <v>72</v>
      </c>
      <c r="C30" s="24"/>
      <c r="D30" s="24"/>
      <c r="E30" s="24"/>
      <c r="F30" s="24"/>
      <c r="G30" s="24"/>
      <c r="H30" s="24"/>
      <c r="I30" s="24"/>
      <c r="J30" s="134">
        <f>AA96</f>
        <v>0</v>
      </c>
      <c r="K30" s="135"/>
      <c r="L30" s="18"/>
      <c r="M30" s="18"/>
      <c r="N30" s="18"/>
      <c r="O30" s="18"/>
      <c r="P30" s="18"/>
      <c r="Q30" s="18"/>
      <c r="R30" s="18"/>
      <c r="S30" s="18"/>
      <c r="T30" s="18"/>
      <c r="U30" s="28"/>
      <c r="V30" s="18"/>
      <c r="W30" s="18"/>
      <c r="X30" s="18"/>
      <c r="Y30" s="18"/>
      <c r="Z30" s="18"/>
      <c r="AA30" s="18"/>
      <c r="AB30" s="18"/>
      <c r="AC30" s="18"/>
    </row>
    <row r="31" spans="1:29" ht="16.5" thickBot="1" x14ac:dyDescent="0.3">
      <c r="A31" s="18"/>
      <c r="B31" s="24" t="s">
        <v>86</v>
      </c>
      <c r="C31" s="24"/>
      <c r="D31" s="24"/>
      <c r="E31" s="24"/>
      <c r="F31" s="24"/>
      <c r="G31" s="24"/>
      <c r="H31" s="24"/>
      <c r="I31" s="24"/>
      <c r="J31" s="92">
        <v>0</v>
      </c>
      <c r="K31" s="93"/>
      <c r="L31" s="18"/>
      <c r="M31" s="18"/>
      <c r="N31" s="18"/>
      <c r="O31" s="18"/>
      <c r="P31" s="18"/>
      <c r="Q31" s="18"/>
      <c r="R31" s="18"/>
      <c r="S31" s="18"/>
      <c r="T31" s="18"/>
      <c r="U31" s="28"/>
      <c r="V31" s="18"/>
      <c r="W31" s="18"/>
      <c r="X31" s="18"/>
      <c r="Y31" s="18"/>
      <c r="Z31" s="18"/>
      <c r="AA31" s="18"/>
      <c r="AB31" s="18"/>
      <c r="AC31" s="18"/>
    </row>
    <row r="32" spans="1:29" ht="16.5" thickBot="1" x14ac:dyDescent="0.3">
      <c r="A32" s="18"/>
      <c r="B32" s="23" t="s">
        <v>79</v>
      </c>
      <c r="C32" s="24"/>
      <c r="D32" s="24"/>
      <c r="E32" s="24"/>
      <c r="F32" s="24"/>
      <c r="G32" s="24"/>
      <c r="H32" s="24"/>
      <c r="I32" s="24"/>
      <c r="J32" s="145">
        <f>J29-J30-J31</f>
        <v>0</v>
      </c>
      <c r="K32" s="146"/>
      <c r="L32" s="18"/>
      <c r="M32" s="18"/>
      <c r="N32" s="18"/>
      <c r="O32" s="18"/>
      <c r="P32" s="18"/>
      <c r="Q32" s="18"/>
      <c r="R32" s="18"/>
      <c r="S32" s="18"/>
      <c r="T32" s="18"/>
      <c r="U32" s="28"/>
      <c r="V32" s="18"/>
      <c r="W32" s="18"/>
      <c r="X32" s="18"/>
      <c r="Y32" s="18"/>
      <c r="Z32" s="18"/>
      <c r="AA32" s="18"/>
      <c r="AB32" s="18"/>
      <c r="AC32" s="18"/>
    </row>
    <row r="33" spans="1:29" s="18" customFormat="1" ht="16.5" thickBot="1" x14ac:dyDescent="0.3">
      <c r="B33" s="35" t="s">
        <v>78</v>
      </c>
    </row>
    <row r="34" spans="1:29" ht="16.5" thickBot="1" x14ac:dyDescent="0.3">
      <c r="A34" s="18"/>
      <c r="B34" s="17" t="s">
        <v>89</v>
      </c>
      <c r="C34" s="18"/>
      <c r="D34" s="18"/>
      <c r="E34" s="18"/>
      <c r="F34" s="18"/>
      <c r="G34" s="18"/>
      <c r="H34" s="18"/>
      <c r="I34" s="18"/>
      <c r="J34" s="108">
        <f>IF(AND('WTF + opname wettel.per maand '!F36=0,'WTF + opname wettel.per maand '!F37=0),0,'berekening 1e jaar'!C23)</f>
        <v>0</v>
      </c>
      <c r="K34" s="109"/>
      <c r="L34" s="18"/>
      <c r="M34" s="29"/>
      <c r="N34" s="18"/>
      <c r="O34" s="18"/>
      <c r="P34" s="18"/>
      <c r="Q34" s="18"/>
      <c r="R34" s="18"/>
      <c r="S34" s="18"/>
      <c r="T34" s="18"/>
      <c r="U34" s="18"/>
      <c r="V34" s="18"/>
      <c r="W34" s="18"/>
      <c r="X34" s="18"/>
      <c r="Y34" s="18"/>
      <c r="Z34" s="18"/>
      <c r="AA34" s="18"/>
      <c r="AB34" s="18"/>
      <c r="AC34" s="18"/>
    </row>
    <row r="35" spans="1:29" ht="15.75" x14ac:dyDescent="0.25">
      <c r="A35" s="18"/>
      <c r="B35" s="30" t="s">
        <v>88</v>
      </c>
      <c r="C35" s="18"/>
      <c r="D35" s="18"/>
      <c r="E35" s="18"/>
      <c r="F35" s="18"/>
      <c r="G35" s="18"/>
      <c r="H35" s="18"/>
      <c r="I35" s="18"/>
      <c r="J35" s="28"/>
      <c r="K35" s="28"/>
      <c r="L35" s="18"/>
      <c r="M35" s="18"/>
      <c r="N35" s="18"/>
      <c r="O35" s="18"/>
      <c r="P35" s="18"/>
      <c r="Q35" s="18"/>
      <c r="R35" s="18"/>
      <c r="S35" s="18"/>
      <c r="T35" s="18"/>
      <c r="U35" s="18"/>
      <c r="V35" s="18"/>
      <c r="W35" s="18"/>
      <c r="X35" s="18"/>
      <c r="Y35" s="18"/>
      <c r="Z35" s="18"/>
      <c r="AA35" s="18"/>
      <c r="AB35" s="18"/>
      <c r="AC35" s="18"/>
    </row>
    <row r="36" spans="1:29" ht="15.75" x14ac:dyDescent="0.25">
      <c r="A36" s="18"/>
      <c r="B36" s="18"/>
      <c r="C36" s="18"/>
      <c r="D36" s="18"/>
      <c r="E36" s="18"/>
      <c r="F36" s="18"/>
      <c r="G36" s="18"/>
      <c r="H36" s="18"/>
      <c r="I36" s="18"/>
      <c r="J36" s="28"/>
      <c r="K36" s="18"/>
      <c r="L36" s="18"/>
      <c r="M36" s="29"/>
      <c r="N36" s="18"/>
      <c r="O36" s="18"/>
      <c r="P36" s="18"/>
      <c r="Q36" s="18"/>
      <c r="R36" s="18"/>
      <c r="S36" s="18"/>
      <c r="T36" s="18"/>
      <c r="U36" s="18"/>
      <c r="V36" s="18"/>
      <c r="W36" s="18"/>
      <c r="X36" s="18"/>
      <c r="Y36" s="18"/>
      <c r="Z36" s="18"/>
      <c r="AA36" s="18"/>
      <c r="AB36" s="18"/>
      <c r="AC36" s="18"/>
    </row>
    <row r="37" spans="1:29" ht="16.5" thickBot="1" x14ac:dyDescent="0.3">
      <c r="A37" s="18"/>
      <c r="B37" s="17"/>
      <c r="C37" s="18"/>
      <c r="D37" s="18"/>
      <c r="E37" s="18"/>
      <c r="F37" s="18"/>
      <c r="G37" s="18"/>
      <c r="H37" s="18"/>
      <c r="I37" s="18"/>
      <c r="J37" s="28"/>
      <c r="K37" s="28"/>
      <c r="L37" s="18"/>
      <c r="M37" s="18"/>
      <c r="N37" s="18"/>
      <c r="O37" s="18"/>
      <c r="P37" s="18"/>
      <c r="Q37" s="18"/>
      <c r="R37" s="18"/>
      <c r="S37" s="18"/>
      <c r="T37" s="18"/>
      <c r="U37" s="18"/>
      <c r="V37" s="18"/>
      <c r="W37" s="18"/>
      <c r="X37" s="18"/>
      <c r="Y37" s="18"/>
      <c r="Z37" s="18"/>
      <c r="AA37" s="18"/>
      <c r="AB37" s="18"/>
      <c r="AC37" s="18"/>
    </row>
    <row r="38" spans="1:29" ht="15.75" thickBot="1" x14ac:dyDescent="0.3">
      <c r="A38" s="18"/>
      <c r="B38" s="122" t="s">
        <v>39</v>
      </c>
      <c r="C38" s="123"/>
      <c r="D38" s="124"/>
      <c r="E38" s="124"/>
      <c r="F38" s="124"/>
      <c r="G38" s="124"/>
      <c r="H38" s="124"/>
      <c r="I38" s="125"/>
      <c r="J38" s="18"/>
      <c r="K38" s="126" t="s">
        <v>51</v>
      </c>
      <c r="L38" s="127"/>
      <c r="M38" s="128"/>
      <c r="N38" s="128"/>
      <c r="O38" s="128"/>
      <c r="P38" s="128"/>
      <c r="Q38" s="128"/>
      <c r="R38" s="129"/>
      <c r="S38" s="18"/>
      <c r="T38" s="18"/>
      <c r="U38" s="130" t="s">
        <v>71</v>
      </c>
      <c r="V38" s="131"/>
      <c r="W38" s="132"/>
      <c r="X38" s="132"/>
      <c r="Y38" s="132"/>
      <c r="Z38" s="132"/>
      <c r="AA38" s="132"/>
      <c r="AB38" s="133"/>
      <c r="AC38" s="18"/>
    </row>
    <row r="39" spans="1:29" ht="57" customHeight="1" thickBot="1" x14ac:dyDescent="0.3">
      <c r="A39" s="18"/>
      <c r="B39" s="115" t="s">
        <v>44</v>
      </c>
      <c r="C39" s="116"/>
      <c r="D39" s="116"/>
      <c r="E39" s="116"/>
      <c r="F39" s="116"/>
      <c r="G39" s="116"/>
      <c r="H39" s="116"/>
      <c r="I39" s="117"/>
      <c r="J39" s="18"/>
      <c r="K39" s="115" t="s">
        <v>44</v>
      </c>
      <c r="L39" s="116"/>
      <c r="M39" s="116"/>
      <c r="N39" s="116"/>
      <c r="O39" s="116"/>
      <c r="P39" s="116"/>
      <c r="Q39" s="116"/>
      <c r="R39" s="117"/>
      <c r="S39" s="18"/>
      <c r="T39" s="18"/>
      <c r="U39" s="115" t="s">
        <v>44</v>
      </c>
      <c r="V39" s="116"/>
      <c r="W39" s="116"/>
      <c r="X39" s="116"/>
      <c r="Y39" s="116"/>
      <c r="Z39" s="116"/>
      <c r="AA39" s="116"/>
      <c r="AB39" s="117"/>
      <c r="AC39" s="18"/>
    </row>
    <row r="40" spans="1:29" ht="15.75" thickBot="1" x14ac:dyDescent="0.3">
      <c r="A40" s="18"/>
      <c r="B40" s="110"/>
      <c r="C40" s="110"/>
      <c r="D40" s="18"/>
      <c r="E40" s="18"/>
      <c r="F40" s="18"/>
      <c r="G40" s="18"/>
      <c r="H40" s="18"/>
      <c r="I40" s="18"/>
      <c r="J40" s="18"/>
      <c r="K40" s="110"/>
      <c r="L40" s="110"/>
      <c r="M40" s="18"/>
      <c r="N40" s="18"/>
      <c r="O40" s="18"/>
      <c r="P40" s="18"/>
      <c r="Q40" s="18"/>
      <c r="R40" s="18"/>
      <c r="S40" s="18"/>
      <c r="T40" s="18"/>
      <c r="U40" s="110"/>
      <c r="V40" s="110"/>
      <c r="W40" s="18"/>
      <c r="X40" s="18"/>
      <c r="Y40" s="18"/>
      <c r="Z40" s="18"/>
      <c r="AA40" s="18"/>
      <c r="AB40" s="18"/>
      <c r="AC40" s="18"/>
    </row>
    <row r="41" spans="1:29" s="18" customFormat="1" ht="30.75" customHeight="1" thickBot="1" x14ac:dyDescent="0.3">
      <c r="B41" s="31" t="s">
        <v>15</v>
      </c>
      <c r="C41" s="32" t="s">
        <v>17</v>
      </c>
      <c r="D41" s="32" t="s">
        <v>18</v>
      </c>
      <c r="E41" s="32" t="s">
        <v>19</v>
      </c>
      <c r="F41" s="32" t="s">
        <v>20</v>
      </c>
      <c r="G41" s="32" t="s">
        <v>21</v>
      </c>
      <c r="H41" s="104" t="s">
        <v>23</v>
      </c>
      <c r="I41" s="105"/>
      <c r="K41" s="31" t="s">
        <v>15</v>
      </c>
      <c r="L41" s="32" t="s">
        <v>17</v>
      </c>
      <c r="M41" s="32" t="s">
        <v>18</v>
      </c>
      <c r="N41" s="32" t="s">
        <v>19</v>
      </c>
      <c r="O41" s="32" t="s">
        <v>20</v>
      </c>
      <c r="P41" s="32" t="s">
        <v>21</v>
      </c>
      <c r="Q41" s="104" t="s">
        <v>23</v>
      </c>
      <c r="R41" s="105"/>
      <c r="U41" s="31" t="s">
        <v>15</v>
      </c>
      <c r="V41" s="32" t="s">
        <v>17</v>
      </c>
      <c r="W41" s="32" t="s">
        <v>18</v>
      </c>
      <c r="X41" s="32" t="s">
        <v>19</v>
      </c>
      <c r="Y41" s="32" t="s">
        <v>20</v>
      </c>
      <c r="Z41" s="32" t="s">
        <v>21</v>
      </c>
      <c r="AA41" s="104" t="s">
        <v>23</v>
      </c>
      <c r="AB41" s="105"/>
    </row>
    <row r="42" spans="1:29" s="18" customFormat="1" x14ac:dyDescent="0.25">
      <c r="C42" s="33"/>
      <c r="D42" s="33"/>
      <c r="E42" s="33"/>
      <c r="F42" s="33"/>
      <c r="G42" s="33"/>
      <c r="L42" s="33"/>
      <c r="M42" s="33"/>
      <c r="N42" s="33"/>
      <c r="O42" s="33"/>
      <c r="P42" s="33"/>
      <c r="V42" s="33"/>
      <c r="W42" s="33"/>
      <c r="X42" s="33"/>
      <c r="Y42" s="33"/>
      <c r="Z42" s="33"/>
    </row>
    <row r="43" spans="1:29" x14ac:dyDescent="0.25">
      <c r="A43" s="18"/>
      <c r="B43" s="34" t="str">
        <f>IF(J17="","",J17-WEEKDAY(J17,3))</f>
        <v/>
      </c>
      <c r="C43" s="16"/>
      <c r="D43" s="16"/>
      <c r="E43" s="16"/>
      <c r="F43" s="16"/>
      <c r="G43" s="16"/>
      <c r="H43" s="98">
        <f t="shared" ref="H43" si="0">SUM(C43:G43)</f>
        <v>0</v>
      </c>
      <c r="I43" s="98"/>
      <c r="J43" s="18"/>
      <c r="K43" s="34" t="str">
        <f>IF(J17="","",J17-WEEKDAY(J17,3))</f>
        <v/>
      </c>
      <c r="L43" s="16"/>
      <c r="M43" s="16"/>
      <c r="N43" s="16"/>
      <c r="O43" s="16"/>
      <c r="P43" s="16"/>
      <c r="Q43" s="98">
        <f t="shared" ref="Q43" si="1">SUM(L43:P43)</f>
        <v>0</v>
      </c>
      <c r="R43" s="98"/>
      <c r="S43" s="18"/>
      <c r="T43" s="18"/>
      <c r="U43" s="34" t="str">
        <f>IF(J17="","",J17-WEEKDAY(J17,3))</f>
        <v/>
      </c>
      <c r="V43" s="16"/>
      <c r="W43" s="16"/>
      <c r="X43" s="16"/>
      <c r="Y43" s="16"/>
      <c r="Z43" s="16"/>
      <c r="AA43" s="98">
        <f>SUM(V43:Z43)</f>
        <v>0</v>
      </c>
      <c r="AB43" s="98"/>
      <c r="AC43" s="18"/>
    </row>
    <row r="44" spans="1:29" x14ac:dyDescent="0.25">
      <c r="A44" s="18"/>
      <c r="B44" s="34" t="str">
        <f t="shared" ref="B44:B75" si="2">IF(B43="","",IF(B43+7&gt;$J$19,"",B43+7))</f>
        <v/>
      </c>
      <c r="C44" s="16"/>
      <c r="D44" s="16"/>
      <c r="E44" s="16"/>
      <c r="F44" s="16"/>
      <c r="G44" s="16"/>
      <c r="H44" s="98">
        <f t="shared" ref="H44:H75" si="3">SUM(C44:G44)</f>
        <v>0</v>
      </c>
      <c r="I44" s="98"/>
      <c r="J44" s="18"/>
      <c r="K44" s="34" t="str">
        <f t="shared" ref="K44:K75" si="4">IF(K43="","",IF(K43+7&gt;$J$19,"",K43+7))</f>
        <v/>
      </c>
      <c r="L44" s="16"/>
      <c r="M44" s="16"/>
      <c r="N44" s="16"/>
      <c r="O44" s="16"/>
      <c r="P44" s="16"/>
      <c r="Q44" s="98">
        <f t="shared" ref="Q44:Q75" si="5">SUM(L44:P44)</f>
        <v>0</v>
      </c>
      <c r="R44" s="98"/>
      <c r="S44" s="18"/>
      <c r="T44" s="18"/>
      <c r="U44" s="34" t="str">
        <f t="shared" ref="U44:U75" si="6">IF(U43="","",IF(U43+7&gt;$J$19,"",U43+7))</f>
        <v/>
      </c>
      <c r="V44" s="16"/>
      <c r="W44" s="16"/>
      <c r="X44" s="16"/>
      <c r="Y44" s="16"/>
      <c r="Z44" s="16"/>
      <c r="AA44" s="98">
        <f t="shared" ref="AA44:AA95" si="7">SUM(V44:Z44)</f>
        <v>0</v>
      </c>
      <c r="AB44" s="98"/>
      <c r="AC44" s="18"/>
    </row>
    <row r="45" spans="1:29" x14ac:dyDescent="0.25">
      <c r="A45" s="18"/>
      <c r="B45" s="34" t="str">
        <f t="shared" si="2"/>
        <v/>
      </c>
      <c r="C45" s="16"/>
      <c r="D45" s="16"/>
      <c r="E45" s="16"/>
      <c r="F45" s="16"/>
      <c r="G45" s="16"/>
      <c r="H45" s="98">
        <f t="shared" si="3"/>
        <v>0</v>
      </c>
      <c r="I45" s="98"/>
      <c r="J45" s="18"/>
      <c r="K45" s="34" t="str">
        <f t="shared" si="4"/>
        <v/>
      </c>
      <c r="L45" s="16"/>
      <c r="M45" s="16"/>
      <c r="N45" s="16"/>
      <c r="O45" s="16"/>
      <c r="P45" s="16"/>
      <c r="Q45" s="98">
        <f t="shared" si="5"/>
        <v>0</v>
      </c>
      <c r="R45" s="98"/>
      <c r="S45" s="18"/>
      <c r="T45" s="18"/>
      <c r="U45" s="34" t="str">
        <f t="shared" si="6"/>
        <v/>
      </c>
      <c r="V45" s="16"/>
      <c r="W45" s="16"/>
      <c r="X45" s="16"/>
      <c r="Y45" s="16"/>
      <c r="Z45" s="16"/>
      <c r="AA45" s="98">
        <f t="shared" si="7"/>
        <v>0</v>
      </c>
      <c r="AB45" s="98"/>
      <c r="AC45" s="18"/>
    </row>
    <row r="46" spans="1:29" x14ac:dyDescent="0.25">
      <c r="A46" s="18"/>
      <c r="B46" s="34" t="str">
        <f t="shared" si="2"/>
        <v/>
      </c>
      <c r="C46" s="16"/>
      <c r="D46" s="16"/>
      <c r="E46" s="16"/>
      <c r="F46" s="16"/>
      <c r="G46" s="16"/>
      <c r="H46" s="98">
        <f t="shared" si="3"/>
        <v>0</v>
      </c>
      <c r="I46" s="98"/>
      <c r="J46" s="18"/>
      <c r="K46" s="34" t="str">
        <f t="shared" si="4"/>
        <v/>
      </c>
      <c r="L46" s="16"/>
      <c r="M46" s="16"/>
      <c r="N46" s="16"/>
      <c r="O46" s="16"/>
      <c r="P46" s="16"/>
      <c r="Q46" s="98">
        <f t="shared" si="5"/>
        <v>0</v>
      </c>
      <c r="R46" s="98"/>
      <c r="S46" s="18"/>
      <c r="T46" s="18"/>
      <c r="U46" s="34" t="str">
        <f t="shared" si="6"/>
        <v/>
      </c>
      <c r="V46" s="16"/>
      <c r="W46" s="16"/>
      <c r="X46" s="16"/>
      <c r="Y46" s="16"/>
      <c r="Z46" s="16"/>
      <c r="AA46" s="98">
        <f t="shared" si="7"/>
        <v>0</v>
      </c>
      <c r="AB46" s="98"/>
      <c r="AC46" s="18"/>
    </row>
    <row r="47" spans="1:29" x14ac:dyDescent="0.25">
      <c r="A47" s="18"/>
      <c r="B47" s="34" t="str">
        <f t="shared" si="2"/>
        <v/>
      </c>
      <c r="C47" s="16"/>
      <c r="D47" s="16"/>
      <c r="E47" s="16"/>
      <c r="F47" s="16"/>
      <c r="G47" s="16"/>
      <c r="H47" s="98">
        <f t="shared" si="3"/>
        <v>0</v>
      </c>
      <c r="I47" s="98"/>
      <c r="J47" s="18"/>
      <c r="K47" s="34" t="str">
        <f t="shared" si="4"/>
        <v/>
      </c>
      <c r="L47" s="16"/>
      <c r="M47" s="16"/>
      <c r="N47" s="16"/>
      <c r="O47" s="16"/>
      <c r="P47" s="16"/>
      <c r="Q47" s="98">
        <f t="shared" si="5"/>
        <v>0</v>
      </c>
      <c r="R47" s="98"/>
      <c r="S47" s="18"/>
      <c r="T47" s="18"/>
      <c r="U47" s="34" t="str">
        <f t="shared" si="6"/>
        <v/>
      </c>
      <c r="V47" s="16"/>
      <c r="W47" s="16"/>
      <c r="X47" s="16"/>
      <c r="Y47" s="16"/>
      <c r="Z47" s="16"/>
      <c r="AA47" s="98">
        <f t="shared" si="7"/>
        <v>0</v>
      </c>
      <c r="AB47" s="98"/>
      <c r="AC47" s="18"/>
    </row>
    <row r="48" spans="1:29" x14ac:dyDescent="0.25">
      <c r="A48" s="18"/>
      <c r="B48" s="34" t="str">
        <f t="shared" si="2"/>
        <v/>
      </c>
      <c r="C48" s="16"/>
      <c r="D48" s="16"/>
      <c r="E48" s="16"/>
      <c r="F48" s="16"/>
      <c r="G48" s="16"/>
      <c r="H48" s="98">
        <f t="shared" si="3"/>
        <v>0</v>
      </c>
      <c r="I48" s="98"/>
      <c r="J48" s="18"/>
      <c r="K48" s="34" t="str">
        <f t="shared" si="4"/>
        <v/>
      </c>
      <c r="L48" s="16"/>
      <c r="M48" s="16"/>
      <c r="N48" s="16"/>
      <c r="O48" s="16"/>
      <c r="P48" s="16"/>
      <c r="Q48" s="98">
        <f t="shared" si="5"/>
        <v>0</v>
      </c>
      <c r="R48" s="98"/>
      <c r="S48" s="18"/>
      <c r="T48" s="18"/>
      <c r="U48" s="34" t="str">
        <f t="shared" si="6"/>
        <v/>
      </c>
      <c r="V48" s="16"/>
      <c r="W48" s="16"/>
      <c r="X48" s="16"/>
      <c r="Y48" s="16"/>
      <c r="Z48" s="16"/>
      <c r="AA48" s="98">
        <f t="shared" si="7"/>
        <v>0</v>
      </c>
      <c r="AB48" s="98"/>
      <c r="AC48" s="18"/>
    </row>
    <row r="49" spans="1:29" x14ac:dyDescent="0.25">
      <c r="A49" s="18"/>
      <c r="B49" s="34" t="str">
        <f t="shared" si="2"/>
        <v/>
      </c>
      <c r="C49" s="16"/>
      <c r="D49" s="16"/>
      <c r="E49" s="16"/>
      <c r="F49" s="16"/>
      <c r="G49" s="16"/>
      <c r="H49" s="98">
        <f t="shared" si="3"/>
        <v>0</v>
      </c>
      <c r="I49" s="98"/>
      <c r="J49" s="18"/>
      <c r="K49" s="34" t="str">
        <f t="shared" si="4"/>
        <v/>
      </c>
      <c r="L49" s="16"/>
      <c r="M49" s="16"/>
      <c r="N49" s="16"/>
      <c r="O49" s="16"/>
      <c r="P49" s="16"/>
      <c r="Q49" s="98">
        <f t="shared" si="5"/>
        <v>0</v>
      </c>
      <c r="R49" s="98"/>
      <c r="S49" s="18"/>
      <c r="T49" s="18"/>
      <c r="U49" s="34" t="str">
        <f t="shared" si="6"/>
        <v/>
      </c>
      <c r="V49" s="16"/>
      <c r="W49" s="16"/>
      <c r="X49" s="16"/>
      <c r="Y49" s="16"/>
      <c r="Z49" s="16"/>
      <c r="AA49" s="98">
        <f t="shared" si="7"/>
        <v>0</v>
      </c>
      <c r="AB49" s="98"/>
      <c r="AC49" s="18"/>
    </row>
    <row r="50" spans="1:29" x14ac:dyDescent="0.25">
      <c r="A50" s="18"/>
      <c r="B50" s="34" t="str">
        <f t="shared" si="2"/>
        <v/>
      </c>
      <c r="C50" s="16"/>
      <c r="D50" s="16"/>
      <c r="E50" s="16"/>
      <c r="F50" s="16"/>
      <c r="G50" s="16"/>
      <c r="H50" s="98">
        <f t="shared" si="3"/>
        <v>0</v>
      </c>
      <c r="I50" s="98"/>
      <c r="J50" s="18"/>
      <c r="K50" s="34" t="str">
        <f t="shared" si="4"/>
        <v/>
      </c>
      <c r="L50" s="16"/>
      <c r="M50" s="16"/>
      <c r="N50" s="16"/>
      <c r="O50" s="16"/>
      <c r="P50" s="16"/>
      <c r="Q50" s="98">
        <f t="shared" si="5"/>
        <v>0</v>
      </c>
      <c r="R50" s="98"/>
      <c r="S50" s="18"/>
      <c r="T50" s="18"/>
      <c r="U50" s="34" t="str">
        <f t="shared" si="6"/>
        <v/>
      </c>
      <c r="V50" s="16"/>
      <c r="W50" s="16"/>
      <c r="X50" s="16"/>
      <c r="Y50" s="16"/>
      <c r="Z50" s="16"/>
      <c r="AA50" s="98">
        <f t="shared" si="7"/>
        <v>0</v>
      </c>
      <c r="AB50" s="98"/>
      <c r="AC50" s="18"/>
    </row>
    <row r="51" spans="1:29" x14ac:dyDescent="0.25">
      <c r="A51" s="18"/>
      <c r="B51" s="34" t="str">
        <f t="shared" si="2"/>
        <v/>
      </c>
      <c r="C51" s="16"/>
      <c r="D51" s="16"/>
      <c r="E51" s="16"/>
      <c r="F51" s="16"/>
      <c r="G51" s="16"/>
      <c r="H51" s="98">
        <f t="shared" si="3"/>
        <v>0</v>
      </c>
      <c r="I51" s="98"/>
      <c r="J51" s="18"/>
      <c r="K51" s="34" t="str">
        <f t="shared" si="4"/>
        <v/>
      </c>
      <c r="L51" s="16"/>
      <c r="M51" s="16"/>
      <c r="N51" s="16"/>
      <c r="O51" s="16"/>
      <c r="P51" s="16"/>
      <c r="Q51" s="98">
        <f t="shared" si="5"/>
        <v>0</v>
      </c>
      <c r="R51" s="98"/>
      <c r="S51" s="18"/>
      <c r="T51" s="18"/>
      <c r="U51" s="34" t="str">
        <f t="shared" si="6"/>
        <v/>
      </c>
      <c r="V51" s="16"/>
      <c r="W51" s="16"/>
      <c r="X51" s="16"/>
      <c r="Y51" s="16"/>
      <c r="Z51" s="16"/>
      <c r="AA51" s="98">
        <f t="shared" si="7"/>
        <v>0</v>
      </c>
      <c r="AB51" s="98"/>
      <c r="AC51" s="18"/>
    </row>
    <row r="52" spans="1:29" x14ac:dyDescent="0.25">
      <c r="A52" s="18"/>
      <c r="B52" s="34" t="str">
        <f t="shared" si="2"/>
        <v/>
      </c>
      <c r="C52" s="16"/>
      <c r="D52" s="16"/>
      <c r="E52" s="16"/>
      <c r="F52" s="16"/>
      <c r="G52" s="16"/>
      <c r="H52" s="98">
        <f t="shared" si="3"/>
        <v>0</v>
      </c>
      <c r="I52" s="98"/>
      <c r="J52" s="18"/>
      <c r="K52" s="34" t="str">
        <f t="shared" si="4"/>
        <v/>
      </c>
      <c r="L52" s="16"/>
      <c r="M52" s="16"/>
      <c r="N52" s="16"/>
      <c r="O52" s="16"/>
      <c r="P52" s="16"/>
      <c r="Q52" s="98">
        <f t="shared" si="5"/>
        <v>0</v>
      </c>
      <c r="R52" s="98"/>
      <c r="S52" s="18"/>
      <c r="T52" s="18"/>
      <c r="U52" s="34" t="str">
        <f t="shared" si="6"/>
        <v/>
      </c>
      <c r="V52" s="16"/>
      <c r="W52" s="16"/>
      <c r="X52" s="16"/>
      <c r="Y52" s="16"/>
      <c r="Z52" s="16"/>
      <c r="AA52" s="98">
        <f t="shared" si="7"/>
        <v>0</v>
      </c>
      <c r="AB52" s="98"/>
      <c r="AC52" s="18"/>
    </row>
    <row r="53" spans="1:29" x14ac:dyDescent="0.25">
      <c r="A53" s="18"/>
      <c r="B53" s="34" t="str">
        <f t="shared" si="2"/>
        <v/>
      </c>
      <c r="C53" s="16"/>
      <c r="D53" s="16"/>
      <c r="E53" s="16"/>
      <c r="F53" s="16"/>
      <c r="G53" s="16"/>
      <c r="H53" s="98">
        <f t="shared" si="3"/>
        <v>0</v>
      </c>
      <c r="I53" s="98"/>
      <c r="J53" s="18"/>
      <c r="K53" s="34" t="str">
        <f t="shared" si="4"/>
        <v/>
      </c>
      <c r="L53" s="16"/>
      <c r="M53" s="16"/>
      <c r="N53" s="16"/>
      <c r="O53" s="16"/>
      <c r="P53" s="16"/>
      <c r="Q53" s="98">
        <f t="shared" si="5"/>
        <v>0</v>
      </c>
      <c r="R53" s="98"/>
      <c r="S53" s="18"/>
      <c r="T53" s="18"/>
      <c r="U53" s="34" t="str">
        <f t="shared" si="6"/>
        <v/>
      </c>
      <c r="V53" s="16"/>
      <c r="W53" s="16"/>
      <c r="X53" s="16"/>
      <c r="Y53" s="16"/>
      <c r="Z53" s="16"/>
      <c r="AA53" s="98">
        <f>SUM(V53:Z53)</f>
        <v>0</v>
      </c>
      <c r="AB53" s="98"/>
      <c r="AC53" s="18"/>
    </row>
    <row r="54" spans="1:29" x14ac:dyDescent="0.25">
      <c r="A54" s="18"/>
      <c r="B54" s="34" t="str">
        <f t="shared" si="2"/>
        <v/>
      </c>
      <c r="C54" s="16"/>
      <c r="D54" s="16"/>
      <c r="E54" s="16"/>
      <c r="F54" s="16"/>
      <c r="G54" s="16"/>
      <c r="H54" s="98">
        <f t="shared" si="3"/>
        <v>0</v>
      </c>
      <c r="I54" s="98"/>
      <c r="J54" s="18"/>
      <c r="K54" s="34" t="str">
        <f t="shared" si="4"/>
        <v/>
      </c>
      <c r="L54" s="16"/>
      <c r="M54" s="16"/>
      <c r="N54" s="16"/>
      <c r="O54" s="16"/>
      <c r="P54" s="16"/>
      <c r="Q54" s="98">
        <f t="shared" si="5"/>
        <v>0</v>
      </c>
      <c r="R54" s="98"/>
      <c r="S54" s="18"/>
      <c r="T54" s="18"/>
      <c r="U54" s="34" t="str">
        <f t="shared" si="6"/>
        <v/>
      </c>
      <c r="V54" s="16"/>
      <c r="W54" s="16"/>
      <c r="X54" s="16"/>
      <c r="Y54" s="16"/>
      <c r="Z54" s="16"/>
      <c r="AA54" s="98">
        <f t="shared" si="7"/>
        <v>0</v>
      </c>
      <c r="AB54" s="98"/>
      <c r="AC54" s="18"/>
    </row>
    <row r="55" spans="1:29" x14ac:dyDescent="0.25">
      <c r="A55" s="18"/>
      <c r="B55" s="34" t="str">
        <f t="shared" si="2"/>
        <v/>
      </c>
      <c r="C55" s="16"/>
      <c r="D55" s="16"/>
      <c r="E55" s="16"/>
      <c r="F55" s="16"/>
      <c r="G55" s="16"/>
      <c r="H55" s="98">
        <f t="shared" si="3"/>
        <v>0</v>
      </c>
      <c r="I55" s="98"/>
      <c r="J55" s="18"/>
      <c r="K55" s="34" t="str">
        <f t="shared" si="4"/>
        <v/>
      </c>
      <c r="L55" s="16"/>
      <c r="M55" s="16"/>
      <c r="N55" s="16"/>
      <c r="O55" s="16"/>
      <c r="P55" s="16"/>
      <c r="Q55" s="98">
        <f t="shared" si="5"/>
        <v>0</v>
      </c>
      <c r="R55" s="98"/>
      <c r="S55" s="18"/>
      <c r="T55" s="18"/>
      <c r="U55" s="34" t="str">
        <f t="shared" si="6"/>
        <v/>
      </c>
      <c r="V55" s="16"/>
      <c r="W55" s="16"/>
      <c r="X55" s="16"/>
      <c r="Y55" s="16"/>
      <c r="Z55" s="16"/>
      <c r="AA55" s="98">
        <f t="shared" si="7"/>
        <v>0</v>
      </c>
      <c r="AB55" s="98"/>
      <c r="AC55" s="18"/>
    </row>
    <row r="56" spans="1:29" x14ac:dyDescent="0.25">
      <c r="A56" s="18"/>
      <c r="B56" s="34" t="str">
        <f t="shared" si="2"/>
        <v/>
      </c>
      <c r="C56" s="16"/>
      <c r="D56" s="16"/>
      <c r="E56" s="16"/>
      <c r="F56" s="16"/>
      <c r="G56" s="16"/>
      <c r="H56" s="98">
        <f t="shared" si="3"/>
        <v>0</v>
      </c>
      <c r="I56" s="98"/>
      <c r="J56" s="18"/>
      <c r="K56" s="34" t="str">
        <f t="shared" si="4"/>
        <v/>
      </c>
      <c r="L56" s="16"/>
      <c r="M56" s="16"/>
      <c r="N56" s="16"/>
      <c r="O56" s="16"/>
      <c r="P56" s="16"/>
      <c r="Q56" s="98">
        <f t="shared" si="5"/>
        <v>0</v>
      </c>
      <c r="R56" s="98"/>
      <c r="S56" s="18"/>
      <c r="T56" s="18"/>
      <c r="U56" s="34" t="str">
        <f t="shared" si="6"/>
        <v/>
      </c>
      <c r="V56" s="16"/>
      <c r="W56" s="16"/>
      <c r="X56" s="16"/>
      <c r="Y56" s="16"/>
      <c r="Z56" s="16"/>
      <c r="AA56" s="98">
        <f t="shared" si="7"/>
        <v>0</v>
      </c>
      <c r="AB56" s="98"/>
      <c r="AC56" s="18"/>
    </row>
    <row r="57" spans="1:29" x14ac:dyDescent="0.25">
      <c r="A57" s="18"/>
      <c r="B57" s="34" t="str">
        <f t="shared" si="2"/>
        <v/>
      </c>
      <c r="C57" s="16"/>
      <c r="D57" s="16"/>
      <c r="E57" s="16"/>
      <c r="F57" s="16"/>
      <c r="G57" s="16"/>
      <c r="H57" s="98">
        <f t="shared" si="3"/>
        <v>0</v>
      </c>
      <c r="I57" s="98"/>
      <c r="J57" s="18"/>
      <c r="K57" s="34" t="str">
        <f t="shared" si="4"/>
        <v/>
      </c>
      <c r="L57" s="16"/>
      <c r="M57" s="16"/>
      <c r="N57" s="16"/>
      <c r="O57" s="16"/>
      <c r="P57" s="16"/>
      <c r="Q57" s="98">
        <f t="shared" si="5"/>
        <v>0</v>
      </c>
      <c r="R57" s="98"/>
      <c r="S57" s="18"/>
      <c r="T57" s="18"/>
      <c r="U57" s="34" t="str">
        <f t="shared" si="6"/>
        <v/>
      </c>
      <c r="V57" s="16"/>
      <c r="W57" s="16"/>
      <c r="X57" s="16"/>
      <c r="Y57" s="16"/>
      <c r="Z57" s="16"/>
      <c r="AA57" s="98">
        <f t="shared" si="7"/>
        <v>0</v>
      </c>
      <c r="AB57" s="98"/>
      <c r="AC57" s="18"/>
    </row>
    <row r="58" spans="1:29" x14ac:dyDescent="0.25">
      <c r="A58" s="18"/>
      <c r="B58" s="34" t="str">
        <f t="shared" si="2"/>
        <v/>
      </c>
      <c r="C58" s="16"/>
      <c r="D58" s="16"/>
      <c r="E58" s="16"/>
      <c r="F58" s="16"/>
      <c r="G58" s="16"/>
      <c r="H58" s="98">
        <f t="shared" si="3"/>
        <v>0</v>
      </c>
      <c r="I58" s="98"/>
      <c r="J58" s="18"/>
      <c r="K58" s="34" t="str">
        <f t="shared" si="4"/>
        <v/>
      </c>
      <c r="L58" s="16"/>
      <c r="M58" s="16"/>
      <c r="N58" s="16"/>
      <c r="O58" s="16"/>
      <c r="P58" s="16"/>
      <c r="Q58" s="98">
        <f t="shared" si="5"/>
        <v>0</v>
      </c>
      <c r="R58" s="98"/>
      <c r="S58" s="18"/>
      <c r="T58" s="18"/>
      <c r="U58" s="34" t="str">
        <f t="shared" si="6"/>
        <v/>
      </c>
      <c r="V58" s="16"/>
      <c r="W58" s="16"/>
      <c r="X58" s="16"/>
      <c r="Y58" s="16"/>
      <c r="Z58" s="16"/>
      <c r="AA58" s="98">
        <f t="shared" si="7"/>
        <v>0</v>
      </c>
      <c r="AB58" s="98"/>
      <c r="AC58" s="18"/>
    </row>
    <row r="59" spans="1:29" x14ac:dyDescent="0.25">
      <c r="A59" s="18"/>
      <c r="B59" s="34" t="str">
        <f t="shared" si="2"/>
        <v/>
      </c>
      <c r="C59" s="16"/>
      <c r="D59" s="16"/>
      <c r="E59" s="16"/>
      <c r="F59" s="16"/>
      <c r="G59" s="16"/>
      <c r="H59" s="98">
        <f t="shared" si="3"/>
        <v>0</v>
      </c>
      <c r="I59" s="98"/>
      <c r="J59" s="18"/>
      <c r="K59" s="34" t="str">
        <f t="shared" si="4"/>
        <v/>
      </c>
      <c r="L59" s="16"/>
      <c r="M59" s="16"/>
      <c r="N59" s="16"/>
      <c r="O59" s="16"/>
      <c r="P59" s="16"/>
      <c r="Q59" s="98">
        <f t="shared" si="5"/>
        <v>0</v>
      </c>
      <c r="R59" s="98"/>
      <c r="S59" s="18"/>
      <c r="T59" s="18"/>
      <c r="U59" s="34" t="str">
        <f t="shared" si="6"/>
        <v/>
      </c>
      <c r="V59" s="16"/>
      <c r="W59" s="16"/>
      <c r="X59" s="16"/>
      <c r="Y59" s="16"/>
      <c r="Z59" s="16"/>
      <c r="AA59" s="98">
        <f t="shared" si="7"/>
        <v>0</v>
      </c>
      <c r="AB59" s="98"/>
      <c r="AC59" s="18"/>
    </row>
    <row r="60" spans="1:29" x14ac:dyDescent="0.25">
      <c r="A60" s="18"/>
      <c r="B60" s="34" t="str">
        <f t="shared" si="2"/>
        <v/>
      </c>
      <c r="C60" s="16"/>
      <c r="D60" s="16"/>
      <c r="E60" s="16"/>
      <c r="F60" s="16"/>
      <c r="G60" s="16"/>
      <c r="H60" s="98">
        <f t="shared" si="3"/>
        <v>0</v>
      </c>
      <c r="I60" s="98"/>
      <c r="J60" s="18"/>
      <c r="K60" s="34" t="str">
        <f t="shared" si="4"/>
        <v/>
      </c>
      <c r="L60" s="16"/>
      <c r="M60" s="16"/>
      <c r="N60" s="16"/>
      <c r="O60" s="16"/>
      <c r="P60" s="16"/>
      <c r="Q60" s="98">
        <f t="shared" si="5"/>
        <v>0</v>
      </c>
      <c r="R60" s="98"/>
      <c r="S60" s="18"/>
      <c r="T60" s="18"/>
      <c r="U60" s="34" t="str">
        <f t="shared" si="6"/>
        <v/>
      </c>
      <c r="V60" s="16"/>
      <c r="W60" s="16"/>
      <c r="X60" s="16"/>
      <c r="Y60" s="16"/>
      <c r="Z60" s="16"/>
      <c r="AA60" s="98">
        <f t="shared" si="7"/>
        <v>0</v>
      </c>
      <c r="AB60" s="98"/>
      <c r="AC60" s="18"/>
    </row>
    <row r="61" spans="1:29" x14ac:dyDescent="0.25">
      <c r="A61" s="18"/>
      <c r="B61" s="34" t="str">
        <f t="shared" si="2"/>
        <v/>
      </c>
      <c r="C61" s="16"/>
      <c r="D61" s="16"/>
      <c r="E61" s="16"/>
      <c r="F61" s="16"/>
      <c r="G61" s="16"/>
      <c r="H61" s="98">
        <f t="shared" si="3"/>
        <v>0</v>
      </c>
      <c r="I61" s="98"/>
      <c r="J61" s="18"/>
      <c r="K61" s="34" t="str">
        <f t="shared" si="4"/>
        <v/>
      </c>
      <c r="L61" s="16"/>
      <c r="M61" s="16"/>
      <c r="N61" s="16"/>
      <c r="O61" s="16"/>
      <c r="P61" s="16"/>
      <c r="Q61" s="98">
        <f t="shared" si="5"/>
        <v>0</v>
      </c>
      <c r="R61" s="98"/>
      <c r="S61" s="18"/>
      <c r="T61" s="18"/>
      <c r="U61" s="34" t="str">
        <f t="shared" si="6"/>
        <v/>
      </c>
      <c r="V61" s="16"/>
      <c r="W61" s="16"/>
      <c r="X61" s="16"/>
      <c r="Y61" s="16"/>
      <c r="Z61" s="16"/>
      <c r="AA61" s="98">
        <f t="shared" si="7"/>
        <v>0</v>
      </c>
      <c r="AB61" s="98"/>
      <c r="AC61" s="18"/>
    </row>
    <row r="62" spans="1:29" x14ac:dyDescent="0.25">
      <c r="A62" s="18"/>
      <c r="B62" s="34" t="str">
        <f t="shared" si="2"/>
        <v/>
      </c>
      <c r="C62" s="16"/>
      <c r="D62" s="16"/>
      <c r="E62" s="16"/>
      <c r="F62" s="16"/>
      <c r="G62" s="16"/>
      <c r="H62" s="98">
        <f t="shared" si="3"/>
        <v>0</v>
      </c>
      <c r="I62" s="98"/>
      <c r="J62" s="18"/>
      <c r="K62" s="34" t="str">
        <f t="shared" si="4"/>
        <v/>
      </c>
      <c r="L62" s="16"/>
      <c r="M62" s="16"/>
      <c r="N62" s="16"/>
      <c r="O62" s="16"/>
      <c r="P62" s="16"/>
      <c r="Q62" s="98">
        <f t="shared" si="5"/>
        <v>0</v>
      </c>
      <c r="R62" s="98"/>
      <c r="S62" s="18"/>
      <c r="T62" s="18"/>
      <c r="U62" s="34" t="str">
        <f t="shared" si="6"/>
        <v/>
      </c>
      <c r="V62" s="16"/>
      <c r="W62" s="16"/>
      <c r="X62" s="16"/>
      <c r="Y62" s="16"/>
      <c r="Z62" s="16"/>
      <c r="AA62" s="98">
        <f t="shared" si="7"/>
        <v>0</v>
      </c>
      <c r="AB62" s="98"/>
      <c r="AC62" s="18"/>
    </row>
    <row r="63" spans="1:29" x14ac:dyDescent="0.25">
      <c r="A63" s="18"/>
      <c r="B63" s="34" t="str">
        <f t="shared" si="2"/>
        <v/>
      </c>
      <c r="C63" s="16"/>
      <c r="D63" s="16"/>
      <c r="E63" s="16"/>
      <c r="F63" s="16"/>
      <c r="G63" s="16"/>
      <c r="H63" s="98">
        <f t="shared" si="3"/>
        <v>0</v>
      </c>
      <c r="I63" s="98"/>
      <c r="J63" s="18"/>
      <c r="K63" s="34" t="str">
        <f t="shared" si="4"/>
        <v/>
      </c>
      <c r="L63" s="16"/>
      <c r="M63" s="16"/>
      <c r="N63" s="16"/>
      <c r="O63" s="16"/>
      <c r="P63" s="16"/>
      <c r="Q63" s="98">
        <f t="shared" si="5"/>
        <v>0</v>
      </c>
      <c r="R63" s="98"/>
      <c r="S63" s="18"/>
      <c r="T63" s="18"/>
      <c r="U63" s="34" t="str">
        <f t="shared" si="6"/>
        <v/>
      </c>
      <c r="V63" s="16"/>
      <c r="W63" s="16"/>
      <c r="X63" s="16"/>
      <c r="Y63" s="16"/>
      <c r="Z63" s="16"/>
      <c r="AA63" s="98">
        <f t="shared" si="7"/>
        <v>0</v>
      </c>
      <c r="AB63" s="98"/>
      <c r="AC63" s="18"/>
    </row>
    <row r="64" spans="1:29" x14ac:dyDescent="0.25">
      <c r="A64" s="18"/>
      <c r="B64" s="34" t="str">
        <f t="shared" si="2"/>
        <v/>
      </c>
      <c r="C64" s="16"/>
      <c r="D64" s="16"/>
      <c r="E64" s="16"/>
      <c r="F64" s="16"/>
      <c r="G64" s="16"/>
      <c r="H64" s="98">
        <f t="shared" si="3"/>
        <v>0</v>
      </c>
      <c r="I64" s="98"/>
      <c r="J64" s="18"/>
      <c r="K64" s="34" t="str">
        <f t="shared" si="4"/>
        <v/>
      </c>
      <c r="L64" s="16"/>
      <c r="M64" s="16"/>
      <c r="N64" s="16"/>
      <c r="O64" s="16"/>
      <c r="P64" s="16"/>
      <c r="Q64" s="98">
        <f t="shared" si="5"/>
        <v>0</v>
      </c>
      <c r="R64" s="98"/>
      <c r="S64" s="18"/>
      <c r="T64" s="18"/>
      <c r="U64" s="34" t="str">
        <f t="shared" si="6"/>
        <v/>
      </c>
      <c r="V64" s="16"/>
      <c r="W64" s="16"/>
      <c r="X64" s="16"/>
      <c r="Y64" s="16"/>
      <c r="Z64" s="16"/>
      <c r="AA64" s="98">
        <f t="shared" si="7"/>
        <v>0</v>
      </c>
      <c r="AB64" s="98"/>
      <c r="AC64" s="18"/>
    </row>
    <row r="65" spans="1:29" x14ac:dyDescent="0.25">
      <c r="A65" s="18"/>
      <c r="B65" s="34" t="str">
        <f t="shared" si="2"/>
        <v/>
      </c>
      <c r="C65" s="16"/>
      <c r="D65" s="16"/>
      <c r="E65" s="16"/>
      <c r="F65" s="16"/>
      <c r="G65" s="16"/>
      <c r="H65" s="98">
        <f t="shared" si="3"/>
        <v>0</v>
      </c>
      <c r="I65" s="98"/>
      <c r="J65" s="18"/>
      <c r="K65" s="34" t="str">
        <f t="shared" si="4"/>
        <v/>
      </c>
      <c r="L65" s="16"/>
      <c r="M65" s="16"/>
      <c r="N65" s="16"/>
      <c r="O65" s="16"/>
      <c r="P65" s="16"/>
      <c r="Q65" s="98">
        <f t="shared" si="5"/>
        <v>0</v>
      </c>
      <c r="R65" s="98"/>
      <c r="S65" s="18"/>
      <c r="T65" s="18"/>
      <c r="U65" s="34" t="str">
        <f t="shared" si="6"/>
        <v/>
      </c>
      <c r="V65" s="16"/>
      <c r="W65" s="16"/>
      <c r="X65" s="16"/>
      <c r="Y65" s="16"/>
      <c r="Z65" s="16"/>
      <c r="AA65" s="98">
        <f t="shared" si="7"/>
        <v>0</v>
      </c>
      <c r="AB65" s="98"/>
      <c r="AC65" s="18"/>
    </row>
    <row r="66" spans="1:29" x14ac:dyDescent="0.25">
      <c r="A66" s="18"/>
      <c r="B66" s="34" t="str">
        <f t="shared" si="2"/>
        <v/>
      </c>
      <c r="C66" s="16"/>
      <c r="D66" s="16"/>
      <c r="E66" s="16"/>
      <c r="F66" s="16"/>
      <c r="G66" s="16"/>
      <c r="H66" s="98">
        <f t="shared" si="3"/>
        <v>0</v>
      </c>
      <c r="I66" s="98"/>
      <c r="J66" s="18"/>
      <c r="K66" s="34" t="str">
        <f t="shared" si="4"/>
        <v/>
      </c>
      <c r="L66" s="16"/>
      <c r="M66" s="16"/>
      <c r="N66" s="16"/>
      <c r="O66" s="16"/>
      <c r="P66" s="16"/>
      <c r="Q66" s="98">
        <f t="shared" si="5"/>
        <v>0</v>
      </c>
      <c r="R66" s="98"/>
      <c r="S66" s="18"/>
      <c r="T66" s="18"/>
      <c r="U66" s="34" t="str">
        <f t="shared" si="6"/>
        <v/>
      </c>
      <c r="V66" s="16"/>
      <c r="W66" s="16"/>
      <c r="X66" s="16"/>
      <c r="Y66" s="16"/>
      <c r="Z66" s="16"/>
      <c r="AA66" s="98">
        <f t="shared" si="7"/>
        <v>0</v>
      </c>
      <c r="AB66" s="98"/>
      <c r="AC66" s="18"/>
    </row>
    <row r="67" spans="1:29" x14ac:dyDescent="0.25">
      <c r="A67" s="18"/>
      <c r="B67" s="34" t="str">
        <f t="shared" si="2"/>
        <v/>
      </c>
      <c r="C67" s="16"/>
      <c r="D67" s="16"/>
      <c r="E67" s="16"/>
      <c r="F67" s="16"/>
      <c r="G67" s="16"/>
      <c r="H67" s="98">
        <f t="shared" si="3"/>
        <v>0</v>
      </c>
      <c r="I67" s="98"/>
      <c r="J67" s="18"/>
      <c r="K67" s="34" t="str">
        <f t="shared" si="4"/>
        <v/>
      </c>
      <c r="L67" s="16"/>
      <c r="M67" s="16"/>
      <c r="N67" s="16"/>
      <c r="O67" s="16"/>
      <c r="P67" s="16"/>
      <c r="Q67" s="98">
        <f t="shared" si="5"/>
        <v>0</v>
      </c>
      <c r="R67" s="98"/>
      <c r="S67" s="18"/>
      <c r="T67" s="18"/>
      <c r="U67" s="34" t="str">
        <f t="shared" si="6"/>
        <v/>
      </c>
      <c r="V67" s="16"/>
      <c r="W67" s="16"/>
      <c r="X67" s="16"/>
      <c r="Y67" s="16"/>
      <c r="Z67" s="16"/>
      <c r="AA67" s="98">
        <f t="shared" si="7"/>
        <v>0</v>
      </c>
      <c r="AB67" s="98"/>
      <c r="AC67" s="18"/>
    </row>
    <row r="68" spans="1:29" x14ac:dyDescent="0.25">
      <c r="A68" s="18"/>
      <c r="B68" s="34" t="str">
        <f t="shared" si="2"/>
        <v/>
      </c>
      <c r="C68" s="16"/>
      <c r="D68" s="16"/>
      <c r="E68" s="16"/>
      <c r="F68" s="16"/>
      <c r="G68" s="16"/>
      <c r="H68" s="98">
        <f t="shared" si="3"/>
        <v>0</v>
      </c>
      <c r="I68" s="98"/>
      <c r="J68" s="18"/>
      <c r="K68" s="34" t="str">
        <f t="shared" si="4"/>
        <v/>
      </c>
      <c r="L68" s="16"/>
      <c r="M68" s="16"/>
      <c r="N68" s="16"/>
      <c r="O68" s="16"/>
      <c r="P68" s="16"/>
      <c r="Q68" s="98">
        <f t="shared" si="5"/>
        <v>0</v>
      </c>
      <c r="R68" s="98"/>
      <c r="S68" s="18"/>
      <c r="T68" s="18"/>
      <c r="U68" s="34" t="str">
        <f t="shared" si="6"/>
        <v/>
      </c>
      <c r="V68" s="16"/>
      <c r="W68" s="16"/>
      <c r="X68" s="16"/>
      <c r="Y68" s="16"/>
      <c r="Z68" s="16"/>
      <c r="AA68" s="98">
        <f t="shared" si="7"/>
        <v>0</v>
      </c>
      <c r="AB68" s="98"/>
      <c r="AC68" s="18"/>
    </row>
    <row r="69" spans="1:29" x14ac:dyDescent="0.25">
      <c r="A69" s="18"/>
      <c r="B69" s="34" t="str">
        <f t="shared" si="2"/>
        <v/>
      </c>
      <c r="C69" s="16"/>
      <c r="D69" s="16"/>
      <c r="E69" s="16"/>
      <c r="F69" s="16"/>
      <c r="G69" s="16"/>
      <c r="H69" s="98">
        <f t="shared" si="3"/>
        <v>0</v>
      </c>
      <c r="I69" s="98"/>
      <c r="J69" s="18"/>
      <c r="K69" s="34" t="str">
        <f t="shared" si="4"/>
        <v/>
      </c>
      <c r="L69" s="16"/>
      <c r="M69" s="16"/>
      <c r="N69" s="16"/>
      <c r="O69" s="16"/>
      <c r="P69" s="16"/>
      <c r="Q69" s="98">
        <f t="shared" si="5"/>
        <v>0</v>
      </c>
      <c r="R69" s="98"/>
      <c r="S69" s="18"/>
      <c r="T69" s="18"/>
      <c r="U69" s="34" t="str">
        <f t="shared" si="6"/>
        <v/>
      </c>
      <c r="V69" s="16"/>
      <c r="W69" s="16"/>
      <c r="X69" s="16"/>
      <c r="Y69" s="16"/>
      <c r="Z69" s="16"/>
      <c r="AA69" s="98">
        <f t="shared" si="7"/>
        <v>0</v>
      </c>
      <c r="AB69" s="98"/>
      <c r="AC69" s="18"/>
    </row>
    <row r="70" spans="1:29" x14ac:dyDescent="0.25">
      <c r="A70" s="18"/>
      <c r="B70" s="34" t="str">
        <f t="shared" si="2"/>
        <v/>
      </c>
      <c r="C70" s="16"/>
      <c r="D70" s="16"/>
      <c r="E70" s="16"/>
      <c r="F70" s="16"/>
      <c r="G70" s="16"/>
      <c r="H70" s="98">
        <f t="shared" si="3"/>
        <v>0</v>
      </c>
      <c r="I70" s="98"/>
      <c r="J70" s="18"/>
      <c r="K70" s="34" t="str">
        <f t="shared" si="4"/>
        <v/>
      </c>
      <c r="L70" s="16"/>
      <c r="M70" s="16"/>
      <c r="N70" s="16"/>
      <c r="O70" s="16"/>
      <c r="P70" s="16"/>
      <c r="Q70" s="98">
        <f t="shared" si="5"/>
        <v>0</v>
      </c>
      <c r="R70" s="98"/>
      <c r="S70" s="18"/>
      <c r="T70" s="18"/>
      <c r="U70" s="34" t="str">
        <f t="shared" si="6"/>
        <v/>
      </c>
      <c r="V70" s="16"/>
      <c r="W70" s="16"/>
      <c r="X70" s="16"/>
      <c r="Y70" s="16"/>
      <c r="Z70" s="16"/>
      <c r="AA70" s="98">
        <f t="shared" si="7"/>
        <v>0</v>
      </c>
      <c r="AB70" s="98"/>
      <c r="AC70" s="18"/>
    </row>
    <row r="71" spans="1:29" x14ac:dyDescent="0.25">
      <c r="A71" s="18"/>
      <c r="B71" s="34" t="str">
        <f t="shared" si="2"/>
        <v/>
      </c>
      <c r="C71" s="16"/>
      <c r="D71" s="16"/>
      <c r="E71" s="16"/>
      <c r="F71" s="16"/>
      <c r="G71" s="16"/>
      <c r="H71" s="98">
        <f t="shared" si="3"/>
        <v>0</v>
      </c>
      <c r="I71" s="98"/>
      <c r="J71" s="18"/>
      <c r="K71" s="34" t="str">
        <f t="shared" si="4"/>
        <v/>
      </c>
      <c r="L71" s="16"/>
      <c r="M71" s="16"/>
      <c r="N71" s="16"/>
      <c r="O71" s="16"/>
      <c r="P71" s="16"/>
      <c r="Q71" s="98">
        <f t="shared" si="5"/>
        <v>0</v>
      </c>
      <c r="R71" s="98"/>
      <c r="S71" s="18"/>
      <c r="T71" s="18"/>
      <c r="U71" s="34" t="str">
        <f t="shared" si="6"/>
        <v/>
      </c>
      <c r="V71" s="16"/>
      <c r="W71" s="16"/>
      <c r="X71" s="16"/>
      <c r="Y71" s="16"/>
      <c r="Z71" s="16"/>
      <c r="AA71" s="98">
        <f t="shared" si="7"/>
        <v>0</v>
      </c>
      <c r="AB71" s="98"/>
      <c r="AC71" s="18"/>
    </row>
    <row r="72" spans="1:29" x14ac:dyDescent="0.25">
      <c r="A72" s="18"/>
      <c r="B72" s="34" t="str">
        <f t="shared" si="2"/>
        <v/>
      </c>
      <c r="C72" s="16"/>
      <c r="D72" s="16"/>
      <c r="E72" s="16"/>
      <c r="F72" s="16"/>
      <c r="G72" s="16"/>
      <c r="H72" s="98">
        <f t="shared" si="3"/>
        <v>0</v>
      </c>
      <c r="I72" s="98"/>
      <c r="J72" s="18"/>
      <c r="K72" s="34" t="str">
        <f t="shared" si="4"/>
        <v/>
      </c>
      <c r="L72" s="16"/>
      <c r="M72" s="16"/>
      <c r="N72" s="16"/>
      <c r="O72" s="16"/>
      <c r="P72" s="16"/>
      <c r="Q72" s="98">
        <f t="shared" si="5"/>
        <v>0</v>
      </c>
      <c r="R72" s="98"/>
      <c r="S72" s="18"/>
      <c r="T72" s="18"/>
      <c r="U72" s="34" t="str">
        <f t="shared" si="6"/>
        <v/>
      </c>
      <c r="V72" s="16"/>
      <c r="W72" s="16"/>
      <c r="X72" s="16"/>
      <c r="Y72" s="16"/>
      <c r="Z72" s="16"/>
      <c r="AA72" s="98">
        <f t="shared" si="7"/>
        <v>0</v>
      </c>
      <c r="AB72" s="98"/>
      <c r="AC72" s="18"/>
    </row>
    <row r="73" spans="1:29" x14ac:dyDescent="0.25">
      <c r="A73" s="18"/>
      <c r="B73" s="34" t="str">
        <f t="shared" si="2"/>
        <v/>
      </c>
      <c r="C73" s="16"/>
      <c r="D73" s="16"/>
      <c r="E73" s="16"/>
      <c r="F73" s="16"/>
      <c r="G73" s="16"/>
      <c r="H73" s="98">
        <f t="shared" si="3"/>
        <v>0</v>
      </c>
      <c r="I73" s="98"/>
      <c r="J73" s="18"/>
      <c r="K73" s="34" t="str">
        <f t="shared" si="4"/>
        <v/>
      </c>
      <c r="L73" s="16"/>
      <c r="M73" s="16"/>
      <c r="N73" s="16"/>
      <c r="O73" s="16"/>
      <c r="P73" s="16"/>
      <c r="Q73" s="98">
        <f t="shared" si="5"/>
        <v>0</v>
      </c>
      <c r="R73" s="98"/>
      <c r="S73" s="18"/>
      <c r="T73" s="18"/>
      <c r="U73" s="34" t="str">
        <f t="shared" si="6"/>
        <v/>
      </c>
      <c r="V73" s="16"/>
      <c r="W73" s="16"/>
      <c r="X73" s="16"/>
      <c r="Y73" s="16"/>
      <c r="Z73" s="16"/>
      <c r="AA73" s="98">
        <f t="shared" si="7"/>
        <v>0</v>
      </c>
      <c r="AB73" s="98"/>
      <c r="AC73" s="18"/>
    </row>
    <row r="74" spans="1:29" x14ac:dyDescent="0.25">
      <c r="A74" s="18"/>
      <c r="B74" s="34" t="str">
        <f t="shared" si="2"/>
        <v/>
      </c>
      <c r="C74" s="16"/>
      <c r="D74" s="16"/>
      <c r="E74" s="16"/>
      <c r="F74" s="16"/>
      <c r="G74" s="16"/>
      <c r="H74" s="98">
        <f t="shared" si="3"/>
        <v>0</v>
      </c>
      <c r="I74" s="98"/>
      <c r="J74" s="18"/>
      <c r="K74" s="34" t="str">
        <f t="shared" si="4"/>
        <v/>
      </c>
      <c r="L74" s="16"/>
      <c r="M74" s="16"/>
      <c r="N74" s="16"/>
      <c r="O74" s="16"/>
      <c r="P74" s="16"/>
      <c r="Q74" s="98">
        <f t="shared" si="5"/>
        <v>0</v>
      </c>
      <c r="R74" s="98"/>
      <c r="S74" s="18"/>
      <c r="T74" s="18"/>
      <c r="U74" s="34" t="str">
        <f t="shared" si="6"/>
        <v/>
      </c>
      <c r="V74" s="16"/>
      <c r="W74" s="16"/>
      <c r="X74" s="16"/>
      <c r="Y74" s="16"/>
      <c r="Z74" s="16"/>
      <c r="AA74" s="98">
        <f t="shared" si="7"/>
        <v>0</v>
      </c>
      <c r="AB74" s="98"/>
      <c r="AC74" s="18"/>
    </row>
    <row r="75" spans="1:29" x14ac:dyDescent="0.25">
      <c r="A75" s="18"/>
      <c r="B75" s="34" t="str">
        <f t="shared" si="2"/>
        <v/>
      </c>
      <c r="C75" s="16"/>
      <c r="D75" s="16"/>
      <c r="E75" s="16"/>
      <c r="F75" s="16"/>
      <c r="G75" s="16"/>
      <c r="H75" s="98">
        <f t="shared" si="3"/>
        <v>0</v>
      </c>
      <c r="I75" s="98"/>
      <c r="J75" s="18"/>
      <c r="K75" s="34" t="str">
        <f t="shared" si="4"/>
        <v/>
      </c>
      <c r="L75" s="16"/>
      <c r="M75" s="16"/>
      <c r="N75" s="16"/>
      <c r="O75" s="16"/>
      <c r="P75" s="16"/>
      <c r="Q75" s="98">
        <f t="shared" si="5"/>
        <v>0</v>
      </c>
      <c r="R75" s="98"/>
      <c r="S75" s="18"/>
      <c r="T75" s="18"/>
      <c r="U75" s="34" t="str">
        <f t="shared" si="6"/>
        <v/>
      </c>
      <c r="V75" s="16"/>
      <c r="W75" s="16"/>
      <c r="X75" s="16"/>
      <c r="Y75" s="16"/>
      <c r="Z75" s="16"/>
      <c r="AA75" s="98">
        <f t="shared" si="7"/>
        <v>0</v>
      </c>
      <c r="AB75" s="98"/>
      <c r="AC75" s="18"/>
    </row>
    <row r="76" spans="1:29" x14ac:dyDescent="0.25">
      <c r="A76" s="18"/>
      <c r="B76" s="34" t="str">
        <f t="shared" ref="B76:B95" si="8">IF(B75="","",IF(B75+7&gt;$J$19,"",B75+7))</f>
        <v/>
      </c>
      <c r="C76" s="16"/>
      <c r="D76" s="16"/>
      <c r="E76" s="16"/>
      <c r="F76" s="16"/>
      <c r="G76" s="16"/>
      <c r="H76" s="98">
        <f t="shared" ref="H76:H95" si="9">SUM(C76:G76)</f>
        <v>0</v>
      </c>
      <c r="I76" s="98"/>
      <c r="J76" s="18"/>
      <c r="K76" s="34" t="str">
        <f t="shared" ref="K76:K95" si="10">IF(K75="","",IF(K75+7&gt;$J$19,"",K75+7))</f>
        <v/>
      </c>
      <c r="L76" s="16"/>
      <c r="M76" s="16"/>
      <c r="N76" s="16"/>
      <c r="O76" s="16"/>
      <c r="P76" s="16"/>
      <c r="Q76" s="98">
        <f t="shared" ref="Q76:Q95" si="11">SUM(L76:P76)</f>
        <v>0</v>
      </c>
      <c r="R76" s="98"/>
      <c r="S76" s="18"/>
      <c r="T76" s="18"/>
      <c r="U76" s="34" t="str">
        <f t="shared" ref="U76:U95" si="12">IF(U75="","",IF(U75+7&gt;$J$19,"",U75+7))</f>
        <v/>
      </c>
      <c r="V76" s="16"/>
      <c r="W76" s="16"/>
      <c r="X76" s="16"/>
      <c r="Y76" s="16"/>
      <c r="Z76" s="16"/>
      <c r="AA76" s="98">
        <f t="shared" si="7"/>
        <v>0</v>
      </c>
      <c r="AB76" s="98"/>
      <c r="AC76" s="18"/>
    </row>
    <row r="77" spans="1:29" x14ac:dyDescent="0.25">
      <c r="A77" s="18"/>
      <c r="B77" s="34" t="str">
        <f t="shared" si="8"/>
        <v/>
      </c>
      <c r="C77" s="16"/>
      <c r="D77" s="16"/>
      <c r="E77" s="16"/>
      <c r="F77" s="16"/>
      <c r="G77" s="16"/>
      <c r="H77" s="98">
        <f t="shared" si="9"/>
        <v>0</v>
      </c>
      <c r="I77" s="98"/>
      <c r="J77" s="18"/>
      <c r="K77" s="34" t="str">
        <f t="shared" si="10"/>
        <v/>
      </c>
      <c r="L77" s="16"/>
      <c r="M77" s="16"/>
      <c r="N77" s="16"/>
      <c r="O77" s="16"/>
      <c r="P77" s="16"/>
      <c r="Q77" s="98">
        <f t="shared" si="11"/>
        <v>0</v>
      </c>
      <c r="R77" s="98"/>
      <c r="S77" s="18"/>
      <c r="T77" s="18"/>
      <c r="U77" s="34" t="str">
        <f t="shared" si="12"/>
        <v/>
      </c>
      <c r="V77" s="16"/>
      <c r="W77" s="16"/>
      <c r="X77" s="16"/>
      <c r="Y77" s="16"/>
      <c r="Z77" s="16"/>
      <c r="AA77" s="98">
        <f t="shared" si="7"/>
        <v>0</v>
      </c>
      <c r="AB77" s="98"/>
      <c r="AC77" s="18"/>
    </row>
    <row r="78" spans="1:29" x14ac:dyDescent="0.25">
      <c r="A78" s="18"/>
      <c r="B78" s="34" t="str">
        <f t="shared" si="8"/>
        <v/>
      </c>
      <c r="C78" s="16"/>
      <c r="D78" s="16"/>
      <c r="E78" s="16"/>
      <c r="F78" s="16"/>
      <c r="G78" s="16"/>
      <c r="H78" s="98">
        <f t="shared" si="9"/>
        <v>0</v>
      </c>
      <c r="I78" s="98"/>
      <c r="J78" s="18"/>
      <c r="K78" s="34" t="str">
        <f t="shared" si="10"/>
        <v/>
      </c>
      <c r="L78" s="16"/>
      <c r="M78" s="16"/>
      <c r="N78" s="16"/>
      <c r="O78" s="16"/>
      <c r="P78" s="16"/>
      <c r="Q78" s="98">
        <f t="shared" si="11"/>
        <v>0</v>
      </c>
      <c r="R78" s="98"/>
      <c r="S78" s="18"/>
      <c r="T78" s="18"/>
      <c r="U78" s="34" t="str">
        <f t="shared" si="12"/>
        <v/>
      </c>
      <c r="V78" s="16"/>
      <c r="W78" s="16"/>
      <c r="X78" s="16"/>
      <c r="Y78" s="16"/>
      <c r="Z78" s="16"/>
      <c r="AA78" s="98">
        <f t="shared" si="7"/>
        <v>0</v>
      </c>
      <c r="AB78" s="98"/>
      <c r="AC78" s="18"/>
    </row>
    <row r="79" spans="1:29" x14ac:dyDescent="0.25">
      <c r="A79" s="18"/>
      <c r="B79" s="34" t="str">
        <f t="shared" si="8"/>
        <v/>
      </c>
      <c r="C79" s="16"/>
      <c r="D79" s="16"/>
      <c r="E79" s="16"/>
      <c r="F79" s="16"/>
      <c r="G79" s="16"/>
      <c r="H79" s="98">
        <f t="shared" si="9"/>
        <v>0</v>
      </c>
      <c r="I79" s="98"/>
      <c r="J79" s="18"/>
      <c r="K79" s="34" t="str">
        <f t="shared" si="10"/>
        <v/>
      </c>
      <c r="L79" s="16"/>
      <c r="M79" s="16"/>
      <c r="N79" s="16"/>
      <c r="O79" s="16"/>
      <c r="P79" s="16"/>
      <c r="Q79" s="98">
        <f t="shared" si="11"/>
        <v>0</v>
      </c>
      <c r="R79" s="98"/>
      <c r="S79" s="18"/>
      <c r="T79" s="18"/>
      <c r="U79" s="34" t="str">
        <f t="shared" si="12"/>
        <v/>
      </c>
      <c r="V79" s="16"/>
      <c r="W79" s="16"/>
      <c r="X79" s="16"/>
      <c r="Y79" s="16"/>
      <c r="Z79" s="16"/>
      <c r="AA79" s="98">
        <f t="shared" si="7"/>
        <v>0</v>
      </c>
      <c r="AB79" s="98"/>
      <c r="AC79" s="18"/>
    </row>
    <row r="80" spans="1:29" x14ac:dyDescent="0.25">
      <c r="A80" s="18"/>
      <c r="B80" s="34" t="str">
        <f t="shared" si="8"/>
        <v/>
      </c>
      <c r="C80" s="16"/>
      <c r="D80" s="16"/>
      <c r="E80" s="16"/>
      <c r="F80" s="16"/>
      <c r="G80" s="16"/>
      <c r="H80" s="98">
        <f t="shared" si="9"/>
        <v>0</v>
      </c>
      <c r="I80" s="98"/>
      <c r="J80" s="18"/>
      <c r="K80" s="34" t="str">
        <f t="shared" si="10"/>
        <v/>
      </c>
      <c r="L80" s="16"/>
      <c r="M80" s="16"/>
      <c r="N80" s="16"/>
      <c r="O80" s="16"/>
      <c r="P80" s="16"/>
      <c r="Q80" s="98">
        <f t="shared" si="11"/>
        <v>0</v>
      </c>
      <c r="R80" s="98"/>
      <c r="S80" s="18"/>
      <c r="T80" s="18"/>
      <c r="U80" s="34" t="str">
        <f t="shared" si="12"/>
        <v/>
      </c>
      <c r="V80" s="16"/>
      <c r="W80" s="16"/>
      <c r="X80" s="16"/>
      <c r="Y80" s="16"/>
      <c r="Z80" s="16"/>
      <c r="AA80" s="98">
        <f t="shared" si="7"/>
        <v>0</v>
      </c>
      <c r="AB80" s="98"/>
      <c r="AC80" s="18"/>
    </row>
    <row r="81" spans="1:29" x14ac:dyDescent="0.25">
      <c r="A81" s="18"/>
      <c r="B81" s="34" t="str">
        <f t="shared" si="8"/>
        <v/>
      </c>
      <c r="C81" s="16"/>
      <c r="D81" s="16"/>
      <c r="E81" s="16"/>
      <c r="F81" s="16"/>
      <c r="G81" s="16"/>
      <c r="H81" s="98">
        <f t="shared" si="9"/>
        <v>0</v>
      </c>
      <c r="I81" s="98"/>
      <c r="J81" s="18"/>
      <c r="K81" s="34" t="str">
        <f t="shared" si="10"/>
        <v/>
      </c>
      <c r="L81" s="16"/>
      <c r="M81" s="16"/>
      <c r="N81" s="16"/>
      <c r="O81" s="16"/>
      <c r="P81" s="16"/>
      <c r="Q81" s="98">
        <f t="shared" si="11"/>
        <v>0</v>
      </c>
      <c r="R81" s="98"/>
      <c r="S81" s="18"/>
      <c r="T81" s="18"/>
      <c r="U81" s="34" t="str">
        <f t="shared" si="12"/>
        <v/>
      </c>
      <c r="V81" s="16"/>
      <c r="W81" s="16"/>
      <c r="X81" s="16"/>
      <c r="Y81" s="16"/>
      <c r="Z81" s="16"/>
      <c r="AA81" s="98">
        <f t="shared" si="7"/>
        <v>0</v>
      </c>
      <c r="AB81" s="98"/>
      <c r="AC81" s="18"/>
    </row>
    <row r="82" spans="1:29" x14ac:dyDescent="0.25">
      <c r="A82" s="18"/>
      <c r="B82" s="34" t="str">
        <f t="shared" si="8"/>
        <v/>
      </c>
      <c r="C82" s="16"/>
      <c r="D82" s="16"/>
      <c r="E82" s="16"/>
      <c r="F82" s="16"/>
      <c r="G82" s="16"/>
      <c r="H82" s="98">
        <f t="shared" si="9"/>
        <v>0</v>
      </c>
      <c r="I82" s="98"/>
      <c r="J82" s="18"/>
      <c r="K82" s="34" t="str">
        <f t="shared" si="10"/>
        <v/>
      </c>
      <c r="L82" s="16"/>
      <c r="M82" s="16"/>
      <c r="N82" s="16"/>
      <c r="O82" s="16"/>
      <c r="P82" s="16"/>
      <c r="Q82" s="98">
        <f t="shared" si="11"/>
        <v>0</v>
      </c>
      <c r="R82" s="98"/>
      <c r="S82" s="18"/>
      <c r="T82" s="18"/>
      <c r="U82" s="34" t="str">
        <f t="shared" si="12"/>
        <v/>
      </c>
      <c r="V82" s="16"/>
      <c r="W82" s="16"/>
      <c r="X82" s="16"/>
      <c r="Y82" s="16"/>
      <c r="Z82" s="16"/>
      <c r="AA82" s="98">
        <f t="shared" si="7"/>
        <v>0</v>
      </c>
      <c r="AB82" s="98"/>
      <c r="AC82" s="18"/>
    </row>
    <row r="83" spans="1:29" x14ac:dyDescent="0.25">
      <c r="A83" s="18"/>
      <c r="B83" s="34" t="str">
        <f t="shared" si="8"/>
        <v/>
      </c>
      <c r="C83" s="16"/>
      <c r="D83" s="16"/>
      <c r="E83" s="16"/>
      <c r="F83" s="16"/>
      <c r="G83" s="16"/>
      <c r="H83" s="98">
        <f t="shared" si="9"/>
        <v>0</v>
      </c>
      <c r="I83" s="98"/>
      <c r="J83" s="18"/>
      <c r="K83" s="34" t="str">
        <f t="shared" si="10"/>
        <v/>
      </c>
      <c r="L83" s="16"/>
      <c r="M83" s="16"/>
      <c r="N83" s="16"/>
      <c r="O83" s="16"/>
      <c r="P83" s="16"/>
      <c r="Q83" s="98">
        <f t="shared" si="11"/>
        <v>0</v>
      </c>
      <c r="R83" s="98"/>
      <c r="S83" s="18"/>
      <c r="T83" s="18"/>
      <c r="U83" s="34" t="str">
        <f t="shared" si="12"/>
        <v/>
      </c>
      <c r="V83" s="16"/>
      <c r="W83" s="16"/>
      <c r="X83" s="16"/>
      <c r="Y83" s="16"/>
      <c r="Z83" s="16"/>
      <c r="AA83" s="98">
        <f t="shared" si="7"/>
        <v>0</v>
      </c>
      <c r="AB83" s="98"/>
      <c r="AC83" s="18"/>
    </row>
    <row r="84" spans="1:29" x14ac:dyDescent="0.25">
      <c r="A84" s="18"/>
      <c r="B84" s="34" t="str">
        <f t="shared" si="8"/>
        <v/>
      </c>
      <c r="C84" s="16"/>
      <c r="D84" s="16"/>
      <c r="E84" s="16"/>
      <c r="F84" s="16"/>
      <c r="G84" s="16"/>
      <c r="H84" s="98">
        <f t="shared" si="9"/>
        <v>0</v>
      </c>
      <c r="I84" s="98"/>
      <c r="J84" s="18"/>
      <c r="K84" s="34" t="str">
        <f t="shared" si="10"/>
        <v/>
      </c>
      <c r="L84" s="16"/>
      <c r="M84" s="16"/>
      <c r="N84" s="16"/>
      <c r="O84" s="16"/>
      <c r="P84" s="16"/>
      <c r="Q84" s="98">
        <f t="shared" si="11"/>
        <v>0</v>
      </c>
      <c r="R84" s="98"/>
      <c r="S84" s="18"/>
      <c r="T84" s="18"/>
      <c r="U84" s="34" t="str">
        <f t="shared" si="12"/>
        <v/>
      </c>
      <c r="V84" s="16"/>
      <c r="W84" s="16"/>
      <c r="X84" s="16"/>
      <c r="Y84" s="16"/>
      <c r="Z84" s="16"/>
      <c r="AA84" s="98">
        <f t="shared" si="7"/>
        <v>0</v>
      </c>
      <c r="AB84" s="98"/>
      <c r="AC84" s="18"/>
    </row>
    <row r="85" spans="1:29" x14ac:dyDescent="0.25">
      <c r="A85" s="18"/>
      <c r="B85" s="34" t="str">
        <f t="shared" si="8"/>
        <v/>
      </c>
      <c r="C85" s="16"/>
      <c r="D85" s="16"/>
      <c r="E85" s="16"/>
      <c r="F85" s="16"/>
      <c r="G85" s="16"/>
      <c r="H85" s="98">
        <f t="shared" si="9"/>
        <v>0</v>
      </c>
      <c r="I85" s="98"/>
      <c r="J85" s="18"/>
      <c r="K85" s="34" t="str">
        <f t="shared" si="10"/>
        <v/>
      </c>
      <c r="L85" s="16"/>
      <c r="M85" s="16"/>
      <c r="N85" s="16"/>
      <c r="O85" s="16"/>
      <c r="P85" s="16"/>
      <c r="Q85" s="98">
        <f t="shared" si="11"/>
        <v>0</v>
      </c>
      <c r="R85" s="98"/>
      <c r="S85" s="18"/>
      <c r="T85" s="18"/>
      <c r="U85" s="34" t="str">
        <f t="shared" si="12"/>
        <v/>
      </c>
      <c r="V85" s="16"/>
      <c r="W85" s="16"/>
      <c r="X85" s="16"/>
      <c r="Y85" s="16"/>
      <c r="Z85" s="16"/>
      <c r="AA85" s="98">
        <f t="shared" si="7"/>
        <v>0</v>
      </c>
      <c r="AB85" s="98"/>
      <c r="AC85" s="18"/>
    </row>
    <row r="86" spans="1:29" x14ac:dyDescent="0.25">
      <c r="A86" s="18"/>
      <c r="B86" s="34" t="str">
        <f t="shared" si="8"/>
        <v/>
      </c>
      <c r="C86" s="16"/>
      <c r="D86" s="16"/>
      <c r="E86" s="16"/>
      <c r="F86" s="16"/>
      <c r="G86" s="16"/>
      <c r="H86" s="98">
        <f t="shared" si="9"/>
        <v>0</v>
      </c>
      <c r="I86" s="98"/>
      <c r="J86" s="18"/>
      <c r="K86" s="34" t="str">
        <f t="shared" si="10"/>
        <v/>
      </c>
      <c r="L86" s="16"/>
      <c r="M86" s="16"/>
      <c r="N86" s="16"/>
      <c r="O86" s="16"/>
      <c r="P86" s="16"/>
      <c r="Q86" s="98">
        <f t="shared" si="11"/>
        <v>0</v>
      </c>
      <c r="R86" s="98"/>
      <c r="S86" s="18"/>
      <c r="T86" s="18"/>
      <c r="U86" s="34" t="str">
        <f t="shared" si="12"/>
        <v/>
      </c>
      <c r="V86" s="16"/>
      <c r="W86" s="16"/>
      <c r="X86" s="16"/>
      <c r="Y86" s="16"/>
      <c r="Z86" s="16"/>
      <c r="AA86" s="98">
        <f t="shared" si="7"/>
        <v>0</v>
      </c>
      <c r="AB86" s="98"/>
      <c r="AC86" s="18"/>
    </row>
    <row r="87" spans="1:29" x14ac:dyDescent="0.25">
      <c r="A87" s="18"/>
      <c r="B87" s="34" t="str">
        <f t="shared" si="8"/>
        <v/>
      </c>
      <c r="C87" s="16"/>
      <c r="D87" s="16"/>
      <c r="E87" s="16"/>
      <c r="F87" s="16"/>
      <c r="G87" s="16"/>
      <c r="H87" s="98">
        <f t="shared" si="9"/>
        <v>0</v>
      </c>
      <c r="I87" s="98"/>
      <c r="J87" s="18"/>
      <c r="K87" s="34" t="str">
        <f t="shared" si="10"/>
        <v/>
      </c>
      <c r="L87" s="16"/>
      <c r="M87" s="16"/>
      <c r="N87" s="16"/>
      <c r="O87" s="16"/>
      <c r="P87" s="16"/>
      <c r="Q87" s="98">
        <f t="shared" si="11"/>
        <v>0</v>
      </c>
      <c r="R87" s="98"/>
      <c r="S87" s="18"/>
      <c r="T87" s="18"/>
      <c r="U87" s="34" t="str">
        <f t="shared" si="12"/>
        <v/>
      </c>
      <c r="V87" s="16"/>
      <c r="W87" s="16"/>
      <c r="X87" s="16"/>
      <c r="Y87" s="16"/>
      <c r="Z87" s="16"/>
      <c r="AA87" s="98">
        <f t="shared" si="7"/>
        <v>0</v>
      </c>
      <c r="AB87" s="98"/>
      <c r="AC87" s="18"/>
    </row>
    <row r="88" spans="1:29" x14ac:dyDescent="0.25">
      <c r="A88" s="18"/>
      <c r="B88" s="34" t="str">
        <f t="shared" si="8"/>
        <v/>
      </c>
      <c r="C88" s="16"/>
      <c r="D88" s="16"/>
      <c r="E88" s="16"/>
      <c r="F88" s="16"/>
      <c r="G88" s="16"/>
      <c r="H88" s="98">
        <f t="shared" si="9"/>
        <v>0</v>
      </c>
      <c r="I88" s="98"/>
      <c r="J88" s="18"/>
      <c r="K88" s="34" t="str">
        <f t="shared" si="10"/>
        <v/>
      </c>
      <c r="L88" s="16"/>
      <c r="M88" s="16"/>
      <c r="N88" s="16"/>
      <c r="O88" s="16"/>
      <c r="P88" s="16"/>
      <c r="Q88" s="98">
        <f t="shared" si="11"/>
        <v>0</v>
      </c>
      <c r="R88" s="98"/>
      <c r="S88" s="18"/>
      <c r="T88" s="18"/>
      <c r="U88" s="34" t="str">
        <f t="shared" si="12"/>
        <v/>
      </c>
      <c r="V88" s="16"/>
      <c r="W88" s="16"/>
      <c r="X88" s="16"/>
      <c r="Y88" s="16"/>
      <c r="Z88" s="16"/>
      <c r="AA88" s="98">
        <f t="shared" si="7"/>
        <v>0</v>
      </c>
      <c r="AB88" s="98"/>
      <c r="AC88" s="18"/>
    </row>
    <row r="89" spans="1:29" x14ac:dyDescent="0.25">
      <c r="A89" s="18"/>
      <c r="B89" s="34" t="str">
        <f t="shared" si="8"/>
        <v/>
      </c>
      <c r="C89" s="16"/>
      <c r="D89" s="16"/>
      <c r="E89" s="16"/>
      <c r="F89" s="16"/>
      <c r="G89" s="16"/>
      <c r="H89" s="98">
        <f t="shared" si="9"/>
        <v>0</v>
      </c>
      <c r="I89" s="98"/>
      <c r="J89" s="18"/>
      <c r="K89" s="34" t="str">
        <f t="shared" si="10"/>
        <v/>
      </c>
      <c r="L89" s="16"/>
      <c r="M89" s="16"/>
      <c r="N89" s="16"/>
      <c r="O89" s="16"/>
      <c r="P89" s="16"/>
      <c r="Q89" s="98">
        <f t="shared" si="11"/>
        <v>0</v>
      </c>
      <c r="R89" s="98"/>
      <c r="S89" s="18"/>
      <c r="T89" s="18"/>
      <c r="U89" s="34" t="str">
        <f t="shared" si="12"/>
        <v/>
      </c>
      <c r="V89" s="16"/>
      <c r="W89" s="16"/>
      <c r="X89" s="16"/>
      <c r="Y89" s="16"/>
      <c r="Z89" s="16"/>
      <c r="AA89" s="98">
        <f t="shared" si="7"/>
        <v>0</v>
      </c>
      <c r="AB89" s="98"/>
      <c r="AC89" s="18"/>
    </row>
    <row r="90" spans="1:29" x14ac:dyDescent="0.25">
      <c r="A90" s="18"/>
      <c r="B90" s="34" t="str">
        <f t="shared" si="8"/>
        <v/>
      </c>
      <c r="C90" s="16"/>
      <c r="D90" s="16"/>
      <c r="E90" s="16"/>
      <c r="F90" s="16"/>
      <c r="G90" s="16"/>
      <c r="H90" s="98">
        <f t="shared" si="9"/>
        <v>0</v>
      </c>
      <c r="I90" s="98"/>
      <c r="J90" s="18"/>
      <c r="K90" s="34" t="str">
        <f t="shared" si="10"/>
        <v/>
      </c>
      <c r="L90" s="16"/>
      <c r="M90" s="16"/>
      <c r="N90" s="16"/>
      <c r="O90" s="16"/>
      <c r="P90" s="16"/>
      <c r="Q90" s="98">
        <f t="shared" si="11"/>
        <v>0</v>
      </c>
      <c r="R90" s="98"/>
      <c r="S90" s="18"/>
      <c r="T90" s="18"/>
      <c r="U90" s="34" t="str">
        <f t="shared" si="12"/>
        <v/>
      </c>
      <c r="V90" s="16"/>
      <c r="W90" s="16"/>
      <c r="X90" s="16"/>
      <c r="Y90" s="16"/>
      <c r="Z90" s="16"/>
      <c r="AA90" s="98">
        <f t="shared" si="7"/>
        <v>0</v>
      </c>
      <c r="AB90" s="98"/>
      <c r="AC90" s="18"/>
    </row>
    <row r="91" spans="1:29" x14ac:dyDescent="0.25">
      <c r="A91" s="18"/>
      <c r="B91" s="34" t="str">
        <f t="shared" si="8"/>
        <v/>
      </c>
      <c r="C91" s="16"/>
      <c r="D91" s="16"/>
      <c r="E91" s="16"/>
      <c r="F91" s="16"/>
      <c r="G91" s="16"/>
      <c r="H91" s="98">
        <f t="shared" si="9"/>
        <v>0</v>
      </c>
      <c r="I91" s="98"/>
      <c r="J91" s="18"/>
      <c r="K91" s="34" t="str">
        <f t="shared" si="10"/>
        <v/>
      </c>
      <c r="L91" s="16"/>
      <c r="M91" s="16"/>
      <c r="N91" s="16"/>
      <c r="O91" s="16"/>
      <c r="P91" s="16"/>
      <c r="Q91" s="98">
        <f t="shared" si="11"/>
        <v>0</v>
      </c>
      <c r="R91" s="98"/>
      <c r="S91" s="18"/>
      <c r="T91" s="18"/>
      <c r="U91" s="34" t="str">
        <f t="shared" si="12"/>
        <v/>
      </c>
      <c r="V91" s="16"/>
      <c r="W91" s="16"/>
      <c r="X91" s="16"/>
      <c r="Y91" s="16"/>
      <c r="Z91" s="16"/>
      <c r="AA91" s="98">
        <f t="shared" si="7"/>
        <v>0</v>
      </c>
      <c r="AB91" s="98"/>
      <c r="AC91" s="18"/>
    </row>
    <row r="92" spans="1:29" x14ac:dyDescent="0.25">
      <c r="A92" s="18"/>
      <c r="B92" s="34" t="str">
        <f t="shared" si="8"/>
        <v/>
      </c>
      <c r="C92" s="16"/>
      <c r="D92" s="16"/>
      <c r="E92" s="16"/>
      <c r="F92" s="16"/>
      <c r="G92" s="16"/>
      <c r="H92" s="98">
        <f t="shared" si="9"/>
        <v>0</v>
      </c>
      <c r="I92" s="98"/>
      <c r="J92" s="18"/>
      <c r="K92" s="34" t="str">
        <f t="shared" si="10"/>
        <v/>
      </c>
      <c r="L92" s="16"/>
      <c r="M92" s="16"/>
      <c r="N92" s="16"/>
      <c r="O92" s="16"/>
      <c r="P92" s="16"/>
      <c r="Q92" s="98">
        <f t="shared" si="11"/>
        <v>0</v>
      </c>
      <c r="R92" s="98"/>
      <c r="S92" s="18"/>
      <c r="T92" s="18"/>
      <c r="U92" s="34" t="str">
        <f t="shared" si="12"/>
        <v/>
      </c>
      <c r="V92" s="16"/>
      <c r="W92" s="16"/>
      <c r="X92" s="16"/>
      <c r="Y92" s="16"/>
      <c r="Z92" s="16"/>
      <c r="AA92" s="98">
        <f t="shared" si="7"/>
        <v>0</v>
      </c>
      <c r="AB92" s="98"/>
      <c r="AC92" s="18"/>
    </row>
    <row r="93" spans="1:29" x14ac:dyDescent="0.25">
      <c r="A93" s="18"/>
      <c r="B93" s="34" t="str">
        <f t="shared" si="8"/>
        <v/>
      </c>
      <c r="C93" s="16"/>
      <c r="D93" s="16"/>
      <c r="E93" s="16"/>
      <c r="F93" s="16"/>
      <c r="G93" s="16"/>
      <c r="H93" s="98">
        <f t="shared" si="9"/>
        <v>0</v>
      </c>
      <c r="I93" s="98"/>
      <c r="J93" s="18"/>
      <c r="K93" s="34" t="str">
        <f t="shared" si="10"/>
        <v/>
      </c>
      <c r="L93" s="16"/>
      <c r="M93" s="16"/>
      <c r="N93" s="16"/>
      <c r="O93" s="16"/>
      <c r="P93" s="16"/>
      <c r="Q93" s="98">
        <f t="shared" si="11"/>
        <v>0</v>
      </c>
      <c r="R93" s="98"/>
      <c r="S93" s="18"/>
      <c r="T93" s="18"/>
      <c r="U93" s="34" t="str">
        <f t="shared" si="12"/>
        <v/>
      </c>
      <c r="V93" s="16"/>
      <c r="W93" s="16"/>
      <c r="X93" s="16"/>
      <c r="Y93" s="16"/>
      <c r="Z93" s="16"/>
      <c r="AA93" s="98">
        <f t="shared" si="7"/>
        <v>0</v>
      </c>
      <c r="AB93" s="98"/>
      <c r="AC93" s="18"/>
    </row>
    <row r="94" spans="1:29" x14ac:dyDescent="0.25">
      <c r="A94" s="18"/>
      <c r="B94" s="34" t="str">
        <f t="shared" si="8"/>
        <v/>
      </c>
      <c r="C94" s="16"/>
      <c r="D94" s="16"/>
      <c r="E94" s="16"/>
      <c r="F94" s="16"/>
      <c r="G94" s="16"/>
      <c r="H94" s="98">
        <f t="shared" si="9"/>
        <v>0</v>
      </c>
      <c r="I94" s="98"/>
      <c r="J94" s="18"/>
      <c r="K94" s="34" t="str">
        <f t="shared" si="10"/>
        <v/>
      </c>
      <c r="L94" s="16"/>
      <c r="M94" s="16"/>
      <c r="N94" s="16"/>
      <c r="O94" s="16"/>
      <c r="P94" s="16"/>
      <c r="Q94" s="98">
        <f t="shared" si="11"/>
        <v>0</v>
      </c>
      <c r="R94" s="98"/>
      <c r="S94" s="18"/>
      <c r="T94" s="18"/>
      <c r="U94" s="34" t="str">
        <f t="shared" si="12"/>
        <v/>
      </c>
      <c r="V94" s="16"/>
      <c r="W94" s="16"/>
      <c r="X94" s="16"/>
      <c r="Y94" s="16"/>
      <c r="Z94" s="16"/>
      <c r="AA94" s="98">
        <f t="shared" si="7"/>
        <v>0</v>
      </c>
      <c r="AB94" s="98"/>
      <c r="AC94" s="18"/>
    </row>
    <row r="95" spans="1:29" x14ac:dyDescent="0.25">
      <c r="A95" s="18"/>
      <c r="B95" s="34" t="str">
        <f t="shared" si="8"/>
        <v/>
      </c>
      <c r="C95" s="16"/>
      <c r="D95" s="16"/>
      <c r="E95" s="16"/>
      <c r="F95" s="16"/>
      <c r="G95" s="16"/>
      <c r="H95" s="98">
        <f t="shared" si="9"/>
        <v>0</v>
      </c>
      <c r="I95" s="98"/>
      <c r="J95" s="18"/>
      <c r="K95" s="34" t="str">
        <f t="shared" si="10"/>
        <v/>
      </c>
      <c r="L95" s="16"/>
      <c r="M95" s="16"/>
      <c r="N95" s="16"/>
      <c r="O95" s="16"/>
      <c r="P95" s="16"/>
      <c r="Q95" s="98">
        <f t="shared" si="11"/>
        <v>0</v>
      </c>
      <c r="R95" s="98"/>
      <c r="S95" s="18"/>
      <c r="T95" s="18"/>
      <c r="U95" s="34" t="str">
        <f t="shared" si="12"/>
        <v/>
      </c>
      <c r="V95" s="16"/>
      <c r="W95" s="16"/>
      <c r="X95" s="16"/>
      <c r="Y95" s="16"/>
      <c r="Z95" s="16"/>
      <c r="AA95" s="98">
        <f t="shared" si="7"/>
        <v>0</v>
      </c>
      <c r="AB95" s="98"/>
      <c r="AC95" s="18"/>
    </row>
    <row r="96" spans="1:29" x14ac:dyDescent="0.25">
      <c r="A96" s="18"/>
      <c r="B96" s="119"/>
      <c r="C96" s="120"/>
      <c r="D96" s="120"/>
      <c r="E96" s="120"/>
      <c r="F96" s="120"/>
      <c r="G96" s="121"/>
      <c r="H96" s="98">
        <f>SUM(H43:I95)</f>
        <v>0</v>
      </c>
      <c r="I96" s="118"/>
      <c r="J96" s="18"/>
      <c r="K96" s="119" t="s">
        <v>28</v>
      </c>
      <c r="L96" s="120"/>
      <c r="M96" s="120"/>
      <c r="N96" s="120"/>
      <c r="O96" s="120"/>
      <c r="P96" s="121"/>
      <c r="Q96" s="98">
        <f>SUM(Q43:R95)</f>
        <v>0</v>
      </c>
      <c r="R96" s="118"/>
      <c r="S96" s="18"/>
      <c r="T96" s="18"/>
      <c r="U96" s="119" t="s">
        <v>28</v>
      </c>
      <c r="V96" s="120"/>
      <c r="W96" s="120"/>
      <c r="X96" s="120"/>
      <c r="Y96" s="120"/>
      <c r="Z96" s="121"/>
      <c r="AA96" s="98">
        <f>SUM(AA43:AB95)</f>
        <v>0</v>
      </c>
      <c r="AB96" s="118"/>
      <c r="AC96" s="18"/>
    </row>
    <row r="97" spans="1:29" x14ac:dyDescent="0.25">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row>
    <row r="98" spans="1:29" x14ac:dyDescent="0.25">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row>
    <row r="99" spans="1:29" x14ac:dyDescent="0.25">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row>
    <row r="100" spans="1:29" x14ac:dyDescent="0.2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row>
    <row r="101" spans="1:29" x14ac:dyDescent="0.2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row>
    <row r="102" spans="1:29" x14ac:dyDescent="0.25">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row>
    <row r="103" spans="1:29" x14ac:dyDescent="0.2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row>
    <row r="104" spans="1:29" x14ac:dyDescent="0.25">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row>
    <row r="105" spans="1:29" x14ac:dyDescent="0.2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row>
    <row r="106" spans="1:29" x14ac:dyDescent="0.25">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row>
    <row r="107" spans="1:29" x14ac:dyDescent="0.25">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row>
    <row r="108" spans="1:29" x14ac:dyDescent="0.25">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row>
    <row r="109" spans="1:29" x14ac:dyDescent="0.25">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row>
    <row r="110" spans="1:29" x14ac:dyDescent="0.2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row>
    <row r="111" spans="1:29" x14ac:dyDescent="0.25">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row>
    <row r="112" spans="1:29" x14ac:dyDescent="0.25">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row>
    <row r="113" spans="1:29" x14ac:dyDescent="0.25">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row>
    <row r="114" spans="1:29" x14ac:dyDescent="0.25">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row>
    <row r="115" spans="1:29" x14ac:dyDescent="0.25">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row>
    <row r="116" spans="1:29" x14ac:dyDescent="0.25">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row>
    <row r="117" spans="1:29" x14ac:dyDescent="0.25">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row>
    <row r="118" spans="1:29" x14ac:dyDescent="0.25">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row>
    <row r="119" spans="1:29" x14ac:dyDescent="0.25">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row>
    <row r="120" spans="1:29" x14ac:dyDescent="0.25">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row>
    <row r="121" spans="1:29" x14ac:dyDescent="0.25">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row>
    <row r="122" spans="1:29" x14ac:dyDescent="0.2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row>
    <row r="123" spans="1:29" x14ac:dyDescent="0.25">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row>
    <row r="124" spans="1:29" x14ac:dyDescent="0.25">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row>
    <row r="125" spans="1:29" x14ac:dyDescent="0.25">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row>
    <row r="126" spans="1:29" x14ac:dyDescent="0.25">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row>
    <row r="127" spans="1:29" x14ac:dyDescent="0.25">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row>
    <row r="128" spans="1:29" x14ac:dyDescent="0.25">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row>
    <row r="129" spans="1:29" x14ac:dyDescent="0.25">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row>
    <row r="130" spans="1:29" x14ac:dyDescent="0.2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row>
    <row r="131" spans="1:29" x14ac:dyDescent="0.25">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row>
    <row r="132" spans="1:29" x14ac:dyDescent="0.25"/>
    <row r="133" spans="1:29" x14ac:dyDescent="0.25"/>
    <row r="134" spans="1:29" x14ac:dyDescent="0.25"/>
  </sheetData>
  <sheetProtection password="E784" sheet="1" objects="1" scenarios="1"/>
  <mergeCells count="205">
    <mergeCell ref="B13:K13"/>
    <mergeCell ref="B15:K15"/>
    <mergeCell ref="B3:R3"/>
    <mergeCell ref="J27:K27"/>
    <mergeCell ref="U27:V27"/>
    <mergeCell ref="J32:K32"/>
    <mergeCell ref="AA93:AB93"/>
    <mergeCell ref="AA94:AB94"/>
    <mergeCell ref="AA95:AB95"/>
    <mergeCell ref="AA67:AB67"/>
    <mergeCell ref="AA68:AB68"/>
    <mergeCell ref="AA69:AB69"/>
    <mergeCell ref="AA70:AB70"/>
    <mergeCell ref="AA71:AB71"/>
    <mergeCell ref="AA72:AB72"/>
    <mergeCell ref="AA73:AB73"/>
    <mergeCell ref="AA74:AB74"/>
    <mergeCell ref="AA57:AB57"/>
    <mergeCell ref="AA58:AB58"/>
    <mergeCell ref="AA59:AB59"/>
    <mergeCell ref="AA60:AB60"/>
    <mergeCell ref="AA61:AB61"/>
    <mergeCell ref="AA62:AB62"/>
    <mergeCell ref="AA63:AB63"/>
    <mergeCell ref="U96:Z96"/>
    <mergeCell ref="AA96:AB96"/>
    <mergeCell ref="J29:K29"/>
    <mergeCell ref="J30:K30"/>
    <mergeCell ref="AA84:AB84"/>
    <mergeCell ref="AA85:AB85"/>
    <mergeCell ref="AA86:AB86"/>
    <mergeCell ref="AA87:AB87"/>
    <mergeCell ref="AA88:AB88"/>
    <mergeCell ref="AA89:AB89"/>
    <mergeCell ref="AA90:AB90"/>
    <mergeCell ref="AA91:AB91"/>
    <mergeCell ref="AA92:AB92"/>
    <mergeCell ref="AA75:AB75"/>
    <mergeCell ref="AA76:AB76"/>
    <mergeCell ref="AA77:AB77"/>
    <mergeCell ref="AA78:AB78"/>
    <mergeCell ref="AA79:AB79"/>
    <mergeCell ref="AA80:AB80"/>
    <mergeCell ref="AA81:AB81"/>
    <mergeCell ref="AA82:AB82"/>
    <mergeCell ref="AA83:AB83"/>
    <mergeCell ref="AA66:AB66"/>
    <mergeCell ref="AA64:AB64"/>
    <mergeCell ref="AA65:AB65"/>
    <mergeCell ref="AA48:AB48"/>
    <mergeCell ref="AA49:AB49"/>
    <mergeCell ref="AA50:AB50"/>
    <mergeCell ref="AA51:AB51"/>
    <mergeCell ref="AA52:AB52"/>
    <mergeCell ref="AA53:AB53"/>
    <mergeCell ref="AA54:AB54"/>
    <mergeCell ref="AA55:AB55"/>
    <mergeCell ref="AA56:AB56"/>
    <mergeCell ref="U38:AB38"/>
    <mergeCell ref="U39:AB39"/>
    <mergeCell ref="U40:V40"/>
    <mergeCell ref="AA41:AB41"/>
    <mergeCell ref="AA43:AB43"/>
    <mergeCell ref="AA44:AB44"/>
    <mergeCell ref="AA45:AB45"/>
    <mergeCell ref="AA46:AB46"/>
    <mergeCell ref="AA47:AB47"/>
    <mergeCell ref="K96:P96"/>
    <mergeCell ref="Q96:R96"/>
    <mergeCell ref="U25:V25"/>
    <mergeCell ref="B38:I38"/>
    <mergeCell ref="K38:R38"/>
    <mergeCell ref="Q91:R91"/>
    <mergeCell ref="Q92:R92"/>
    <mergeCell ref="Q93:R93"/>
    <mergeCell ref="Q94:R94"/>
    <mergeCell ref="Q95:R95"/>
    <mergeCell ref="Q86:R86"/>
    <mergeCell ref="Q87:R87"/>
    <mergeCell ref="Q88:R88"/>
    <mergeCell ref="Q89:R89"/>
    <mergeCell ref="Q90:R90"/>
    <mergeCell ref="Q81:R81"/>
    <mergeCell ref="Q82:R82"/>
    <mergeCell ref="Q83:R83"/>
    <mergeCell ref="Q84:R84"/>
    <mergeCell ref="Q85:R85"/>
    <mergeCell ref="Q76:R76"/>
    <mergeCell ref="Q77:R77"/>
    <mergeCell ref="Q78:R78"/>
    <mergeCell ref="Q79:R79"/>
    <mergeCell ref="Q80:R80"/>
    <mergeCell ref="Q71:R71"/>
    <mergeCell ref="Q72:R72"/>
    <mergeCell ref="Q73:R73"/>
    <mergeCell ref="Q74:R74"/>
    <mergeCell ref="Q75:R75"/>
    <mergeCell ref="Q66:R66"/>
    <mergeCell ref="Q67:R67"/>
    <mergeCell ref="Q68:R68"/>
    <mergeCell ref="Q69:R69"/>
    <mergeCell ref="Q70:R70"/>
    <mergeCell ref="Q44:R44"/>
    <mergeCell ref="Q45:R45"/>
    <mergeCell ref="Q61:R61"/>
    <mergeCell ref="Q62:R62"/>
    <mergeCell ref="Q63:R63"/>
    <mergeCell ref="Q64:R64"/>
    <mergeCell ref="Q65:R65"/>
    <mergeCell ref="Q56:R56"/>
    <mergeCell ref="Q57:R57"/>
    <mergeCell ref="Q58:R58"/>
    <mergeCell ref="Q59:R59"/>
    <mergeCell ref="Q60:R60"/>
    <mergeCell ref="Q51:R51"/>
    <mergeCell ref="Q52:R52"/>
    <mergeCell ref="Q53:R53"/>
    <mergeCell ref="Q54:R54"/>
    <mergeCell ref="Q55:R55"/>
    <mergeCell ref="Q46:R46"/>
    <mergeCell ref="Q47:R47"/>
    <mergeCell ref="Q48:R48"/>
    <mergeCell ref="Q49:R49"/>
    <mergeCell ref="Q50:R50"/>
    <mergeCell ref="H77:I77"/>
    <mergeCell ref="H78:I78"/>
    <mergeCell ref="H79:I79"/>
    <mergeCell ref="H80:I80"/>
    <mergeCell ref="H81:I81"/>
    <mergeCell ref="H82:I82"/>
    <mergeCell ref="H61:I61"/>
    <mergeCell ref="H63:I63"/>
    <mergeCell ref="H76:I76"/>
    <mergeCell ref="H65:I65"/>
    <mergeCell ref="H66:I66"/>
    <mergeCell ref="H67:I67"/>
    <mergeCell ref="H68:I68"/>
    <mergeCell ref="H69:I69"/>
    <mergeCell ref="H70:I70"/>
    <mergeCell ref="H71:I71"/>
    <mergeCell ref="H72:I72"/>
    <mergeCell ref="H64:I64"/>
    <mergeCell ref="H96:I96"/>
    <mergeCell ref="B96:G96"/>
    <mergeCell ref="H83:I83"/>
    <mergeCell ref="H84:I84"/>
    <mergeCell ref="H85:I85"/>
    <mergeCell ref="H86:I86"/>
    <mergeCell ref="H87:I87"/>
    <mergeCell ref="H95:I95"/>
    <mergeCell ref="H89:I89"/>
    <mergeCell ref="H90:I90"/>
    <mergeCell ref="H91:I91"/>
    <mergeCell ref="H92:I92"/>
    <mergeCell ref="H88:I88"/>
    <mergeCell ref="H93:I93"/>
    <mergeCell ref="H94:I94"/>
    <mergeCell ref="K39:R39"/>
    <mergeCell ref="J17:K17"/>
    <mergeCell ref="H74:I74"/>
    <mergeCell ref="H75:I75"/>
    <mergeCell ref="H62:I62"/>
    <mergeCell ref="H47:I47"/>
    <mergeCell ref="H48:I48"/>
    <mergeCell ref="H49:I49"/>
    <mergeCell ref="H50:I50"/>
    <mergeCell ref="H51:I51"/>
    <mergeCell ref="H53:I53"/>
    <mergeCell ref="H54:I54"/>
    <mergeCell ref="H55:I55"/>
    <mergeCell ref="H56:I56"/>
    <mergeCell ref="H57:I57"/>
    <mergeCell ref="H58:I58"/>
    <mergeCell ref="H59:I59"/>
    <mergeCell ref="H60:I60"/>
    <mergeCell ref="J19:K19"/>
    <mergeCell ref="B39:I39"/>
    <mergeCell ref="H73:I73"/>
    <mergeCell ref="B40:C40"/>
    <mergeCell ref="Q41:R41"/>
    <mergeCell ref="Q43:R43"/>
    <mergeCell ref="J26:K26"/>
    <mergeCell ref="U26:V26"/>
    <mergeCell ref="J31:K31"/>
    <mergeCell ref="J9:K9"/>
    <mergeCell ref="U7:V7"/>
    <mergeCell ref="J5:K5"/>
    <mergeCell ref="H52:I52"/>
    <mergeCell ref="Q5:V5"/>
    <mergeCell ref="F7:K7"/>
    <mergeCell ref="Q9:V9"/>
    <mergeCell ref="J25:K25"/>
    <mergeCell ref="H41:I41"/>
    <mergeCell ref="H43:I43"/>
    <mergeCell ref="H44:I44"/>
    <mergeCell ref="H45:I45"/>
    <mergeCell ref="H46:I46"/>
    <mergeCell ref="U11:V11"/>
    <mergeCell ref="J24:K24"/>
    <mergeCell ref="J34:K34"/>
    <mergeCell ref="U17:V17"/>
    <mergeCell ref="K40:L40"/>
    <mergeCell ref="J11:K11"/>
    <mergeCell ref="U24:V24"/>
    <mergeCell ref="J22:K22"/>
  </mergeCells>
  <conditionalFormatting sqref="B28">
    <cfRule type="expression" dxfId="10" priority="26">
      <formula>$J$25+$J$26&gt;$J$24</formula>
    </cfRule>
  </conditionalFormatting>
  <conditionalFormatting sqref="B33">
    <cfRule type="expression" dxfId="9" priority="2">
      <formula>$J$30+$J$31&gt;$J$29</formula>
    </cfRule>
  </conditionalFormatting>
  <conditionalFormatting sqref="M28">
    <cfRule type="expression" dxfId="8" priority="1">
      <formula>$U$25+$U$26&gt;$U$24</formula>
    </cfRule>
  </conditionalFormatting>
  <dataValidations count="5">
    <dataValidation type="decimal" allowBlank="1" showInputMessage="1" showErrorMessage="1" errorTitle="werkuren" error="Een getal tussen 1 en 10 invullen. Voor het decimale teken een komma gebruiken." sqref="N40 E40 X40 E25:E27 E29:E32 P25:P27 P30:P32 E34 E35:E37" xr:uid="{00000000-0002-0000-0200-000000000000}">
      <formula1>1</formula1>
      <formula2>10</formula2>
    </dataValidation>
    <dataValidation type="decimal" allowBlank="1" showInputMessage="1" showErrorMessage="1" error="Werktijdfactor moet groter dan 0 zijn, maar niet groter dan 1" sqref="J11:K12" xr:uid="{00000000-0002-0000-0200-000001000000}">
      <formula1>0</formula1>
      <formula2>1</formula2>
    </dataValidation>
    <dataValidation type="decimal" allowBlank="1" showInputMessage="1" showErrorMessage="1" sqref="J31:K31" xr:uid="{00000000-0002-0000-0200-000002000000}">
      <formula1>0</formula1>
      <formula2>625</formula2>
    </dataValidation>
    <dataValidation type="decimal" allowBlank="1" showInputMessage="1" showErrorMessage="1" sqref="J26:K26" xr:uid="{00000000-0002-0000-0200-000003000000}">
      <formula1>0</formula1>
      <formula2>360</formula2>
    </dataValidation>
    <dataValidation type="decimal" allowBlank="1" showInputMessage="1" showErrorMessage="1" sqref="U26:V26" xr:uid="{00000000-0002-0000-0200-000004000000}">
      <formula1>0</formula1>
      <formula2>415</formula2>
    </dataValidation>
  </dataValidations>
  <hyperlinks>
    <hyperlink ref="B13" location="Basisgegevens!I2" display="Voer bovenstaande gegevens in in het tabblad &quot;Basisgegevens&quot;. " xr:uid="{00000000-0004-0000-0200-000000000000}"/>
    <hyperlink ref="B15" location="'ouderschapsverlof na 1e jaar'!J17" display="Indien u tevens de berekening wilt makaen na het 1e jaar komt u via deze in link in dit tabblad." xr:uid="{00000000-0004-0000-0200-000001000000}"/>
  </hyperlinks>
  <pageMargins left="0.70866141732283472" right="0.70866141732283472" top="0.55118110236220474" bottom="0.15748031496062992" header="0.31496062992125984" footer="0.31496062992125984"/>
  <pageSetup paperSize="9" scale="56" fitToHeight="0" orientation="landscape"/>
  <headerFooter>
    <oddFooter>&amp;A</oddFooter>
  </headerFooter>
  <rowBreaks count="1" manualBreakCount="1">
    <brk id="36" max="16383" man="1"/>
  </rowBreaks>
  <drawing r:id="rId1"/>
  <extLst>
    <ext xmlns:x14="http://schemas.microsoft.com/office/spreadsheetml/2009/9/main" uri="{78C0D931-6437-407d-A8EE-F0AAD7539E65}">
      <x14:conditionalFormattings>
        <x14:conditionalFormatting xmlns:xm="http://schemas.microsoft.com/office/excel/2006/main">
          <x14:cfRule type="expression" priority="6" id="{7A0914E2-3243-4BF3-8B5D-D6959B43DD62}">
            <xm:f>'berekening 1e jaar'!$C$9&lt;&gt;0</xm:f>
            <x14:dxf>
              <font>
                <b/>
                <i val="0"/>
                <color rgb="FFFF0000"/>
              </font>
            </x14:dxf>
          </x14:cfRule>
          <xm:sqref>B18 M18</xm:sqref>
        </x14:conditionalFormatting>
        <x14:conditionalFormatting xmlns:xm="http://schemas.microsoft.com/office/excel/2006/main">
          <x14:cfRule type="expression" priority="17" id="{15AF73EC-047D-4FD7-957B-6CF691D28EAC}">
            <xm:f>'berekening 1e jaar'!$C$24=1</xm:f>
            <x14:dxf>
              <font>
                <b/>
                <i val="0"/>
                <color rgb="FFFF0000"/>
              </font>
            </x14:dxf>
          </x14:cfRule>
          <xm:sqref>M19 B23</xm:sqref>
        </x14:conditionalFormatting>
        <x14:conditionalFormatting xmlns:xm="http://schemas.microsoft.com/office/excel/2006/main">
          <x14:cfRule type="expression" priority="3" id="{92321FDB-A0C3-45BE-842F-42618D0F33D1}">
            <xm:f>'berekening 1e jaar'!$C$9&lt;&gt;0</xm:f>
            <x14:dxf>
              <font>
                <b/>
                <i val="0"/>
                <color rgb="FFFF0000"/>
              </font>
            </x14:dxf>
          </x14:cfRule>
          <xm:sqref>N19:V19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XFC413"/>
  <sheetViews>
    <sheetView topLeftCell="B1" zoomScaleNormal="100" workbookViewId="0">
      <selection activeCell="U18" sqref="U18:V18"/>
    </sheetView>
  </sheetViews>
  <sheetFormatPr defaultColWidth="0" defaultRowHeight="15" zeroHeight="1" x14ac:dyDescent="0.25"/>
  <cols>
    <col min="1" max="1" width="4.140625" customWidth="1"/>
    <col min="2" max="2" width="10.85546875" bestFit="1" customWidth="1"/>
    <col min="3" max="3" width="13.140625" customWidth="1"/>
    <col min="4" max="4" width="8" customWidth="1"/>
    <col min="5" max="5" width="7.28515625" customWidth="1"/>
    <col min="6" max="8" width="8" customWidth="1"/>
    <col min="9" max="9" width="4.140625" customWidth="1"/>
    <col min="10" max="10" width="9.140625" customWidth="1"/>
    <col min="11" max="11" width="25" customWidth="1"/>
    <col min="12" max="12" width="9.140625" customWidth="1"/>
    <col min="13" max="13" width="8.140625" customWidth="1"/>
    <col min="14" max="17" width="7.42578125" customWidth="1"/>
    <col min="18" max="20" width="3.85546875" customWidth="1"/>
    <col min="21" max="21" width="10.7109375" customWidth="1"/>
    <col min="22" max="22" width="8.85546875" customWidth="1"/>
    <col min="23" max="23" width="7.7109375" customWidth="1"/>
    <col min="24" max="25" width="10.28515625" customWidth="1"/>
    <col min="26" max="26" width="7.7109375" customWidth="1"/>
    <col min="27" max="27" width="3.85546875" customWidth="1"/>
    <col min="28" max="28" width="9.5703125" customWidth="1"/>
    <col min="29" max="29" width="3.85546875" style="5" customWidth="1"/>
    <col min="30" max="16383" width="3.85546875" hidden="1"/>
    <col min="16384" max="16384" width="2.140625" hidden="1"/>
  </cols>
  <sheetData>
    <row r="1" spans="1:29" x14ac:dyDescent="0.25">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row>
    <row r="2" spans="1:29" x14ac:dyDescent="0.2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row>
    <row r="3" spans="1:29" ht="19.5" thickBot="1" x14ac:dyDescent="0.35">
      <c r="A3" s="18"/>
      <c r="B3" s="147" t="s">
        <v>95</v>
      </c>
      <c r="C3" s="148"/>
      <c r="D3" s="148"/>
      <c r="E3" s="148"/>
      <c r="F3" s="148"/>
      <c r="G3" s="148"/>
      <c r="H3" s="148"/>
      <c r="I3" s="148"/>
      <c r="J3" s="148"/>
      <c r="K3" s="148"/>
      <c r="L3" s="148"/>
      <c r="M3" s="148"/>
      <c r="N3" s="148"/>
      <c r="O3" s="148"/>
      <c r="P3" s="148"/>
      <c r="Q3" s="148"/>
      <c r="R3" s="148"/>
      <c r="S3" s="18"/>
      <c r="T3" s="18"/>
      <c r="U3" s="18"/>
      <c r="V3" s="18"/>
      <c r="W3" s="18"/>
      <c r="X3" s="18"/>
      <c r="Y3" s="25" t="str">
        <f>Basisgegevens!J2</f>
        <v>versie 1.16</v>
      </c>
      <c r="Z3" s="18"/>
      <c r="AA3" s="18"/>
      <c r="AB3" s="18"/>
      <c r="AC3" s="18"/>
    </row>
    <row r="4" spans="1:29" ht="15.75" thickBot="1" x14ac:dyDescent="0.3">
      <c r="A4" s="18"/>
      <c r="B4" s="51"/>
      <c r="C4" s="52"/>
      <c r="D4" s="52"/>
      <c r="E4" s="52"/>
      <c r="F4" s="52"/>
      <c r="G4" s="52"/>
      <c r="H4" s="52"/>
      <c r="I4" s="52"/>
      <c r="J4" s="52"/>
      <c r="K4" s="52"/>
      <c r="L4" s="52"/>
      <c r="M4" s="52"/>
      <c r="N4" s="52"/>
      <c r="O4" s="52"/>
      <c r="P4" s="52"/>
      <c r="Q4" s="52"/>
      <c r="R4" s="52"/>
      <c r="S4" s="52"/>
      <c r="T4" s="52"/>
      <c r="U4" s="52"/>
      <c r="V4" s="52"/>
      <c r="W4" s="52"/>
      <c r="X4" s="52"/>
      <c r="Y4" s="52"/>
      <c r="Z4" s="53"/>
      <c r="AA4" s="18"/>
      <c r="AB4" s="18"/>
      <c r="AC4" s="18"/>
    </row>
    <row r="5" spans="1:29" ht="16.5" thickBot="1" x14ac:dyDescent="0.3">
      <c r="A5" s="18"/>
      <c r="B5" s="54" t="s">
        <v>0</v>
      </c>
      <c r="C5" s="18"/>
      <c r="D5" s="18"/>
      <c r="E5" s="18"/>
      <c r="F5" s="18"/>
      <c r="G5" s="18"/>
      <c r="H5" s="18"/>
      <c r="I5" s="18"/>
      <c r="J5" s="96">
        <f>Basisgegevens!J4</f>
        <v>0</v>
      </c>
      <c r="K5" s="97"/>
      <c r="L5" s="18"/>
      <c r="M5" s="17" t="s">
        <v>1</v>
      </c>
      <c r="N5" s="18"/>
      <c r="O5" s="18"/>
      <c r="P5" s="18"/>
      <c r="Q5" s="96">
        <f>Basisgegevens!F6</f>
        <v>0</v>
      </c>
      <c r="R5" s="99"/>
      <c r="S5" s="99"/>
      <c r="T5" s="99"/>
      <c r="U5" s="99"/>
      <c r="V5" s="97"/>
      <c r="W5" s="18"/>
      <c r="X5" s="18" t="s">
        <v>65</v>
      </c>
      <c r="Y5" s="49" t="str">
        <f>Basisgegevens!K8</f>
        <v>PO</v>
      </c>
      <c r="Z5" s="55"/>
      <c r="AA5" s="18"/>
      <c r="AB5" s="18"/>
      <c r="AC5" s="18"/>
    </row>
    <row r="6" spans="1:29" ht="15.75" thickBot="1" x14ac:dyDescent="0.3">
      <c r="A6" s="18"/>
      <c r="B6" s="56"/>
      <c r="C6" s="18"/>
      <c r="D6" s="18"/>
      <c r="E6" s="18"/>
      <c r="F6" s="18"/>
      <c r="G6" s="18"/>
      <c r="H6" s="18"/>
      <c r="I6" s="18"/>
      <c r="J6" s="18"/>
      <c r="K6" s="18"/>
      <c r="L6" s="18"/>
      <c r="M6" s="18"/>
      <c r="N6" s="18"/>
      <c r="O6" s="18"/>
      <c r="P6" s="18"/>
      <c r="Q6" s="18"/>
      <c r="R6" s="18"/>
      <c r="S6" s="18"/>
      <c r="T6" s="18"/>
      <c r="U6" s="18"/>
      <c r="V6" s="18"/>
      <c r="W6" s="18"/>
      <c r="X6" s="18"/>
      <c r="Y6" s="18"/>
      <c r="Z6" s="55"/>
      <c r="AA6" s="18"/>
      <c r="AB6" s="18"/>
      <c r="AC6" s="18"/>
    </row>
    <row r="7" spans="1:29" ht="16.5" thickBot="1" x14ac:dyDescent="0.3">
      <c r="A7" s="18"/>
      <c r="B7" s="54" t="s">
        <v>2</v>
      </c>
      <c r="C7" s="18"/>
      <c r="D7" s="18"/>
      <c r="E7" s="18"/>
      <c r="F7" s="96">
        <f>Basisgegevens!F13</f>
        <v>0</v>
      </c>
      <c r="G7" s="99"/>
      <c r="H7" s="100"/>
      <c r="I7" s="100"/>
      <c r="J7" s="100"/>
      <c r="K7" s="101"/>
      <c r="L7" s="18"/>
      <c r="M7" s="17" t="s">
        <v>3</v>
      </c>
      <c r="N7" s="18"/>
      <c r="O7" s="18"/>
      <c r="P7" s="18"/>
      <c r="Q7" s="18"/>
      <c r="R7" s="18"/>
      <c r="S7" s="18"/>
      <c r="T7" s="18"/>
      <c r="U7" s="96">
        <f>Basisgegevens!J15</f>
        <v>0</v>
      </c>
      <c r="V7" s="97"/>
      <c r="W7" s="18"/>
      <c r="X7" s="18" t="s">
        <v>146</v>
      </c>
      <c r="Y7" s="49">
        <f>Basisgegevens!K10</f>
        <v>40</v>
      </c>
      <c r="Z7" s="55"/>
      <c r="AA7" s="18"/>
      <c r="AB7" s="18"/>
      <c r="AC7" s="18"/>
    </row>
    <row r="8" spans="1:29" ht="15.75" thickBot="1" x14ac:dyDescent="0.3">
      <c r="A8" s="18"/>
      <c r="B8" s="56"/>
      <c r="C8" s="18"/>
      <c r="D8" s="18"/>
      <c r="E8" s="18"/>
      <c r="F8" s="18"/>
      <c r="G8" s="18"/>
      <c r="H8" s="18"/>
      <c r="I8" s="18"/>
      <c r="J8" s="18"/>
      <c r="K8" s="18"/>
      <c r="L8" s="18"/>
      <c r="M8" s="18"/>
      <c r="N8" s="18"/>
      <c r="O8" s="18"/>
      <c r="P8" s="18"/>
      <c r="Q8" s="18"/>
      <c r="R8" s="18"/>
      <c r="S8" s="18"/>
      <c r="T8" s="18"/>
      <c r="U8" s="18"/>
      <c r="V8" s="18"/>
      <c r="W8" s="18"/>
      <c r="X8" s="18"/>
      <c r="Y8" s="18"/>
      <c r="Z8" s="55"/>
      <c r="AA8" s="18"/>
      <c r="AB8" s="18"/>
      <c r="AC8" s="18"/>
    </row>
    <row r="9" spans="1:29" ht="16.5" thickBot="1" x14ac:dyDescent="0.3">
      <c r="A9" s="18"/>
      <c r="B9" s="54" t="s">
        <v>4</v>
      </c>
      <c r="C9" s="18"/>
      <c r="D9" s="18"/>
      <c r="E9" s="18"/>
      <c r="F9" s="18"/>
      <c r="G9" s="18"/>
      <c r="H9" s="18"/>
      <c r="I9" s="18"/>
      <c r="J9" s="94" t="str">
        <f>IF(Basisgegevens!J19="","",Basisgegevens!J19)</f>
        <v/>
      </c>
      <c r="K9" s="95"/>
      <c r="L9" s="18"/>
      <c r="M9" s="17" t="s">
        <v>5</v>
      </c>
      <c r="N9" s="18"/>
      <c r="O9" s="18"/>
      <c r="P9" s="18"/>
      <c r="Q9" s="96">
        <f>Basisgegevens!F17</f>
        <v>0</v>
      </c>
      <c r="R9" s="99"/>
      <c r="S9" s="100"/>
      <c r="T9" s="100"/>
      <c r="U9" s="100"/>
      <c r="V9" s="101"/>
      <c r="W9" s="18"/>
      <c r="X9" s="18"/>
      <c r="Y9" s="18"/>
      <c r="Z9" s="55"/>
      <c r="AA9" s="18"/>
      <c r="AB9" s="18"/>
      <c r="AC9" s="18"/>
    </row>
    <row r="10" spans="1:29" ht="15.75" thickBot="1" x14ac:dyDescent="0.3">
      <c r="A10" s="18"/>
      <c r="B10" s="56"/>
      <c r="C10" s="18"/>
      <c r="D10" s="18"/>
      <c r="E10" s="18"/>
      <c r="F10" s="18"/>
      <c r="G10" s="18"/>
      <c r="H10" s="18"/>
      <c r="I10" s="18"/>
      <c r="J10" s="18"/>
      <c r="K10" s="18"/>
      <c r="L10" s="18"/>
      <c r="M10" s="18"/>
      <c r="N10" s="18"/>
      <c r="O10" s="18"/>
      <c r="P10" s="18"/>
      <c r="Q10" s="18"/>
      <c r="R10" s="18"/>
      <c r="S10" s="18"/>
      <c r="T10" s="18"/>
      <c r="U10" s="18"/>
      <c r="V10" s="18"/>
      <c r="W10" s="18"/>
      <c r="X10" s="18"/>
      <c r="Y10" s="18"/>
      <c r="Z10" s="55"/>
      <c r="AA10" s="18"/>
      <c r="AB10" s="18"/>
      <c r="AC10" s="18"/>
    </row>
    <row r="11" spans="1:29" ht="16.5" thickBot="1" x14ac:dyDescent="0.3">
      <c r="A11" s="18"/>
      <c r="B11" s="56" t="s">
        <v>93</v>
      </c>
      <c r="C11" s="18"/>
      <c r="D11" s="18"/>
      <c r="E11" s="18"/>
      <c r="F11" s="18"/>
      <c r="G11" s="18"/>
      <c r="H11" s="18"/>
      <c r="I11" s="18"/>
      <c r="J11" s="111">
        <f>Basisgegevens!J21</f>
        <v>0</v>
      </c>
      <c r="K11" s="112"/>
      <c r="L11" s="18"/>
      <c r="M11" s="18" t="s">
        <v>92</v>
      </c>
      <c r="N11" s="18"/>
      <c r="O11" s="18"/>
      <c r="P11" s="18"/>
      <c r="Q11" s="18"/>
      <c r="R11" s="18"/>
      <c r="S11" s="18"/>
      <c r="T11" s="18"/>
      <c r="U11" s="111">
        <f>Basisgegevens!J23</f>
        <v>0</v>
      </c>
      <c r="V11" s="112"/>
      <c r="W11" s="18"/>
      <c r="X11" s="18"/>
      <c r="Y11" s="18"/>
      <c r="Z11" s="55"/>
      <c r="AA11" s="18"/>
      <c r="AB11" s="18"/>
      <c r="AC11" s="18"/>
    </row>
    <row r="12" spans="1:29" ht="15.75" thickBot="1" x14ac:dyDescent="0.3">
      <c r="A12" s="18"/>
      <c r="B12" s="56"/>
      <c r="C12" s="18"/>
      <c r="D12" s="18"/>
      <c r="E12" s="18"/>
      <c r="F12" s="18"/>
      <c r="G12" s="18"/>
      <c r="H12" s="18"/>
      <c r="I12" s="18"/>
      <c r="J12" s="18"/>
      <c r="K12" s="18"/>
      <c r="L12" s="18"/>
      <c r="M12" s="18"/>
      <c r="N12" s="18"/>
      <c r="O12" s="18"/>
      <c r="P12" s="18"/>
      <c r="Q12" s="18"/>
      <c r="R12" s="18"/>
      <c r="S12" s="18"/>
      <c r="T12" s="18"/>
      <c r="U12" s="18"/>
      <c r="V12" s="18"/>
      <c r="W12" s="18"/>
      <c r="X12" s="18"/>
      <c r="Y12" s="18"/>
      <c r="Z12" s="55"/>
      <c r="AA12" s="18"/>
      <c r="AB12" s="18"/>
      <c r="AC12" s="18"/>
    </row>
    <row r="13" spans="1:29" ht="16.5" thickBot="1" x14ac:dyDescent="0.3">
      <c r="A13" s="18"/>
      <c r="B13" s="54" t="s">
        <v>48</v>
      </c>
      <c r="C13" s="18"/>
      <c r="D13" s="18"/>
      <c r="E13" s="18"/>
      <c r="F13" s="18"/>
      <c r="G13" s="18"/>
      <c r="H13" s="18"/>
      <c r="I13" s="18"/>
      <c r="J13" s="106">
        <f>IF(Y5="PO",J11*40,J11*Y7)</f>
        <v>0</v>
      </c>
      <c r="K13" s="107"/>
      <c r="L13" s="18"/>
      <c r="M13" s="18" t="s">
        <v>119</v>
      </c>
      <c r="N13" s="18"/>
      <c r="O13" s="18"/>
      <c r="P13" s="18"/>
      <c r="Q13" s="18"/>
      <c r="R13" s="18"/>
      <c r="S13" s="18"/>
      <c r="T13" s="18"/>
      <c r="U13" s="18"/>
      <c r="V13" s="50" t="str">
        <f>Basisgegevens!K25</f>
        <v>Nee</v>
      </c>
      <c r="W13" s="18"/>
      <c r="X13" s="18"/>
      <c r="Y13" s="18"/>
      <c r="Z13" s="55"/>
      <c r="AA13" s="18"/>
      <c r="AB13" s="18"/>
      <c r="AC13" s="18"/>
    </row>
    <row r="14" spans="1:29" ht="16.5" thickBot="1" x14ac:dyDescent="0.3">
      <c r="A14" s="18"/>
      <c r="B14" s="54"/>
      <c r="C14" s="18"/>
      <c r="D14" s="18"/>
      <c r="E14" s="18"/>
      <c r="F14" s="18"/>
      <c r="G14" s="18"/>
      <c r="H14" s="18"/>
      <c r="I14" s="18"/>
      <c r="J14" s="28"/>
      <c r="K14" s="28"/>
      <c r="L14" s="18"/>
      <c r="M14" s="18"/>
      <c r="N14" s="18"/>
      <c r="O14" s="18"/>
      <c r="P14" s="18"/>
      <c r="Q14" s="18"/>
      <c r="R14" s="18"/>
      <c r="S14" s="18"/>
      <c r="T14" s="18"/>
      <c r="U14" s="18"/>
      <c r="V14" s="18"/>
      <c r="W14" s="18"/>
      <c r="X14" s="18"/>
      <c r="Y14" s="18"/>
      <c r="Z14" s="55"/>
      <c r="AA14" s="18"/>
      <c r="AB14" s="18"/>
      <c r="AC14" s="18"/>
    </row>
    <row r="15" spans="1:29" ht="16.5" thickBot="1" x14ac:dyDescent="0.3">
      <c r="A15" s="18"/>
      <c r="B15" s="136" t="s">
        <v>113</v>
      </c>
      <c r="C15" s="137"/>
      <c r="D15" s="137"/>
      <c r="E15" s="137"/>
      <c r="F15" s="137"/>
      <c r="G15" s="137"/>
      <c r="H15" s="137"/>
      <c r="I15" s="137"/>
      <c r="J15" s="137"/>
      <c r="K15" s="138"/>
      <c r="L15" s="18"/>
      <c r="M15" s="18"/>
      <c r="N15" s="18"/>
      <c r="O15" s="18"/>
      <c r="P15" s="18"/>
      <c r="Q15" s="18"/>
      <c r="R15" s="18"/>
      <c r="S15" s="18"/>
      <c r="T15" s="18"/>
      <c r="U15" s="18"/>
      <c r="V15" s="18"/>
      <c r="W15" s="18"/>
      <c r="X15" s="18"/>
      <c r="Y15" s="18"/>
      <c r="Z15" s="55"/>
      <c r="AA15" s="18"/>
      <c r="AB15" s="18"/>
      <c r="AC15" s="18"/>
    </row>
    <row r="16" spans="1:29" ht="16.5" thickBot="1" x14ac:dyDescent="0.3">
      <c r="A16" s="18"/>
      <c r="B16" s="57"/>
      <c r="C16" s="58"/>
      <c r="D16" s="58"/>
      <c r="E16" s="58"/>
      <c r="F16" s="58"/>
      <c r="G16" s="58"/>
      <c r="H16" s="58"/>
      <c r="I16" s="58"/>
      <c r="J16" s="58"/>
      <c r="K16" s="58"/>
      <c r="L16" s="58"/>
      <c r="M16" s="58"/>
      <c r="N16" s="58"/>
      <c r="O16" s="58"/>
      <c r="P16" s="58"/>
      <c r="Q16" s="58"/>
      <c r="R16" s="58"/>
      <c r="S16" s="58"/>
      <c r="T16" s="58"/>
      <c r="U16" s="58"/>
      <c r="V16" s="58"/>
      <c r="W16" s="58"/>
      <c r="X16" s="58"/>
      <c r="Y16" s="58"/>
      <c r="Z16" s="59"/>
      <c r="AA16" s="18"/>
      <c r="AB16" s="18"/>
      <c r="AC16" s="18"/>
    </row>
    <row r="17" spans="1:29" ht="15.75" thickBot="1" x14ac:dyDescent="0.3">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row>
    <row r="18" spans="1:29" ht="16.5" thickBot="1" x14ac:dyDescent="0.3">
      <c r="A18" s="18"/>
      <c r="B18" s="17" t="s">
        <v>90</v>
      </c>
      <c r="C18" s="18"/>
      <c r="D18" s="18"/>
      <c r="E18" s="18"/>
      <c r="F18" s="18"/>
      <c r="G18" s="18"/>
      <c r="H18" s="18"/>
      <c r="I18" s="18"/>
      <c r="J18" s="89"/>
      <c r="K18" s="90"/>
      <c r="L18" s="18"/>
      <c r="M18" s="18" t="s">
        <v>84</v>
      </c>
      <c r="N18" s="18"/>
      <c r="O18" s="18"/>
      <c r="P18" s="18"/>
      <c r="Q18" s="18"/>
      <c r="R18" s="18"/>
      <c r="S18" s="18"/>
      <c r="T18" s="18"/>
      <c r="U18" s="89"/>
      <c r="V18" s="90"/>
      <c r="W18" s="18"/>
      <c r="X18" s="18"/>
      <c r="Y18" s="18"/>
      <c r="Z18" s="18"/>
      <c r="AA18" s="18"/>
      <c r="AB18" s="18"/>
      <c r="AC18" s="18"/>
    </row>
    <row r="19" spans="1:29" ht="16.5" thickBot="1" x14ac:dyDescent="0.3">
      <c r="A19" s="18"/>
      <c r="B19" s="37" t="str">
        <f>IF(J18="","",IF(J18&lt;'berekening na 1e jaar'!C3,"Datum ingang ligt voor 1e verjaardag van het kind",IF(AND(J18&gt;'berekening na 1e jaar'!C4-1,V13="nee"),"Datum ingang ligt na 4e verjaardag van het kind",IF(J18&gt;=J20,"Datum ingang ligt na 8e verjaardag van het kind",""))))</f>
        <v/>
      </c>
      <c r="C19" s="18"/>
      <c r="D19" s="18"/>
      <c r="E19" s="18"/>
      <c r="F19" s="18"/>
      <c r="G19" s="18"/>
      <c r="H19" s="18"/>
      <c r="I19" s="18"/>
      <c r="J19" s="18"/>
      <c r="K19" s="18"/>
      <c r="L19" s="18"/>
      <c r="M19" s="37" t="str">
        <f>IF(J18="","",IF(U18&lt;J18-1,"Datum einde is kleiner dan datum ingang",IF(U18&gt;U20-1,"Datum einde is groter dan maximale einddatum","")))</f>
        <v/>
      </c>
      <c r="N19" s="18"/>
      <c r="O19" s="18"/>
      <c r="P19" s="18"/>
      <c r="Q19" s="18"/>
      <c r="R19" s="18"/>
      <c r="S19" s="18"/>
      <c r="T19" s="18"/>
      <c r="U19" s="18"/>
      <c r="V19" s="18"/>
      <c r="W19" s="18"/>
      <c r="X19" s="18"/>
      <c r="Y19" s="18"/>
      <c r="Z19" s="18"/>
      <c r="AA19" s="18"/>
      <c r="AB19" s="18"/>
      <c r="AC19" s="18"/>
    </row>
    <row r="20" spans="1:29" ht="16.5" thickBot="1" x14ac:dyDescent="0.3">
      <c r="A20" s="18"/>
      <c r="B20" s="17" t="s">
        <v>134</v>
      </c>
      <c r="C20" s="18"/>
      <c r="D20" s="18"/>
      <c r="E20" s="18"/>
      <c r="F20" s="18"/>
      <c r="G20" s="18"/>
      <c r="H20" s="18"/>
      <c r="I20" s="18"/>
      <c r="J20" s="94" t="str">
        <f>'berekening na 1e jaar'!C32</f>
        <v/>
      </c>
      <c r="K20" s="95"/>
      <c r="L20" s="18"/>
      <c r="M20" s="17" t="s">
        <v>135</v>
      </c>
      <c r="N20" s="18"/>
      <c r="O20" s="18"/>
      <c r="P20" s="18"/>
      <c r="Q20" s="18"/>
      <c r="R20" s="18"/>
      <c r="S20" s="18"/>
      <c r="T20" s="18"/>
      <c r="U20" s="94" t="str">
        <f>'berekening na 1e jaar'!C5</f>
        <v/>
      </c>
      <c r="V20" s="95"/>
      <c r="W20" s="18"/>
      <c r="X20" s="18"/>
      <c r="Y20" s="18"/>
      <c r="Z20" s="18"/>
      <c r="AA20" s="18"/>
      <c r="AB20" s="18"/>
      <c r="AC20" s="18"/>
    </row>
    <row r="21" spans="1:29" x14ac:dyDescent="0.25">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row>
    <row r="22" spans="1:29" ht="33.75" customHeight="1" thickBot="1" x14ac:dyDescent="0.3">
      <c r="A22" s="18"/>
      <c r="B22" s="149" t="str">
        <f>IF(AND(U18&lt;'berekening na 1e jaar'!C28,U18&lt;'berekening na 1e jaar'!C27),'berekening na 1e jaar'!A35,IF(U18&lt;'berekening na 1e jaar'!C27,'berekening na 1e jaar'!A33,IF(U18&lt;'berekening na 1e jaar'!C28,'berekening na 1e jaar'!A34,"")))</f>
        <v/>
      </c>
      <c r="C22" s="149"/>
      <c r="D22" s="149"/>
      <c r="E22" s="149"/>
      <c r="F22" s="149"/>
      <c r="G22" s="149"/>
      <c r="H22" s="149"/>
      <c r="I22" s="149"/>
      <c r="J22" s="149"/>
      <c r="K22" s="149"/>
      <c r="L22" s="18"/>
      <c r="M22" s="149" t="str">
        <f>IF(U20&lt;='berekening na 1e jaar'!C28,'berekening na 1e jaar'!A34,"")</f>
        <v/>
      </c>
      <c r="N22" s="149"/>
      <c r="O22" s="149"/>
      <c r="P22" s="149"/>
      <c r="Q22" s="149"/>
      <c r="R22" s="149"/>
      <c r="S22" s="149"/>
      <c r="T22" s="149"/>
      <c r="U22" s="149"/>
      <c r="V22" s="149"/>
      <c r="W22" s="149"/>
      <c r="X22" s="18"/>
      <c r="Y22" s="18"/>
      <c r="Z22" s="18"/>
      <c r="AA22" s="18"/>
      <c r="AB22" s="18"/>
      <c r="AC22" s="18"/>
    </row>
    <row r="23" spans="1:29" ht="16.5" thickBot="1" x14ac:dyDescent="0.3">
      <c r="A23" s="18"/>
      <c r="B23" s="17" t="s">
        <v>94</v>
      </c>
      <c r="C23" s="18"/>
      <c r="D23" s="18"/>
      <c r="E23" s="18"/>
      <c r="F23" s="18"/>
      <c r="G23" s="18"/>
      <c r="H23" s="18"/>
      <c r="I23" s="18"/>
      <c r="J23" s="106">
        <f>IF(Y5="PO",J11*1040,J11*830)</f>
        <v>0</v>
      </c>
      <c r="K23" s="107"/>
      <c r="L23" s="18"/>
      <c r="M23" s="18"/>
      <c r="N23" s="18"/>
      <c r="O23" s="18"/>
      <c r="P23" s="18"/>
      <c r="Q23" s="18"/>
      <c r="R23" s="18"/>
      <c r="S23" s="18"/>
      <c r="T23" s="18"/>
      <c r="U23" s="18"/>
      <c r="V23" s="18"/>
      <c r="W23" s="18"/>
      <c r="X23" s="18"/>
      <c r="Y23" s="18"/>
      <c r="Z23" s="18"/>
      <c r="AA23" s="18"/>
      <c r="AB23" s="18"/>
      <c r="AC23" s="18"/>
    </row>
    <row r="24" spans="1:29" ht="16.5" thickBot="1" x14ac:dyDescent="0.3">
      <c r="A24" s="18"/>
      <c r="B24" s="17" t="s">
        <v>96</v>
      </c>
      <c r="C24" s="18"/>
      <c r="D24" s="18"/>
      <c r="E24" s="18"/>
      <c r="F24" s="18"/>
      <c r="G24" s="18"/>
      <c r="H24" s="18"/>
      <c r="I24" s="18"/>
      <c r="J24" s="106">
        <f>'berekening na 1e jaar'!G11</f>
        <v>0</v>
      </c>
      <c r="K24" s="107"/>
      <c r="L24" s="18"/>
      <c r="M24" s="18"/>
      <c r="N24" s="18"/>
      <c r="O24" s="18"/>
      <c r="P24" s="18"/>
      <c r="Q24" s="18"/>
      <c r="R24" s="18"/>
      <c r="S24" s="18"/>
      <c r="T24" s="18"/>
      <c r="U24" s="18"/>
      <c r="V24" s="18"/>
      <c r="W24" s="18"/>
      <c r="X24" s="18"/>
      <c r="Y24" s="18"/>
      <c r="Z24" s="18"/>
      <c r="AA24" s="18"/>
      <c r="AB24" s="18"/>
      <c r="AC24" s="18"/>
    </row>
    <row r="25" spans="1:29" ht="16.5" thickBot="1" x14ac:dyDescent="0.3">
      <c r="A25" s="18"/>
      <c r="B25" s="17" t="s">
        <v>100</v>
      </c>
      <c r="C25" s="18"/>
      <c r="D25" s="18"/>
      <c r="E25" s="18"/>
      <c r="F25" s="18"/>
      <c r="G25" s="18"/>
      <c r="H25" s="18"/>
      <c r="I25" s="18"/>
      <c r="J25" s="106">
        <f>J23-J24</f>
        <v>0</v>
      </c>
      <c r="K25" s="107"/>
      <c r="L25" s="18"/>
      <c r="M25" s="18"/>
      <c r="N25" s="18"/>
      <c r="O25" s="18"/>
      <c r="P25" s="18"/>
      <c r="Q25" s="18"/>
      <c r="R25" s="18"/>
      <c r="S25" s="18"/>
      <c r="T25" s="18"/>
      <c r="U25" s="18"/>
      <c r="V25" s="18"/>
      <c r="W25" s="18"/>
      <c r="X25" s="18"/>
      <c r="Y25" s="18"/>
      <c r="Z25" s="18"/>
      <c r="AA25" s="18"/>
      <c r="AB25" s="18"/>
      <c r="AC25" s="18"/>
    </row>
    <row r="26" spans="1:29" ht="15.75" thickBot="1" x14ac:dyDescent="0.3">
      <c r="A26" s="18"/>
      <c r="B26" s="2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row>
    <row r="27" spans="1:29" ht="16.5" thickBot="1" x14ac:dyDescent="0.3">
      <c r="A27" s="18"/>
      <c r="B27" s="21" t="s">
        <v>101</v>
      </c>
      <c r="C27" s="22"/>
      <c r="D27" s="22"/>
      <c r="E27" s="22"/>
      <c r="F27" s="22"/>
      <c r="G27" s="22"/>
      <c r="H27" s="22"/>
      <c r="I27" s="22"/>
      <c r="J27" s="113">
        <f>IF(Basisgegevens!K8="PO",'berekening na 1e jaar'!G8,'berekening na 1e jaar'!G20)</f>
        <v>0</v>
      </c>
      <c r="K27" s="114"/>
      <c r="L27" s="18"/>
      <c r="M27" s="18"/>
      <c r="N27" s="23" t="s">
        <v>73</v>
      </c>
      <c r="O27" s="24"/>
      <c r="P27" s="24"/>
      <c r="Q27" s="24"/>
      <c r="R27" s="24"/>
      <c r="S27" s="24"/>
      <c r="T27" s="24"/>
      <c r="U27" s="24"/>
      <c r="V27" s="134">
        <f>IF(Basisgegevens!K8="PO",'berekening na 1e jaar'!G12,'berekening na 1e jaar'!G24)</f>
        <v>0</v>
      </c>
      <c r="W27" s="135"/>
      <c r="X27" s="18"/>
      <c r="Y27" s="18"/>
      <c r="Z27" s="18"/>
      <c r="AA27" s="18"/>
      <c r="AB27" s="18"/>
      <c r="AC27" s="18"/>
    </row>
    <row r="28" spans="1:29" ht="16.5" thickBot="1" x14ac:dyDescent="0.3">
      <c r="A28" s="18"/>
      <c r="B28" s="21" t="s">
        <v>50</v>
      </c>
      <c r="C28" s="22"/>
      <c r="D28" s="22"/>
      <c r="E28" s="22"/>
      <c r="F28" s="22"/>
      <c r="G28" s="22"/>
      <c r="H28" s="22"/>
      <c r="I28" s="22"/>
      <c r="J28" s="113">
        <f>H407</f>
        <v>0</v>
      </c>
      <c r="K28" s="114"/>
      <c r="L28" s="18"/>
      <c r="M28" s="18"/>
      <c r="N28" s="23" t="s">
        <v>72</v>
      </c>
      <c r="O28" s="24"/>
      <c r="P28" s="24"/>
      <c r="Q28" s="24"/>
      <c r="R28" s="24"/>
      <c r="S28" s="24"/>
      <c r="T28" s="24"/>
      <c r="U28" s="24"/>
      <c r="V28" s="134">
        <f>Q407</f>
        <v>0</v>
      </c>
      <c r="W28" s="135"/>
      <c r="X28" s="18"/>
      <c r="Y28" s="18"/>
      <c r="Z28" s="18"/>
      <c r="AA28" s="18"/>
      <c r="AB28" s="18"/>
      <c r="AC28" s="18"/>
    </row>
    <row r="29" spans="1:29" ht="16.5" thickBot="1" x14ac:dyDescent="0.3">
      <c r="A29" s="18"/>
      <c r="B29" s="22" t="s">
        <v>85</v>
      </c>
      <c r="C29" s="22"/>
      <c r="D29" s="22"/>
      <c r="E29" s="22"/>
      <c r="F29" s="22"/>
      <c r="G29" s="22"/>
      <c r="H29" s="22"/>
      <c r="I29" s="22"/>
      <c r="J29" s="92">
        <v>0</v>
      </c>
      <c r="K29" s="93"/>
      <c r="L29" s="18"/>
      <c r="M29" s="18"/>
      <c r="N29" s="24" t="s">
        <v>86</v>
      </c>
      <c r="O29" s="24"/>
      <c r="P29" s="24"/>
      <c r="Q29" s="24"/>
      <c r="R29" s="24"/>
      <c r="S29" s="24"/>
      <c r="T29" s="24"/>
      <c r="U29" s="24"/>
      <c r="V29" s="92">
        <v>0</v>
      </c>
      <c r="W29" s="93"/>
      <c r="X29" s="18"/>
      <c r="Y29" s="18"/>
      <c r="Z29" s="18"/>
      <c r="AA29" s="18"/>
      <c r="AB29" s="18"/>
      <c r="AC29" s="18"/>
    </row>
    <row r="30" spans="1:29" ht="16.5" thickBot="1" x14ac:dyDescent="0.3">
      <c r="A30" s="18"/>
      <c r="B30" s="21" t="s">
        <v>79</v>
      </c>
      <c r="C30" s="22"/>
      <c r="D30" s="22"/>
      <c r="E30" s="22"/>
      <c r="F30" s="22"/>
      <c r="G30" s="22"/>
      <c r="H30" s="22"/>
      <c r="I30" s="22"/>
      <c r="J30" s="143">
        <f>J27-J28-J29</f>
        <v>0</v>
      </c>
      <c r="K30" s="144"/>
      <c r="L30" s="18"/>
      <c r="M30" s="18"/>
      <c r="N30" s="23" t="s">
        <v>79</v>
      </c>
      <c r="O30" s="24"/>
      <c r="P30" s="24"/>
      <c r="Q30" s="24"/>
      <c r="R30" s="24"/>
      <c r="S30" s="24"/>
      <c r="T30" s="24"/>
      <c r="U30" s="24"/>
      <c r="V30" s="145">
        <f>V27-V28-V29</f>
        <v>0</v>
      </c>
      <c r="W30" s="146"/>
      <c r="X30" s="18"/>
      <c r="Y30" s="18"/>
      <c r="Z30" s="18"/>
      <c r="AA30" s="18"/>
      <c r="AB30" s="18"/>
      <c r="AC30" s="18"/>
    </row>
    <row r="31" spans="1:29" ht="16.5" thickBot="1" x14ac:dyDescent="0.3">
      <c r="A31" s="18"/>
      <c r="B31" s="35" t="s">
        <v>70</v>
      </c>
      <c r="C31" s="18"/>
      <c r="D31" s="18"/>
      <c r="E31" s="18"/>
      <c r="F31" s="18"/>
      <c r="G31" s="18"/>
      <c r="H31" s="18"/>
      <c r="I31" s="18"/>
      <c r="J31" s="18"/>
      <c r="K31" s="18"/>
      <c r="L31" s="18"/>
      <c r="M31" s="18"/>
      <c r="N31" s="35" t="s">
        <v>78</v>
      </c>
      <c r="O31" s="18"/>
      <c r="P31" s="18"/>
      <c r="Q31" s="18"/>
      <c r="R31" s="18"/>
      <c r="S31" s="18"/>
      <c r="T31" s="18"/>
      <c r="U31" s="18"/>
      <c r="V31" s="18"/>
      <c r="W31" s="18"/>
      <c r="X31" s="18"/>
      <c r="Y31" s="18"/>
      <c r="Z31" s="18"/>
      <c r="AA31" s="18"/>
      <c r="AB31" s="18"/>
      <c r="AC31" s="18"/>
    </row>
    <row r="32" spans="1:29" ht="16.5" thickBot="1" x14ac:dyDescent="0.3">
      <c r="A32" s="18"/>
      <c r="B32" s="17" t="s">
        <v>103</v>
      </c>
      <c r="C32" s="18"/>
      <c r="D32" s="18"/>
      <c r="E32" s="18"/>
      <c r="F32" s="18"/>
      <c r="G32" s="18"/>
      <c r="H32" s="18"/>
      <c r="I32" s="18"/>
      <c r="J32" s="108">
        <f>IF(AND('WTF + opname wettel.per maand '!F41=0,'WTF + opname wettel.per maand '!F42=0),0,'berekening na 1e jaar'!C25)</f>
        <v>0</v>
      </c>
      <c r="K32" s="109"/>
      <c r="L32" s="18"/>
      <c r="M32" s="29"/>
      <c r="N32" s="18"/>
      <c r="O32" s="18"/>
      <c r="P32" s="18"/>
      <c r="Q32" s="18"/>
      <c r="R32" s="18"/>
      <c r="S32" s="18"/>
      <c r="T32" s="18"/>
      <c r="U32" s="18"/>
      <c r="V32" s="18"/>
      <c r="W32" s="18"/>
      <c r="X32" s="18"/>
      <c r="Y32" s="18"/>
      <c r="Z32" s="18"/>
      <c r="AA32" s="18"/>
      <c r="AB32" s="18"/>
      <c r="AC32" s="18"/>
    </row>
    <row r="33" spans="1:29" ht="15.75" x14ac:dyDescent="0.25">
      <c r="A33" s="18"/>
      <c r="B33" s="30" t="s">
        <v>88</v>
      </c>
      <c r="C33" s="18"/>
      <c r="D33" s="18"/>
      <c r="E33" s="18"/>
      <c r="F33" s="18"/>
      <c r="G33" s="18"/>
      <c r="H33" s="18"/>
      <c r="I33" s="18"/>
      <c r="J33" s="28"/>
      <c r="K33" s="28"/>
      <c r="L33" s="18"/>
      <c r="M33" s="18"/>
      <c r="N33" s="18"/>
      <c r="O33" s="18"/>
      <c r="P33" s="18"/>
      <c r="Q33" s="18"/>
      <c r="R33" s="18"/>
      <c r="S33" s="18"/>
      <c r="T33" s="18"/>
      <c r="U33" s="18"/>
      <c r="V33" s="18"/>
      <c r="W33" s="18"/>
      <c r="X33" s="18"/>
      <c r="Y33" s="18"/>
      <c r="Z33" s="18"/>
      <c r="AA33" s="18"/>
      <c r="AB33" s="18"/>
      <c r="AC33" s="18"/>
    </row>
    <row r="34" spans="1:29" ht="15.75" x14ac:dyDescent="0.25">
      <c r="A34" s="18"/>
      <c r="B34" s="18"/>
      <c r="C34" s="18"/>
      <c r="D34" s="18"/>
      <c r="E34" s="18"/>
      <c r="F34" s="18"/>
      <c r="G34" s="18"/>
      <c r="H34" s="18"/>
      <c r="I34" s="18"/>
      <c r="J34" s="28"/>
      <c r="K34" s="18"/>
      <c r="L34" s="18"/>
      <c r="M34" s="29"/>
      <c r="N34" s="18"/>
      <c r="O34" s="18"/>
      <c r="P34" s="18"/>
      <c r="Q34" s="18"/>
      <c r="R34" s="18"/>
      <c r="S34" s="18"/>
      <c r="T34" s="18"/>
      <c r="U34" s="18"/>
      <c r="V34" s="18"/>
      <c r="W34" s="18"/>
      <c r="X34" s="18"/>
      <c r="Y34" s="18"/>
      <c r="Z34" s="18"/>
      <c r="AA34" s="18"/>
      <c r="AB34" s="18"/>
      <c r="AC34" s="18"/>
    </row>
    <row r="35" spans="1:29" ht="16.5" thickBot="1" x14ac:dyDescent="0.3">
      <c r="A35" s="18"/>
      <c r="B35" s="17"/>
      <c r="C35" s="18"/>
      <c r="D35" s="18"/>
      <c r="E35" s="18"/>
      <c r="F35" s="18"/>
      <c r="G35" s="18"/>
      <c r="H35" s="18"/>
      <c r="I35" s="18"/>
      <c r="J35" s="28"/>
      <c r="K35" s="28"/>
      <c r="L35" s="18"/>
      <c r="M35" s="18"/>
      <c r="N35" s="18"/>
      <c r="O35" s="18"/>
      <c r="P35" s="18"/>
      <c r="Q35" s="18"/>
      <c r="R35" s="18"/>
      <c r="S35" s="18"/>
      <c r="T35" s="18"/>
      <c r="U35" s="18"/>
      <c r="V35" s="18"/>
      <c r="W35" s="18"/>
      <c r="X35" s="18"/>
      <c r="Y35" s="18"/>
      <c r="Z35" s="18"/>
      <c r="AA35" s="18"/>
      <c r="AB35" s="18"/>
      <c r="AC35" s="18"/>
    </row>
    <row r="36" spans="1:29" ht="15.75" thickBot="1" x14ac:dyDescent="0.3">
      <c r="A36" s="18"/>
      <c r="B36" s="126" t="s">
        <v>102</v>
      </c>
      <c r="C36" s="127"/>
      <c r="D36" s="128"/>
      <c r="E36" s="128"/>
      <c r="F36" s="128"/>
      <c r="G36" s="128"/>
      <c r="H36" s="128"/>
      <c r="I36" s="129"/>
      <c r="J36" s="18"/>
      <c r="K36" s="130" t="s">
        <v>71</v>
      </c>
      <c r="L36" s="131"/>
      <c r="M36" s="132"/>
      <c r="N36" s="132"/>
      <c r="O36" s="132"/>
      <c r="P36" s="132"/>
      <c r="Q36" s="132"/>
      <c r="R36" s="133"/>
      <c r="S36" s="18"/>
      <c r="T36" s="18"/>
      <c r="U36" s="18"/>
      <c r="V36" s="18"/>
      <c r="W36" s="18"/>
      <c r="X36" s="18"/>
      <c r="Y36" s="18"/>
      <c r="Z36" s="18"/>
      <c r="AA36" s="18"/>
      <c r="AB36" s="18"/>
      <c r="AC36" s="18"/>
    </row>
    <row r="37" spans="1:29" s="18" customFormat="1" ht="57" customHeight="1" thickBot="1" x14ac:dyDescent="0.3">
      <c r="B37" s="115" t="s">
        <v>44</v>
      </c>
      <c r="C37" s="116"/>
      <c r="D37" s="116"/>
      <c r="E37" s="116"/>
      <c r="F37" s="116"/>
      <c r="G37" s="116"/>
      <c r="H37" s="116"/>
      <c r="I37" s="117"/>
      <c r="K37" s="115" t="s">
        <v>44</v>
      </c>
      <c r="L37" s="116"/>
      <c r="M37" s="116"/>
      <c r="N37" s="116"/>
      <c r="O37" s="116"/>
      <c r="P37" s="116"/>
      <c r="Q37" s="116"/>
      <c r="R37" s="117"/>
    </row>
    <row r="38" spans="1:29" ht="15.75" thickBot="1" x14ac:dyDescent="0.3">
      <c r="A38" s="18"/>
      <c r="B38" s="110"/>
      <c r="C38" s="110"/>
      <c r="D38" s="18"/>
      <c r="E38" s="18"/>
      <c r="F38" s="18"/>
      <c r="G38" s="18"/>
      <c r="H38" s="18"/>
      <c r="I38" s="18"/>
      <c r="J38" s="18"/>
      <c r="K38" s="110"/>
      <c r="L38" s="110"/>
      <c r="M38" s="18"/>
      <c r="N38" s="18"/>
      <c r="O38" s="18"/>
      <c r="P38" s="18"/>
      <c r="Q38" s="18"/>
      <c r="R38" s="18"/>
      <c r="S38" s="18"/>
      <c r="T38" s="18"/>
      <c r="U38" s="18"/>
      <c r="V38" s="18"/>
      <c r="W38" s="18"/>
      <c r="X38" s="18"/>
      <c r="Y38" s="18"/>
      <c r="Z38" s="18"/>
      <c r="AA38" s="18"/>
      <c r="AB38" s="18"/>
      <c r="AC38" s="18"/>
    </row>
    <row r="39" spans="1:29" ht="30.75" customHeight="1" thickBot="1" x14ac:dyDescent="0.3">
      <c r="A39" s="18"/>
      <c r="B39" s="31" t="s">
        <v>15</v>
      </c>
      <c r="C39" s="32" t="s">
        <v>17</v>
      </c>
      <c r="D39" s="32" t="s">
        <v>18</v>
      </c>
      <c r="E39" s="32" t="s">
        <v>19</v>
      </c>
      <c r="F39" s="32" t="s">
        <v>20</v>
      </c>
      <c r="G39" s="32" t="s">
        <v>21</v>
      </c>
      <c r="H39" s="104" t="s">
        <v>23</v>
      </c>
      <c r="I39" s="105"/>
      <c r="J39" s="18"/>
      <c r="K39" s="31" t="s">
        <v>15</v>
      </c>
      <c r="L39" s="32" t="s">
        <v>17</v>
      </c>
      <c r="M39" s="32" t="s">
        <v>18</v>
      </c>
      <c r="N39" s="32" t="s">
        <v>19</v>
      </c>
      <c r="O39" s="32" t="s">
        <v>20</v>
      </c>
      <c r="P39" s="32" t="s">
        <v>21</v>
      </c>
      <c r="Q39" s="104" t="s">
        <v>23</v>
      </c>
      <c r="R39" s="105"/>
      <c r="S39" s="18"/>
      <c r="T39" s="18"/>
      <c r="U39" s="18"/>
      <c r="V39" s="18"/>
      <c r="W39" s="18"/>
      <c r="X39" s="18"/>
      <c r="Y39" s="18"/>
      <c r="Z39" s="18"/>
      <c r="AA39" s="18"/>
      <c r="AB39" s="18"/>
      <c r="AC39" s="18"/>
    </row>
    <row r="40" spans="1:29" x14ac:dyDescent="0.25">
      <c r="A40" s="18"/>
      <c r="B40" s="18"/>
      <c r="C40" s="33"/>
      <c r="D40" s="33"/>
      <c r="E40" s="33"/>
      <c r="F40" s="33"/>
      <c r="G40" s="33"/>
      <c r="H40" s="18"/>
      <c r="I40" s="18"/>
      <c r="J40" s="18"/>
      <c r="K40" s="18"/>
      <c r="L40" s="33"/>
      <c r="M40" s="33"/>
      <c r="N40" s="33"/>
      <c r="O40" s="33"/>
      <c r="P40" s="33"/>
      <c r="Q40" s="18"/>
      <c r="R40" s="18"/>
      <c r="S40" s="18"/>
      <c r="T40" s="18"/>
      <c r="U40" s="18"/>
      <c r="V40" s="18"/>
      <c r="W40" s="18"/>
      <c r="X40" s="18"/>
      <c r="Y40" s="18"/>
      <c r="Z40" s="18"/>
      <c r="AA40" s="18"/>
      <c r="AB40" s="18"/>
      <c r="AC40" s="18"/>
    </row>
    <row r="41" spans="1:29" s="18" customFormat="1" x14ac:dyDescent="0.25">
      <c r="B41" s="34" t="str">
        <f>IF(J18="","",J18-WEEKDAY(J18,3))</f>
        <v/>
      </c>
      <c r="C41" s="16"/>
      <c r="D41" s="16"/>
      <c r="E41" s="16"/>
      <c r="F41" s="16"/>
      <c r="G41" s="16"/>
      <c r="H41" s="98">
        <f t="shared" ref="H41:H104" si="0">SUM(C41:G41)</f>
        <v>0</v>
      </c>
      <c r="I41" s="98"/>
      <c r="K41" s="34" t="str">
        <f>IF('ouderschapsverlof na 1e jaar'!J18="","",'ouderschapsverlof na 1e jaar'!J18-WEEKDAY('ouderschapsverlof na 1e jaar'!J18,3))</f>
        <v/>
      </c>
      <c r="L41" s="16"/>
      <c r="M41" s="16"/>
      <c r="N41" s="16"/>
      <c r="O41" s="16"/>
      <c r="P41" s="16"/>
      <c r="Q41" s="98">
        <f t="shared" ref="Q41:Q104" si="1">SUM(L41:P41)</f>
        <v>0</v>
      </c>
      <c r="R41" s="98"/>
    </row>
    <row r="42" spans="1:29" s="18" customFormat="1" x14ac:dyDescent="0.25">
      <c r="B42" s="34" t="str">
        <f>IF(B41="","",IF(B41+7&gt;=J$20,"",B41+7))</f>
        <v/>
      </c>
      <c r="C42" s="16"/>
      <c r="D42" s="16"/>
      <c r="E42" s="16"/>
      <c r="F42" s="16"/>
      <c r="G42" s="16"/>
      <c r="H42" s="98">
        <f t="shared" si="0"/>
        <v>0</v>
      </c>
      <c r="I42" s="98"/>
      <c r="K42" s="34" t="str">
        <f>IF(K41="","",IF(K41+7&gt;=$U$20,"",K41+7))</f>
        <v/>
      </c>
      <c r="L42" s="16"/>
      <c r="M42" s="16"/>
      <c r="N42" s="16"/>
      <c r="O42" s="16"/>
      <c r="P42" s="16"/>
      <c r="Q42" s="98">
        <f t="shared" si="1"/>
        <v>0</v>
      </c>
      <c r="R42" s="98"/>
    </row>
    <row r="43" spans="1:29" s="18" customFormat="1" x14ac:dyDescent="0.25">
      <c r="B43" s="34" t="str">
        <f t="shared" ref="B43:B106" si="2">IF(B42="","",IF(B42+7&gt;=J$20,"",B42+7))</f>
        <v/>
      </c>
      <c r="C43" s="16"/>
      <c r="D43" s="16"/>
      <c r="E43" s="16"/>
      <c r="F43" s="16"/>
      <c r="G43" s="16"/>
      <c r="H43" s="98">
        <f t="shared" si="0"/>
        <v>0</v>
      </c>
      <c r="I43" s="98"/>
      <c r="K43" s="34" t="str">
        <f t="shared" ref="K43:K106" si="3">IF(K42="","",IF(K42+7&gt;=$U$20,"",K42+7))</f>
        <v/>
      </c>
      <c r="L43" s="16"/>
      <c r="M43" s="16"/>
      <c r="N43" s="16"/>
      <c r="O43" s="16"/>
      <c r="P43" s="16"/>
      <c r="Q43" s="98">
        <f t="shared" si="1"/>
        <v>0</v>
      </c>
      <c r="R43" s="98"/>
    </row>
    <row r="44" spans="1:29" s="18" customFormat="1" x14ac:dyDescent="0.25">
      <c r="B44" s="34" t="str">
        <f t="shared" si="2"/>
        <v/>
      </c>
      <c r="C44" s="16"/>
      <c r="D44" s="16"/>
      <c r="E44" s="16"/>
      <c r="F44" s="16"/>
      <c r="G44" s="16"/>
      <c r="H44" s="98">
        <f t="shared" si="0"/>
        <v>0</v>
      </c>
      <c r="I44" s="98"/>
      <c r="K44" s="34" t="str">
        <f t="shared" si="3"/>
        <v/>
      </c>
      <c r="L44" s="16"/>
      <c r="M44" s="16"/>
      <c r="N44" s="16"/>
      <c r="O44" s="16"/>
      <c r="P44" s="16"/>
      <c r="Q44" s="98">
        <f t="shared" si="1"/>
        <v>0</v>
      </c>
      <c r="R44" s="98"/>
    </row>
    <row r="45" spans="1:29" s="18" customFormat="1" x14ac:dyDescent="0.25">
      <c r="B45" s="34" t="str">
        <f t="shared" si="2"/>
        <v/>
      </c>
      <c r="C45" s="16"/>
      <c r="D45" s="16"/>
      <c r="E45" s="16"/>
      <c r="F45" s="16"/>
      <c r="G45" s="16"/>
      <c r="H45" s="98">
        <f t="shared" si="0"/>
        <v>0</v>
      </c>
      <c r="I45" s="98"/>
      <c r="K45" s="34" t="str">
        <f t="shared" si="3"/>
        <v/>
      </c>
      <c r="L45" s="16"/>
      <c r="M45" s="16"/>
      <c r="N45" s="16"/>
      <c r="O45" s="16"/>
      <c r="P45" s="16"/>
      <c r="Q45" s="98">
        <f t="shared" si="1"/>
        <v>0</v>
      </c>
      <c r="R45" s="98"/>
    </row>
    <row r="46" spans="1:29" s="18" customFormat="1" x14ac:dyDescent="0.25">
      <c r="B46" s="34" t="str">
        <f t="shared" si="2"/>
        <v/>
      </c>
      <c r="C46" s="16"/>
      <c r="D46" s="16"/>
      <c r="E46" s="16"/>
      <c r="F46" s="16"/>
      <c r="G46" s="16"/>
      <c r="H46" s="98">
        <f t="shared" si="0"/>
        <v>0</v>
      </c>
      <c r="I46" s="98"/>
      <c r="K46" s="34" t="str">
        <f t="shared" si="3"/>
        <v/>
      </c>
      <c r="L46" s="16"/>
      <c r="M46" s="16"/>
      <c r="N46" s="16"/>
      <c r="O46" s="16"/>
      <c r="P46" s="16"/>
      <c r="Q46" s="98">
        <f t="shared" si="1"/>
        <v>0</v>
      </c>
      <c r="R46" s="98"/>
    </row>
    <row r="47" spans="1:29" s="18" customFormat="1" x14ac:dyDescent="0.25">
      <c r="B47" s="34" t="str">
        <f t="shared" si="2"/>
        <v/>
      </c>
      <c r="C47" s="16"/>
      <c r="D47" s="16"/>
      <c r="E47" s="16"/>
      <c r="F47" s="16"/>
      <c r="G47" s="16"/>
      <c r="H47" s="98">
        <f t="shared" si="0"/>
        <v>0</v>
      </c>
      <c r="I47" s="98"/>
      <c r="K47" s="34" t="str">
        <f t="shared" si="3"/>
        <v/>
      </c>
      <c r="L47" s="16"/>
      <c r="M47" s="16"/>
      <c r="N47" s="16"/>
      <c r="O47" s="16"/>
      <c r="P47" s="16"/>
      <c r="Q47" s="98">
        <f t="shared" si="1"/>
        <v>0</v>
      </c>
      <c r="R47" s="98"/>
    </row>
    <row r="48" spans="1:29" s="18" customFormat="1" x14ac:dyDescent="0.25">
      <c r="B48" s="34" t="str">
        <f t="shared" si="2"/>
        <v/>
      </c>
      <c r="C48" s="16"/>
      <c r="D48" s="16"/>
      <c r="E48" s="16"/>
      <c r="F48" s="16"/>
      <c r="G48" s="16"/>
      <c r="H48" s="98">
        <f t="shared" si="0"/>
        <v>0</v>
      </c>
      <c r="I48" s="98"/>
      <c r="K48" s="34" t="str">
        <f t="shared" si="3"/>
        <v/>
      </c>
      <c r="L48" s="16"/>
      <c r="M48" s="16"/>
      <c r="N48" s="16"/>
      <c r="O48" s="16"/>
      <c r="P48" s="16"/>
      <c r="Q48" s="98">
        <f t="shared" si="1"/>
        <v>0</v>
      </c>
      <c r="R48" s="98"/>
    </row>
    <row r="49" spans="2:18" s="18" customFormat="1" x14ac:dyDescent="0.25">
      <c r="B49" s="34" t="str">
        <f t="shared" si="2"/>
        <v/>
      </c>
      <c r="C49" s="16"/>
      <c r="D49" s="16"/>
      <c r="E49" s="16"/>
      <c r="F49" s="16"/>
      <c r="G49" s="16"/>
      <c r="H49" s="98">
        <f t="shared" si="0"/>
        <v>0</v>
      </c>
      <c r="I49" s="98"/>
      <c r="K49" s="34" t="str">
        <f t="shared" si="3"/>
        <v/>
      </c>
      <c r="L49" s="16"/>
      <c r="M49" s="16"/>
      <c r="N49" s="16"/>
      <c r="O49" s="16"/>
      <c r="P49" s="16"/>
      <c r="Q49" s="98">
        <f t="shared" si="1"/>
        <v>0</v>
      </c>
      <c r="R49" s="98"/>
    </row>
    <row r="50" spans="2:18" s="18" customFormat="1" x14ac:dyDescent="0.25">
      <c r="B50" s="34" t="str">
        <f t="shared" si="2"/>
        <v/>
      </c>
      <c r="C50" s="16"/>
      <c r="D50" s="16"/>
      <c r="E50" s="16"/>
      <c r="F50" s="16"/>
      <c r="G50" s="16"/>
      <c r="H50" s="98">
        <f t="shared" si="0"/>
        <v>0</v>
      </c>
      <c r="I50" s="98"/>
      <c r="K50" s="34" t="str">
        <f t="shared" si="3"/>
        <v/>
      </c>
      <c r="L50" s="16"/>
      <c r="M50" s="16"/>
      <c r="N50" s="16"/>
      <c r="O50" s="16"/>
      <c r="P50" s="16"/>
      <c r="Q50" s="98">
        <f t="shared" si="1"/>
        <v>0</v>
      </c>
      <c r="R50" s="98"/>
    </row>
    <row r="51" spans="2:18" s="18" customFormat="1" x14ac:dyDescent="0.25">
      <c r="B51" s="34" t="str">
        <f t="shared" si="2"/>
        <v/>
      </c>
      <c r="C51" s="16"/>
      <c r="D51" s="16"/>
      <c r="E51" s="16"/>
      <c r="F51" s="16"/>
      <c r="G51" s="16"/>
      <c r="H51" s="98">
        <f t="shared" si="0"/>
        <v>0</v>
      </c>
      <c r="I51" s="98"/>
      <c r="K51" s="34" t="str">
        <f t="shared" si="3"/>
        <v/>
      </c>
      <c r="L51" s="16"/>
      <c r="M51" s="16"/>
      <c r="N51" s="16"/>
      <c r="O51" s="16"/>
      <c r="P51" s="16"/>
      <c r="Q51" s="98">
        <f t="shared" si="1"/>
        <v>0</v>
      </c>
      <c r="R51" s="98"/>
    </row>
    <row r="52" spans="2:18" s="18" customFormat="1" x14ac:dyDescent="0.25">
      <c r="B52" s="34" t="str">
        <f t="shared" si="2"/>
        <v/>
      </c>
      <c r="C52" s="16"/>
      <c r="D52" s="16"/>
      <c r="E52" s="16"/>
      <c r="F52" s="16"/>
      <c r="G52" s="16"/>
      <c r="H52" s="98">
        <f t="shared" si="0"/>
        <v>0</v>
      </c>
      <c r="I52" s="98"/>
      <c r="K52" s="34" t="str">
        <f t="shared" si="3"/>
        <v/>
      </c>
      <c r="L52" s="16"/>
      <c r="M52" s="16"/>
      <c r="N52" s="16"/>
      <c r="O52" s="16"/>
      <c r="P52" s="16"/>
      <c r="Q52" s="98">
        <f t="shared" si="1"/>
        <v>0</v>
      </c>
      <c r="R52" s="98"/>
    </row>
    <row r="53" spans="2:18" s="18" customFormat="1" x14ac:dyDescent="0.25">
      <c r="B53" s="34" t="str">
        <f t="shared" si="2"/>
        <v/>
      </c>
      <c r="C53" s="16"/>
      <c r="D53" s="16"/>
      <c r="E53" s="16"/>
      <c r="F53" s="16"/>
      <c r="G53" s="16"/>
      <c r="H53" s="98">
        <f t="shared" si="0"/>
        <v>0</v>
      </c>
      <c r="I53" s="98"/>
      <c r="K53" s="34" t="str">
        <f t="shared" si="3"/>
        <v/>
      </c>
      <c r="L53" s="16"/>
      <c r="M53" s="16"/>
      <c r="N53" s="16"/>
      <c r="O53" s="16"/>
      <c r="P53" s="16"/>
      <c r="Q53" s="98">
        <f t="shared" si="1"/>
        <v>0</v>
      </c>
      <c r="R53" s="98"/>
    </row>
    <row r="54" spans="2:18" s="18" customFormat="1" x14ac:dyDescent="0.25">
      <c r="B54" s="34" t="str">
        <f t="shared" si="2"/>
        <v/>
      </c>
      <c r="C54" s="16"/>
      <c r="D54" s="16"/>
      <c r="E54" s="16"/>
      <c r="F54" s="16"/>
      <c r="G54" s="16"/>
      <c r="H54" s="98">
        <f t="shared" si="0"/>
        <v>0</v>
      </c>
      <c r="I54" s="98"/>
      <c r="K54" s="34" t="str">
        <f t="shared" si="3"/>
        <v/>
      </c>
      <c r="L54" s="16"/>
      <c r="M54" s="16"/>
      <c r="N54" s="16"/>
      <c r="O54" s="16"/>
      <c r="P54" s="16"/>
      <c r="Q54" s="98">
        <f t="shared" si="1"/>
        <v>0</v>
      </c>
      <c r="R54" s="98"/>
    </row>
    <row r="55" spans="2:18" s="18" customFormat="1" x14ac:dyDescent="0.25">
      <c r="B55" s="34" t="str">
        <f t="shared" si="2"/>
        <v/>
      </c>
      <c r="C55" s="16"/>
      <c r="D55" s="16"/>
      <c r="E55" s="16"/>
      <c r="F55" s="16"/>
      <c r="G55" s="16"/>
      <c r="H55" s="98">
        <f t="shared" si="0"/>
        <v>0</v>
      </c>
      <c r="I55" s="98"/>
      <c r="K55" s="34" t="str">
        <f t="shared" si="3"/>
        <v/>
      </c>
      <c r="L55" s="16"/>
      <c r="M55" s="16"/>
      <c r="N55" s="16"/>
      <c r="O55" s="16"/>
      <c r="P55" s="16"/>
      <c r="Q55" s="98">
        <f t="shared" si="1"/>
        <v>0</v>
      </c>
      <c r="R55" s="98"/>
    </row>
    <row r="56" spans="2:18" s="18" customFormat="1" x14ac:dyDescent="0.25">
      <c r="B56" s="34" t="str">
        <f t="shared" si="2"/>
        <v/>
      </c>
      <c r="C56" s="16"/>
      <c r="D56" s="16"/>
      <c r="E56" s="16"/>
      <c r="F56" s="16"/>
      <c r="G56" s="16"/>
      <c r="H56" s="98">
        <f t="shared" si="0"/>
        <v>0</v>
      </c>
      <c r="I56" s="98"/>
      <c r="K56" s="34" t="str">
        <f t="shared" si="3"/>
        <v/>
      </c>
      <c r="L56" s="16"/>
      <c r="M56" s="16"/>
      <c r="N56" s="16"/>
      <c r="O56" s="16"/>
      <c r="P56" s="16"/>
      <c r="Q56" s="98">
        <f t="shared" si="1"/>
        <v>0</v>
      </c>
      <c r="R56" s="98"/>
    </row>
    <row r="57" spans="2:18" s="18" customFormat="1" x14ac:dyDescent="0.25">
      <c r="B57" s="34" t="str">
        <f t="shared" si="2"/>
        <v/>
      </c>
      <c r="C57" s="16"/>
      <c r="D57" s="16"/>
      <c r="E57" s="16"/>
      <c r="F57" s="16"/>
      <c r="G57" s="16"/>
      <c r="H57" s="98">
        <f t="shared" si="0"/>
        <v>0</v>
      </c>
      <c r="I57" s="98"/>
      <c r="K57" s="34" t="str">
        <f t="shared" si="3"/>
        <v/>
      </c>
      <c r="L57" s="16"/>
      <c r="M57" s="16"/>
      <c r="N57" s="16"/>
      <c r="O57" s="16"/>
      <c r="P57" s="16"/>
      <c r="Q57" s="98">
        <f t="shared" si="1"/>
        <v>0</v>
      </c>
      <c r="R57" s="98"/>
    </row>
    <row r="58" spans="2:18" s="18" customFormat="1" x14ac:dyDescent="0.25">
      <c r="B58" s="34" t="str">
        <f t="shared" si="2"/>
        <v/>
      </c>
      <c r="C58" s="16"/>
      <c r="D58" s="16"/>
      <c r="E58" s="16"/>
      <c r="F58" s="16"/>
      <c r="G58" s="16"/>
      <c r="H58" s="98">
        <f t="shared" si="0"/>
        <v>0</v>
      </c>
      <c r="I58" s="98"/>
      <c r="K58" s="34" t="str">
        <f t="shared" si="3"/>
        <v/>
      </c>
      <c r="L58" s="16"/>
      <c r="M58" s="16"/>
      <c r="N58" s="16"/>
      <c r="O58" s="16"/>
      <c r="P58" s="16"/>
      <c r="Q58" s="98">
        <f t="shared" si="1"/>
        <v>0</v>
      </c>
      <c r="R58" s="98"/>
    </row>
    <row r="59" spans="2:18" s="18" customFormat="1" x14ac:dyDescent="0.25">
      <c r="B59" s="34" t="str">
        <f t="shared" si="2"/>
        <v/>
      </c>
      <c r="C59" s="16"/>
      <c r="D59" s="16"/>
      <c r="E59" s="16"/>
      <c r="F59" s="16"/>
      <c r="G59" s="16"/>
      <c r="H59" s="98">
        <f t="shared" si="0"/>
        <v>0</v>
      </c>
      <c r="I59" s="98"/>
      <c r="K59" s="34" t="str">
        <f t="shared" si="3"/>
        <v/>
      </c>
      <c r="L59" s="16"/>
      <c r="M59" s="16"/>
      <c r="N59" s="16"/>
      <c r="O59" s="16"/>
      <c r="P59" s="16"/>
      <c r="Q59" s="98">
        <f t="shared" si="1"/>
        <v>0</v>
      </c>
      <c r="R59" s="98"/>
    </row>
    <row r="60" spans="2:18" s="18" customFormat="1" x14ac:dyDescent="0.25">
      <c r="B60" s="34" t="str">
        <f t="shared" si="2"/>
        <v/>
      </c>
      <c r="C60" s="16"/>
      <c r="D60" s="16"/>
      <c r="E60" s="16"/>
      <c r="F60" s="16"/>
      <c r="G60" s="16"/>
      <c r="H60" s="98">
        <f t="shared" si="0"/>
        <v>0</v>
      </c>
      <c r="I60" s="98"/>
      <c r="K60" s="34" t="str">
        <f t="shared" si="3"/>
        <v/>
      </c>
      <c r="L60" s="16"/>
      <c r="M60" s="16"/>
      <c r="N60" s="16"/>
      <c r="O60" s="16"/>
      <c r="P60" s="16"/>
      <c r="Q60" s="98">
        <f t="shared" si="1"/>
        <v>0</v>
      </c>
      <c r="R60" s="98"/>
    </row>
    <row r="61" spans="2:18" s="18" customFormat="1" x14ac:dyDescent="0.25">
      <c r="B61" s="34" t="str">
        <f t="shared" si="2"/>
        <v/>
      </c>
      <c r="C61" s="16"/>
      <c r="D61" s="16"/>
      <c r="E61" s="16"/>
      <c r="F61" s="16"/>
      <c r="G61" s="16"/>
      <c r="H61" s="98">
        <f t="shared" si="0"/>
        <v>0</v>
      </c>
      <c r="I61" s="98"/>
      <c r="K61" s="34" t="str">
        <f t="shared" si="3"/>
        <v/>
      </c>
      <c r="L61" s="16"/>
      <c r="M61" s="16"/>
      <c r="N61" s="16"/>
      <c r="O61" s="16"/>
      <c r="P61" s="16"/>
      <c r="Q61" s="98">
        <f t="shared" si="1"/>
        <v>0</v>
      </c>
      <c r="R61" s="98"/>
    </row>
    <row r="62" spans="2:18" s="18" customFormat="1" x14ac:dyDescent="0.25">
      <c r="B62" s="34" t="str">
        <f t="shared" si="2"/>
        <v/>
      </c>
      <c r="C62" s="16"/>
      <c r="D62" s="16"/>
      <c r="E62" s="16"/>
      <c r="F62" s="16"/>
      <c r="G62" s="16"/>
      <c r="H62" s="98">
        <f t="shared" si="0"/>
        <v>0</v>
      </c>
      <c r="I62" s="98"/>
      <c r="K62" s="34" t="str">
        <f t="shared" si="3"/>
        <v/>
      </c>
      <c r="L62" s="16"/>
      <c r="M62" s="16"/>
      <c r="N62" s="16"/>
      <c r="O62" s="16"/>
      <c r="P62" s="16"/>
      <c r="Q62" s="98">
        <f t="shared" si="1"/>
        <v>0</v>
      </c>
      <c r="R62" s="98"/>
    </row>
    <row r="63" spans="2:18" s="18" customFormat="1" x14ac:dyDescent="0.25">
      <c r="B63" s="34" t="str">
        <f t="shared" si="2"/>
        <v/>
      </c>
      <c r="C63" s="16"/>
      <c r="D63" s="16"/>
      <c r="E63" s="16"/>
      <c r="F63" s="16"/>
      <c r="G63" s="16"/>
      <c r="H63" s="98">
        <f t="shared" si="0"/>
        <v>0</v>
      </c>
      <c r="I63" s="98"/>
      <c r="K63" s="34" t="str">
        <f t="shared" si="3"/>
        <v/>
      </c>
      <c r="L63" s="16"/>
      <c r="M63" s="16"/>
      <c r="N63" s="16"/>
      <c r="O63" s="16"/>
      <c r="P63" s="16"/>
      <c r="Q63" s="98">
        <f t="shared" si="1"/>
        <v>0</v>
      </c>
      <c r="R63" s="98"/>
    </row>
    <row r="64" spans="2:18" s="18" customFormat="1" x14ac:dyDescent="0.25">
      <c r="B64" s="34" t="str">
        <f t="shared" si="2"/>
        <v/>
      </c>
      <c r="C64" s="16"/>
      <c r="D64" s="16"/>
      <c r="E64" s="16"/>
      <c r="F64" s="16"/>
      <c r="G64" s="16"/>
      <c r="H64" s="98">
        <f t="shared" si="0"/>
        <v>0</v>
      </c>
      <c r="I64" s="98"/>
      <c r="K64" s="34" t="str">
        <f t="shared" si="3"/>
        <v/>
      </c>
      <c r="L64" s="16"/>
      <c r="M64" s="16"/>
      <c r="N64" s="16"/>
      <c r="O64" s="16"/>
      <c r="P64" s="16"/>
      <c r="Q64" s="98">
        <f t="shared" si="1"/>
        <v>0</v>
      </c>
      <c r="R64" s="98"/>
    </row>
    <row r="65" spans="2:18" s="18" customFormat="1" x14ac:dyDescent="0.25">
      <c r="B65" s="34" t="str">
        <f t="shared" si="2"/>
        <v/>
      </c>
      <c r="C65" s="16"/>
      <c r="D65" s="16"/>
      <c r="E65" s="16"/>
      <c r="F65" s="16"/>
      <c r="G65" s="16"/>
      <c r="H65" s="98">
        <f t="shared" si="0"/>
        <v>0</v>
      </c>
      <c r="I65" s="98"/>
      <c r="K65" s="34" t="str">
        <f t="shared" si="3"/>
        <v/>
      </c>
      <c r="L65" s="16"/>
      <c r="M65" s="16"/>
      <c r="N65" s="16"/>
      <c r="O65" s="16"/>
      <c r="P65" s="16"/>
      <c r="Q65" s="98">
        <f t="shared" si="1"/>
        <v>0</v>
      </c>
      <c r="R65" s="98"/>
    </row>
    <row r="66" spans="2:18" s="18" customFormat="1" x14ac:dyDescent="0.25">
      <c r="B66" s="34" t="str">
        <f t="shared" si="2"/>
        <v/>
      </c>
      <c r="C66" s="16"/>
      <c r="D66" s="16"/>
      <c r="E66" s="16"/>
      <c r="F66" s="16"/>
      <c r="G66" s="16"/>
      <c r="H66" s="98">
        <f t="shared" si="0"/>
        <v>0</v>
      </c>
      <c r="I66" s="98"/>
      <c r="K66" s="34" t="str">
        <f t="shared" si="3"/>
        <v/>
      </c>
      <c r="L66" s="16"/>
      <c r="M66" s="16"/>
      <c r="N66" s="16"/>
      <c r="O66" s="16"/>
      <c r="P66" s="16"/>
      <c r="Q66" s="98">
        <f t="shared" si="1"/>
        <v>0</v>
      </c>
      <c r="R66" s="98"/>
    </row>
    <row r="67" spans="2:18" s="18" customFormat="1" x14ac:dyDescent="0.25">
      <c r="B67" s="34" t="str">
        <f t="shared" si="2"/>
        <v/>
      </c>
      <c r="C67" s="16"/>
      <c r="D67" s="16"/>
      <c r="E67" s="16"/>
      <c r="F67" s="16"/>
      <c r="G67" s="16"/>
      <c r="H67" s="98">
        <f t="shared" si="0"/>
        <v>0</v>
      </c>
      <c r="I67" s="98"/>
      <c r="K67" s="34" t="str">
        <f t="shared" si="3"/>
        <v/>
      </c>
      <c r="L67" s="16"/>
      <c r="M67" s="16"/>
      <c r="N67" s="16"/>
      <c r="O67" s="16"/>
      <c r="P67" s="16"/>
      <c r="Q67" s="98">
        <f t="shared" si="1"/>
        <v>0</v>
      </c>
      <c r="R67" s="98"/>
    </row>
    <row r="68" spans="2:18" s="18" customFormat="1" x14ac:dyDescent="0.25">
      <c r="B68" s="34" t="str">
        <f t="shared" si="2"/>
        <v/>
      </c>
      <c r="C68" s="16"/>
      <c r="D68" s="16"/>
      <c r="E68" s="16"/>
      <c r="F68" s="16"/>
      <c r="G68" s="16"/>
      <c r="H68" s="98">
        <f t="shared" si="0"/>
        <v>0</v>
      </c>
      <c r="I68" s="98"/>
      <c r="K68" s="34" t="str">
        <f t="shared" si="3"/>
        <v/>
      </c>
      <c r="L68" s="16"/>
      <c r="M68" s="16"/>
      <c r="N68" s="16"/>
      <c r="O68" s="16"/>
      <c r="P68" s="16"/>
      <c r="Q68" s="98">
        <f t="shared" si="1"/>
        <v>0</v>
      </c>
      <c r="R68" s="98"/>
    </row>
    <row r="69" spans="2:18" s="18" customFormat="1" x14ac:dyDescent="0.25">
      <c r="B69" s="34" t="str">
        <f t="shared" si="2"/>
        <v/>
      </c>
      <c r="C69" s="16"/>
      <c r="D69" s="16"/>
      <c r="E69" s="16"/>
      <c r="F69" s="16"/>
      <c r="G69" s="16"/>
      <c r="H69" s="98">
        <f t="shared" si="0"/>
        <v>0</v>
      </c>
      <c r="I69" s="98"/>
      <c r="K69" s="34" t="str">
        <f t="shared" si="3"/>
        <v/>
      </c>
      <c r="L69" s="16"/>
      <c r="M69" s="16"/>
      <c r="N69" s="16"/>
      <c r="O69" s="16"/>
      <c r="P69" s="16"/>
      <c r="Q69" s="98">
        <f t="shared" si="1"/>
        <v>0</v>
      </c>
      <c r="R69" s="98"/>
    </row>
    <row r="70" spans="2:18" s="18" customFormat="1" x14ac:dyDescent="0.25">
      <c r="B70" s="34" t="str">
        <f t="shared" si="2"/>
        <v/>
      </c>
      <c r="C70" s="16"/>
      <c r="D70" s="16"/>
      <c r="E70" s="16"/>
      <c r="F70" s="16"/>
      <c r="G70" s="16"/>
      <c r="H70" s="98">
        <f t="shared" si="0"/>
        <v>0</v>
      </c>
      <c r="I70" s="98"/>
      <c r="K70" s="34" t="str">
        <f t="shared" si="3"/>
        <v/>
      </c>
      <c r="L70" s="16"/>
      <c r="M70" s="16"/>
      <c r="N70" s="16"/>
      <c r="O70" s="16"/>
      <c r="P70" s="16"/>
      <c r="Q70" s="98">
        <f t="shared" si="1"/>
        <v>0</v>
      </c>
      <c r="R70" s="98"/>
    </row>
    <row r="71" spans="2:18" s="18" customFormat="1" x14ac:dyDescent="0.25">
      <c r="B71" s="34" t="str">
        <f t="shared" si="2"/>
        <v/>
      </c>
      <c r="C71" s="16"/>
      <c r="D71" s="16"/>
      <c r="E71" s="16"/>
      <c r="F71" s="16"/>
      <c r="G71" s="16"/>
      <c r="H71" s="98">
        <f t="shared" si="0"/>
        <v>0</v>
      </c>
      <c r="I71" s="98"/>
      <c r="K71" s="34" t="str">
        <f t="shared" si="3"/>
        <v/>
      </c>
      <c r="L71" s="16"/>
      <c r="M71" s="16"/>
      <c r="N71" s="16"/>
      <c r="O71" s="16"/>
      <c r="P71" s="16"/>
      <c r="Q71" s="98">
        <f t="shared" si="1"/>
        <v>0</v>
      </c>
      <c r="R71" s="98"/>
    </row>
    <row r="72" spans="2:18" s="18" customFormat="1" x14ac:dyDescent="0.25">
      <c r="B72" s="34" t="str">
        <f t="shared" si="2"/>
        <v/>
      </c>
      <c r="C72" s="16"/>
      <c r="D72" s="16"/>
      <c r="E72" s="16"/>
      <c r="F72" s="16"/>
      <c r="G72" s="16"/>
      <c r="H72" s="98">
        <f t="shared" si="0"/>
        <v>0</v>
      </c>
      <c r="I72" s="98"/>
      <c r="K72" s="34" t="str">
        <f t="shared" si="3"/>
        <v/>
      </c>
      <c r="L72" s="16"/>
      <c r="M72" s="16"/>
      <c r="N72" s="16"/>
      <c r="O72" s="16"/>
      <c r="P72" s="16"/>
      <c r="Q72" s="98">
        <f t="shared" si="1"/>
        <v>0</v>
      </c>
      <c r="R72" s="98"/>
    </row>
    <row r="73" spans="2:18" s="18" customFormat="1" x14ac:dyDescent="0.25">
      <c r="B73" s="34" t="str">
        <f t="shared" si="2"/>
        <v/>
      </c>
      <c r="C73" s="16"/>
      <c r="D73" s="16"/>
      <c r="E73" s="16"/>
      <c r="F73" s="16"/>
      <c r="G73" s="16"/>
      <c r="H73" s="98">
        <f t="shared" si="0"/>
        <v>0</v>
      </c>
      <c r="I73" s="98"/>
      <c r="K73" s="34" t="str">
        <f t="shared" si="3"/>
        <v/>
      </c>
      <c r="L73" s="16"/>
      <c r="M73" s="16"/>
      <c r="N73" s="16"/>
      <c r="O73" s="16"/>
      <c r="P73" s="16"/>
      <c r="Q73" s="98">
        <f t="shared" si="1"/>
        <v>0</v>
      </c>
      <c r="R73" s="98"/>
    </row>
    <row r="74" spans="2:18" s="18" customFormat="1" x14ac:dyDescent="0.25">
      <c r="B74" s="34" t="str">
        <f t="shared" si="2"/>
        <v/>
      </c>
      <c r="C74" s="16"/>
      <c r="D74" s="16"/>
      <c r="E74" s="16"/>
      <c r="F74" s="16"/>
      <c r="G74" s="16"/>
      <c r="H74" s="98">
        <f t="shared" si="0"/>
        <v>0</v>
      </c>
      <c r="I74" s="98"/>
      <c r="K74" s="34" t="str">
        <f t="shared" si="3"/>
        <v/>
      </c>
      <c r="L74" s="16"/>
      <c r="M74" s="16"/>
      <c r="N74" s="16"/>
      <c r="O74" s="16"/>
      <c r="P74" s="16"/>
      <c r="Q74" s="98">
        <f t="shared" si="1"/>
        <v>0</v>
      </c>
      <c r="R74" s="98"/>
    </row>
    <row r="75" spans="2:18" s="18" customFormat="1" x14ac:dyDescent="0.25">
      <c r="B75" s="34" t="str">
        <f t="shared" si="2"/>
        <v/>
      </c>
      <c r="C75" s="16"/>
      <c r="D75" s="16"/>
      <c r="E75" s="16"/>
      <c r="F75" s="16"/>
      <c r="G75" s="16"/>
      <c r="H75" s="98">
        <f t="shared" si="0"/>
        <v>0</v>
      </c>
      <c r="I75" s="98"/>
      <c r="K75" s="34" t="str">
        <f t="shared" si="3"/>
        <v/>
      </c>
      <c r="L75" s="16"/>
      <c r="M75" s="16"/>
      <c r="N75" s="16"/>
      <c r="O75" s="16"/>
      <c r="P75" s="16"/>
      <c r="Q75" s="98">
        <f t="shared" si="1"/>
        <v>0</v>
      </c>
      <c r="R75" s="98"/>
    </row>
    <row r="76" spans="2:18" s="18" customFormat="1" x14ac:dyDescent="0.25">
      <c r="B76" s="34" t="str">
        <f t="shared" si="2"/>
        <v/>
      </c>
      <c r="C76" s="16"/>
      <c r="D76" s="16"/>
      <c r="E76" s="16"/>
      <c r="F76" s="16"/>
      <c r="G76" s="16"/>
      <c r="H76" s="98">
        <f t="shared" si="0"/>
        <v>0</v>
      </c>
      <c r="I76" s="98"/>
      <c r="K76" s="34" t="str">
        <f t="shared" si="3"/>
        <v/>
      </c>
      <c r="L76" s="16"/>
      <c r="M76" s="16"/>
      <c r="N76" s="16"/>
      <c r="O76" s="16"/>
      <c r="P76" s="16"/>
      <c r="Q76" s="98">
        <f t="shared" si="1"/>
        <v>0</v>
      </c>
      <c r="R76" s="98"/>
    </row>
    <row r="77" spans="2:18" s="18" customFormat="1" x14ac:dyDescent="0.25">
      <c r="B77" s="34" t="str">
        <f t="shared" si="2"/>
        <v/>
      </c>
      <c r="C77" s="16"/>
      <c r="D77" s="16"/>
      <c r="E77" s="16"/>
      <c r="F77" s="16"/>
      <c r="G77" s="16"/>
      <c r="H77" s="98">
        <f t="shared" si="0"/>
        <v>0</v>
      </c>
      <c r="I77" s="98"/>
      <c r="K77" s="34" t="str">
        <f t="shared" si="3"/>
        <v/>
      </c>
      <c r="L77" s="16"/>
      <c r="M77" s="16"/>
      <c r="N77" s="16"/>
      <c r="O77" s="16"/>
      <c r="P77" s="16"/>
      <c r="Q77" s="98">
        <f t="shared" si="1"/>
        <v>0</v>
      </c>
      <c r="R77" s="98"/>
    </row>
    <row r="78" spans="2:18" s="18" customFormat="1" x14ac:dyDescent="0.25">
      <c r="B78" s="34" t="str">
        <f t="shared" si="2"/>
        <v/>
      </c>
      <c r="C78" s="16"/>
      <c r="D78" s="16"/>
      <c r="E78" s="16"/>
      <c r="F78" s="16"/>
      <c r="G78" s="16"/>
      <c r="H78" s="98">
        <f t="shared" si="0"/>
        <v>0</v>
      </c>
      <c r="I78" s="98"/>
      <c r="K78" s="34" t="str">
        <f t="shared" si="3"/>
        <v/>
      </c>
      <c r="L78" s="16"/>
      <c r="M78" s="16"/>
      <c r="N78" s="16"/>
      <c r="O78" s="16"/>
      <c r="P78" s="16"/>
      <c r="Q78" s="98">
        <f t="shared" si="1"/>
        <v>0</v>
      </c>
      <c r="R78" s="98"/>
    </row>
    <row r="79" spans="2:18" s="18" customFormat="1" x14ac:dyDescent="0.25">
      <c r="B79" s="34" t="str">
        <f t="shared" si="2"/>
        <v/>
      </c>
      <c r="C79" s="16"/>
      <c r="D79" s="16"/>
      <c r="E79" s="16"/>
      <c r="F79" s="16"/>
      <c r="G79" s="16"/>
      <c r="H79" s="98">
        <f t="shared" si="0"/>
        <v>0</v>
      </c>
      <c r="I79" s="98"/>
      <c r="K79" s="34" t="str">
        <f t="shared" si="3"/>
        <v/>
      </c>
      <c r="L79" s="16"/>
      <c r="M79" s="16"/>
      <c r="N79" s="16"/>
      <c r="O79" s="16"/>
      <c r="P79" s="16"/>
      <c r="Q79" s="98">
        <f t="shared" si="1"/>
        <v>0</v>
      </c>
      <c r="R79" s="98"/>
    </row>
    <row r="80" spans="2:18" s="18" customFormat="1" x14ac:dyDescent="0.25">
      <c r="B80" s="34" t="str">
        <f t="shared" si="2"/>
        <v/>
      </c>
      <c r="C80" s="16"/>
      <c r="D80" s="16"/>
      <c r="E80" s="16"/>
      <c r="F80" s="16"/>
      <c r="G80" s="16"/>
      <c r="H80" s="98">
        <f t="shared" si="0"/>
        <v>0</v>
      </c>
      <c r="I80" s="98"/>
      <c r="K80" s="34" t="str">
        <f t="shared" si="3"/>
        <v/>
      </c>
      <c r="L80" s="16"/>
      <c r="M80" s="16"/>
      <c r="N80" s="16"/>
      <c r="O80" s="16"/>
      <c r="P80" s="16"/>
      <c r="Q80" s="98">
        <f t="shared" si="1"/>
        <v>0</v>
      </c>
      <c r="R80" s="98"/>
    </row>
    <row r="81" spans="2:18" s="18" customFormat="1" x14ac:dyDescent="0.25">
      <c r="B81" s="34" t="str">
        <f t="shared" si="2"/>
        <v/>
      </c>
      <c r="C81" s="16"/>
      <c r="D81" s="16"/>
      <c r="E81" s="16"/>
      <c r="F81" s="16"/>
      <c r="G81" s="16"/>
      <c r="H81" s="98">
        <f t="shared" si="0"/>
        <v>0</v>
      </c>
      <c r="I81" s="98"/>
      <c r="K81" s="34" t="str">
        <f t="shared" si="3"/>
        <v/>
      </c>
      <c r="L81" s="16"/>
      <c r="M81" s="16"/>
      <c r="N81" s="16"/>
      <c r="O81" s="16"/>
      <c r="P81" s="16"/>
      <c r="Q81" s="98">
        <f t="shared" si="1"/>
        <v>0</v>
      </c>
      <c r="R81" s="98"/>
    </row>
    <row r="82" spans="2:18" s="18" customFormat="1" x14ac:dyDescent="0.25">
      <c r="B82" s="34" t="str">
        <f t="shared" si="2"/>
        <v/>
      </c>
      <c r="C82" s="16"/>
      <c r="D82" s="16"/>
      <c r="E82" s="16"/>
      <c r="F82" s="16"/>
      <c r="G82" s="16"/>
      <c r="H82" s="98">
        <f t="shared" si="0"/>
        <v>0</v>
      </c>
      <c r="I82" s="98"/>
      <c r="K82" s="34" t="str">
        <f t="shared" si="3"/>
        <v/>
      </c>
      <c r="L82" s="16"/>
      <c r="M82" s="16"/>
      <c r="N82" s="16"/>
      <c r="O82" s="16"/>
      <c r="P82" s="16"/>
      <c r="Q82" s="98">
        <f t="shared" si="1"/>
        <v>0</v>
      </c>
      <c r="R82" s="98"/>
    </row>
    <row r="83" spans="2:18" s="18" customFormat="1" x14ac:dyDescent="0.25">
      <c r="B83" s="34" t="str">
        <f t="shared" si="2"/>
        <v/>
      </c>
      <c r="C83" s="16"/>
      <c r="D83" s="16"/>
      <c r="E83" s="16"/>
      <c r="F83" s="16"/>
      <c r="G83" s="16"/>
      <c r="H83" s="98">
        <f t="shared" si="0"/>
        <v>0</v>
      </c>
      <c r="I83" s="98"/>
      <c r="K83" s="34" t="str">
        <f t="shared" si="3"/>
        <v/>
      </c>
      <c r="L83" s="16"/>
      <c r="M83" s="16"/>
      <c r="N83" s="16"/>
      <c r="O83" s="16"/>
      <c r="P83" s="16"/>
      <c r="Q83" s="98">
        <f t="shared" si="1"/>
        <v>0</v>
      </c>
      <c r="R83" s="98"/>
    </row>
    <row r="84" spans="2:18" s="18" customFormat="1" x14ac:dyDescent="0.25">
      <c r="B84" s="34" t="str">
        <f t="shared" si="2"/>
        <v/>
      </c>
      <c r="C84" s="16"/>
      <c r="D84" s="16"/>
      <c r="E84" s="16"/>
      <c r="F84" s="16"/>
      <c r="G84" s="16"/>
      <c r="H84" s="98">
        <f t="shared" si="0"/>
        <v>0</v>
      </c>
      <c r="I84" s="98"/>
      <c r="K84" s="34" t="str">
        <f t="shared" si="3"/>
        <v/>
      </c>
      <c r="L84" s="16"/>
      <c r="M84" s="16"/>
      <c r="N84" s="16"/>
      <c r="O84" s="16"/>
      <c r="P84" s="16"/>
      <c r="Q84" s="98">
        <f t="shared" si="1"/>
        <v>0</v>
      </c>
      <c r="R84" s="98"/>
    </row>
    <row r="85" spans="2:18" s="18" customFormat="1" x14ac:dyDescent="0.25">
      <c r="B85" s="34" t="str">
        <f t="shared" si="2"/>
        <v/>
      </c>
      <c r="C85" s="16"/>
      <c r="D85" s="16"/>
      <c r="E85" s="16"/>
      <c r="F85" s="16"/>
      <c r="G85" s="16"/>
      <c r="H85" s="98">
        <f t="shared" si="0"/>
        <v>0</v>
      </c>
      <c r="I85" s="98"/>
      <c r="K85" s="34" t="str">
        <f t="shared" si="3"/>
        <v/>
      </c>
      <c r="L85" s="16"/>
      <c r="M85" s="16"/>
      <c r="N85" s="16"/>
      <c r="O85" s="16"/>
      <c r="P85" s="16"/>
      <c r="Q85" s="98">
        <f t="shared" si="1"/>
        <v>0</v>
      </c>
      <c r="R85" s="98"/>
    </row>
    <row r="86" spans="2:18" s="18" customFormat="1" x14ac:dyDescent="0.25">
      <c r="B86" s="34" t="str">
        <f t="shared" si="2"/>
        <v/>
      </c>
      <c r="C86" s="16"/>
      <c r="D86" s="16"/>
      <c r="E86" s="16"/>
      <c r="F86" s="16"/>
      <c r="G86" s="16"/>
      <c r="H86" s="98">
        <f t="shared" si="0"/>
        <v>0</v>
      </c>
      <c r="I86" s="98"/>
      <c r="K86" s="34" t="str">
        <f t="shared" si="3"/>
        <v/>
      </c>
      <c r="L86" s="16"/>
      <c r="M86" s="16"/>
      <c r="N86" s="16"/>
      <c r="O86" s="16"/>
      <c r="P86" s="16"/>
      <c r="Q86" s="98">
        <f t="shared" si="1"/>
        <v>0</v>
      </c>
      <c r="R86" s="98"/>
    </row>
    <row r="87" spans="2:18" s="18" customFormat="1" x14ac:dyDescent="0.25">
      <c r="B87" s="34" t="str">
        <f t="shared" si="2"/>
        <v/>
      </c>
      <c r="C87" s="16"/>
      <c r="D87" s="16"/>
      <c r="E87" s="16"/>
      <c r="F87" s="16"/>
      <c r="G87" s="16"/>
      <c r="H87" s="98">
        <f t="shared" si="0"/>
        <v>0</v>
      </c>
      <c r="I87" s="98"/>
      <c r="K87" s="34" t="str">
        <f t="shared" si="3"/>
        <v/>
      </c>
      <c r="L87" s="16"/>
      <c r="M87" s="16"/>
      <c r="N87" s="16"/>
      <c r="O87" s="16"/>
      <c r="P87" s="16"/>
      <c r="Q87" s="98">
        <f t="shared" si="1"/>
        <v>0</v>
      </c>
      <c r="R87" s="98"/>
    </row>
    <row r="88" spans="2:18" s="18" customFormat="1" x14ac:dyDescent="0.25">
      <c r="B88" s="34" t="str">
        <f t="shared" si="2"/>
        <v/>
      </c>
      <c r="C88" s="16"/>
      <c r="D88" s="16"/>
      <c r="E88" s="16"/>
      <c r="F88" s="16"/>
      <c r="G88" s="16"/>
      <c r="H88" s="98">
        <f t="shared" si="0"/>
        <v>0</v>
      </c>
      <c r="I88" s="98"/>
      <c r="K88" s="34" t="str">
        <f t="shared" si="3"/>
        <v/>
      </c>
      <c r="L88" s="16"/>
      <c r="M88" s="16"/>
      <c r="N88" s="16"/>
      <c r="O88" s="16"/>
      <c r="P88" s="16"/>
      <c r="Q88" s="98">
        <f t="shared" si="1"/>
        <v>0</v>
      </c>
      <c r="R88" s="98"/>
    </row>
    <row r="89" spans="2:18" s="18" customFormat="1" x14ac:dyDescent="0.25">
      <c r="B89" s="34" t="str">
        <f t="shared" si="2"/>
        <v/>
      </c>
      <c r="C89" s="16"/>
      <c r="D89" s="16"/>
      <c r="E89" s="16"/>
      <c r="F89" s="16"/>
      <c r="G89" s="16"/>
      <c r="H89" s="98">
        <f t="shared" si="0"/>
        <v>0</v>
      </c>
      <c r="I89" s="98"/>
      <c r="K89" s="34" t="str">
        <f t="shared" si="3"/>
        <v/>
      </c>
      <c r="L89" s="16"/>
      <c r="M89" s="16"/>
      <c r="N89" s="16"/>
      <c r="O89" s="16"/>
      <c r="P89" s="16"/>
      <c r="Q89" s="98">
        <f t="shared" si="1"/>
        <v>0</v>
      </c>
      <c r="R89" s="98"/>
    </row>
    <row r="90" spans="2:18" s="18" customFormat="1" x14ac:dyDescent="0.25">
      <c r="B90" s="34" t="str">
        <f t="shared" si="2"/>
        <v/>
      </c>
      <c r="C90" s="16"/>
      <c r="D90" s="16"/>
      <c r="E90" s="16"/>
      <c r="F90" s="16"/>
      <c r="G90" s="16"/>
      <c r="H90" s="98">
        <f t="shared" si="0"/>
        <v>0</v>
      </c>
      <c r="I90" s="98"/>
      <c r="K90" s="34" t="str">
        <f t="shared" si="3"/>
        <v/>
      </c>
      <c r="L90" s="16"/>
      <c r="M90" s="16"/>
      <c r="N90" s="16"/>
      <c r="O90" s="16"/>
      <c r="P90" s="16"/>
      <c r="Q90" s="98">
        <f t="shared" si="1"/>
        <v>0</v>
      </c>
      <c r="R90" s="98"/>
    </row>
    <row r="91" spans="2:18" s="18" customFormat="1" x14ac:dyDescent="0.25">
      <c r="B91" s="34" t="str">
        <f t="shared" si="2"/>
        <v/>
      </c>
      <c r="C91" s="16"/>
      <c r="D91" s="16"/>
      <c r="E91" s="16"/>
      <c r="F91" s="16"/>
      <c r="G91" s="16"/>
      <c r="H91" s="98">
        <f t="shared" si="0"/>
        <v>0</v>
      </c>
      <c r="I91" s="98"/>
      <c r="K91" s="34" t="str">
        <f t="shared" si="3"/>
        <v/>
      </c>
      <c r="L91" s="16"/>
      <c r="M91" s="16"/>
      <c r="N91" s="16"/>
      <c r="O91" s="16"/>
      <c r="P91" s="16"/>
      <c r="Q91" s="98">
        <f t="shared" si="1"/>
        <v>0</v>
      </c>
      <c r="R91" s="98"/>
    </row>
    <row r="92" spans="2:18" s="18" customFormat="1" x14ac:dyDescent="0.25">
      <c r="B92" s="34" t="str">
        <f t="shared" si="2"/>
        <v/>
      </c>
      <c r="C92" s="16"/>
      <c r="D92" s="16"/>
      <c r="E92" s="16"/>
      <c r="F92" s="16"/>
      <c r="G92" s="16"/>
      <c r="H92" s="98">
        <f t="shared" si="0"/>
        <v>0</v>
      </c>
      <c r="I92" s="98"/>
      <c r="K92" s="34" t="str">
        <f t="shared" si="3"/>
        <v/>
      </c>
      <c r="L92" s="16"/>
      <c r="M92" s="16"/>
      <c r="N92" s="16"/>
      <c r="O92" s="16"/>
      <c r="P92" s="16"/>
      <c r="Q92" s="98">
        <f t="shared" si="1"/>
        <v>0</v>
      </c>
      <c r="R92" s="98"/>
    </row>
    <row r="93" spans="2:18" s="18" customFormat="1" x14ac:dyDescent="0.25">
      <c r="B93" s="34" t="str">
        <f t="shared" si="2"/>
        <v/>
      </c>
      <c r="C93" s="16"/>
      <c r="D93" s="16"/>
      <c r="E93" s="16"/>
      <c r="F93" s="16"/>
      <c r="G93" s="16"/>
      <c r="H93" s="98">
        <f t="shared" si="0"/>
        <v>0</v>
      </c>
      <c r="I93" s="98"/>
      <c r="K93" s="34" t="str">
        <f t="shared" si="3"/>
        <v/>
      </c>
      <c r="L93" s="16"/>
      <c r="M93" s="16"/>
      <c r="N93" s="16"/>
      <c r="O93" s="16"/>
      <c r="P93" s="16"/>
      <c r="Q93" s="98">
        <f t="shared" si="1"/>
        <v>0</v>
      </c>
      <c r="R93" s="98"/>
    </row>
    <row r="94" spans="2:18" s="18" customFormat="1" x14ac:dyDescent="0.25">
      <c r="B94" s="34" t="str">
        <f t="shared" si="2"/>
        <v/>
      </c>
      <c r="C94" s="16"/>
      <c r="D94" s="16"/>
      <c r="E94" s="16"/>
      <c r="F94" s="16"/>
      <c r="G94" s="16"/>
      <c r="H94" s="98">
        <f t="shared" si="0"/>
        <v>0</v>
      </c>
      <c r="I94" s="98"/>
      <c r="K94" s="34" t="str">
        <f t="shared" si="3"/>
        <v/>
      </c>
      <c r="L94" s="16"/>
      <c r="M94" s="16"/>
      <c r="N94" s="16"/>
      <c r="O94" s="16"/>
      <c r="P94" s="16"/>
      <c r="Q94" s="98">
        <f t="shared" si="1"/>
        <v>0</v>
      </c>
      <c r="R94" s="98"/>
    </row>
    <row r="95" spans="2:18" s="18" customFormat="1" x14ac:dyDescent="0.25">
      <c r="B95" s="34" t="str">
        <f t="shared" si="2"/>
        <v/>
      </c>
      <c r="C95" s="16"/>
      <c r="D95" s="16"/>
      <c r="E95" s="16"/>
      <c r="F95" s="16"/>
      <c r="G95" s="16"/>
      <c r="H95" s="98">
        <f t="shared" si="0"/>
        <v>0</v>
      </c>
      <c r="I95" s="98"/>
      <c r="K95" s="34" t="str">
        <f t="shared" si="3"/>
        <v/>
      </c>
      <c r="L95" s="16"/>
      <c r="M95" s="16"/>
      <c r="N95" s="16"/>
      <c r="O95" s="16"/>
      <c r="P95" s="16"/>
      <c r="Q95" s="98">
        <f t="shared" si="1"/>
        <v>0</v>
      </c>
      <c r="R95" s="98"/>
    </row>
    <row r="96" spans="2:18" s="18" customFormat="1" x14ac:dyDescent="0.25">
      <c r="B96" s="34" t="str">
        <f t="shared" si="2"/>
        <v/>
      </c>
      <c r="C96" s="16"/>
      <c r="D96" s="16"/>
      <c r="E96" s="16"/>
      <c r="F96" s="16"/>
      <c r="G96" s="16"/>
      <c r="H96" s="98">
        <f t="shared" si="0"/>
        <v>0</v>
      </c>
      <c r="I96" s="98"/>
      <c r="K96" s="34" t="str">
        <f t="shared" si="3"/>
        <v/>
      </c>
      <c r="L96" s="16"/>
      <c r="M96" s="16"/>
      <c r="N96" s="16"/>
      <c r="O96" s="16"/>
      <c r="P96" s="16"/>
      <c r="Q96" s="98">
        <f t="shared" si="1"/>
        <v>0</v>
      </c>
      <c r="R96" s="98"/>
    </row>
    <row r="97" spans="2:18" s="18" customFormat="1" x14ac:dyDescent="0.25">
      <c r="B97" s="34" t="str">
        <f t="shared" si="2"/>
        <v/>
      </c>
      <c r="C97" s="16"/>
      <c r="D97" s="16"/>
      <c r="E97" s="16"/>
      <c r="F97" s="16"/>
      <c r="G97" s="16"/>
      <c r="H97" s="98">
        <f t="shared" si="0"/>
        <v>0</v>
      </c>
      <c r="I97" s="98"/>
      <c r="K97" s="34" t="str">
        <f t="shared" si="3"/>
        <v/>
      </c>
      <c r="L97" s="16"/>
      <c r="M97" s="16"/>
      <c r="N97" s="16"/>
      <c r="O97" s="16"/>
      <c r="P97" s="16"/>
      <c r="Q97" s="98">
        <f t="shared" si="1"/>
        <v>0</v>
      </c>
      <c r="R97" s="98"/>
    </row>
    <row r="98" spans="2:18" s="18" customFormat="1" x14ac:dyDescent="0.25">
      <c r="B98" s="34" t="str">
        <f t="shared" si="2"/>
        <v/>
      </c>
      <c r="C98" s="16"/>
      <c r="D98" s="16"/>
      <c r="E98" s="16"/>
      <c r="F98" s="16"/>
      <c r="G98" s="16"/>
      <c r="H98" s="98">
        <f t="shared" si="0"/>
        <v>0</v>
      </c>
      <c r="I98" s="98"/>
      <c r="K98" s="34" t="str">
        <f t="shared" si="3"/>
        <v/>
      </c>
      <c r="L98" s="16"/>
      <c r="M98" s="16"/>
      <c r="N98" s="16"/>
      <c r="O98" s="16"/>
      <c r="P98" s="16"/>
      <c r="Q98" s="98">
        <f t="shared" si="1"/>
        <v>0</v>
      </c>
      <c r="R98" s="98"/>
    </row>
    <row r="99" spans="2:18" s="18" customFormat="1" x14ac:dyDescent="0.25">
      <c r="B99" s="34" t="str">
        <f t="shared" si="2"/>
        <v/>
      </c>
      <c r="C99" s="16"/>
      <c r="D99" s="16"/>
      <c r="E99" s="16"/>
      <c r="F99" s="16"/>
      <c r="G99" s="16"/>
      <c r="H99" s="98">
        <f t="shared" si="0"/>
        <v>0</v>
      </c>
      <c r="I99" s="98"/>
      <c r="K99" s="34" t="str">
        <f t="shared" si="3"/>
        <v/>
      </c>
      <c r="L99" s="16"/>
      <c r="M99" s="16"/>
      <c r="N99" s="16"/>
      <c r="O99" s="16"/>
      <c r="P99" s="16"/>
      <c r="Q99" s="98">
        <f t="shared" si="1"/>
        <v>0</v>
      </c>
      <c r="R99" s="98"/>
    </row>
    <row r="100" spans="2:18" s="18" customFormat="1" x14ac:dyDescent="0.25">
      <c r="B100" s="34" t="str">
        <f t="shared" si="2"/>
        <v/>
      </c>
      <c r="C100" s="16"/>
      <c r="D100" s="16"/>
      <c r="E100" s="16"/>
      <c r="F100" s="16"/>
      <c r="G100" s="16"/>
      <c r="H100" s="98">
        <f t="shared" si="0"/>
        <v>0</v>
      </c>
      <c r="I100" s="98"/>
      <c r="K100" s="34" t="str">
        <f t="shared" si="3"/>
        <v/>
      </c>
      <c r="L100" s="16"/>
      <c r="M100" s="16"/>
      <c r="N100" s="16"/>
      <c r="O100" s="16"/>
      <c r="P100" s="16"/>
      <c r="Q100" s="98">
        <f t="shared" si="1"/>
        <v>0</v>
      </c>
      <c r="R100" s="98"/>
    </row>
    <row r="101" spans="2:18" s="18" customFormat="1" x14ac:dyDescent="0.25">
      <c r="B101" s="34" t="str">
        <f t="shared" si="2"/>
        <v/>
      </c>
      <c r="C101" s="16"/>
      <c r="D101" s="16"/>
      <c r="E101" s="16"/>
      <c r="F101" s="16"/>
      <c r="G101" s="16"/>
      <c r="H101" s="98">
        <f t="shared" si="0"/>
        <v>0</v>
      </c>
      <c r="I101" s="98"/>
      <c r="K101" s="34" t="str">
        <f t="shared" si="3"/>
        <v/>
      </c>
      <c r="L101" s="16"/>
      <c r="M101" s="16"/>
      <c r="N101" s="16"/>
      <c r="O101" s="16"/>
      <c r="P101" s="16"/>
      <c r="Q101" s="98">
        <f t="shared" si="1"/>
        <v>0</v>
      </c>
      <c r="R101" s="98"/>
    </row>
    <row r="102" spans="2:18" s="18" customFormat="1" x14ac:dyDescent="0.25">
      <c r="B102" s="34" t="str">
        <f t="shared" si="2"/>
        <v/>
      </c>
      <c r="C102" s="16"/>
      <c r="D102" s="16"/>
      <c r="E102" s="16"/>
      <c r="F102" s="16"/>
      <c r="G102" s="16"/>
      <c r="H102" s="98">
        <f t="shared" si="0"/>
        <v>0</v>
      </c>
      <c r="I102" s="98"/>
      <c r="K102" s="34" t="str">
        <f t="shared" si="3"/>
        <v/>
      </c>
      <c r="L102" s="16"/>
      <c r="M102" s="16"/>
      <c r="N102" s="16"/>
      <c r="O102" s="16"/>
      <c r="P102" s="16"/>
      <c r="Q102" s="98">
        <f t="shared" si="1"/>
        <v>0</v>
      </c>
      <c r="R102" s="98"/>
    </row>
    <row r="103" spans="2:18" s="18" customFormat="1" x14ac:dyDescent="0.25">
      <c r="B103" s="34" t="str">
        <f t="shared" si="2"/>
        <v/>
      </c>
      <c r="C103" s="16"/>
      <c r="D103" s="16"/>
      <c r="E103" s="16"/>
      <c r="F103" s="16"/>
      <c r="G103" s="16"/>
      <c r="H103" s="98">
        <f t="shared" si="0"/>
        <v>0</v>
      </c>
      <c r="I103" s="98"/>
      <c r="K103" s="34" t="str">
        <f t="shared" si="3"/>
        <v/>
      </c>
      <c r="L103" s="16"/>
      <c r="M103" s="16"/>
      <c r="N103" s="16"/>
      <c r="O103" s="16"/>
      <c r="P103" s="16"/>
      <c r="Q103" s="98">
        <f t="shared" si="1"/>
        <v>0</v>
      </c>
      <c r="R103" s="98"/>
    </row>
    <row r="104" spans="2:18" s="18" customFormat="1" x14ac:dyDescent="0.25">
      <c r="B104" s="34" t="str">
        <f t="shared" si="2"/>
        <v/>
      </c>
      <c r="C104" s="16"/>
      <c r="D104" s="16"/>
      <c r="E104" s="16"/>
      <c r="F104" s="16"/>
      <c r="G104" s="16"/>
      <c r="H104" s="98">
        <f t="shared" si="0"/>
        <v>0</v>
      </c>
      <c r="I104" s="98"/>
      <c r="K104" s="34" t="str">
        <f t="shared" si="3"/>
        <v/>
      </c>
      <c r="L104" s="16"/>
      <c r="M104" s="16"/>
      <c r="N104" s="16"/>
      <c r="O104" s="16"/>
      <c r="P104" s="16"/>
      <c r="Q104" s="98">
        <f t="shared" si="1"/>
        <v>0</v>
      </c>
      <c r="R104" s="98"/>
    </row>
    <row r="105" spans="2:18" s="18" customFormat="1" x14ac:dyDescent="0.25">
      <c r="B105" s="34" t="str">
        <f t="shared" si="2"/>
        <v/>
      </c>
      <c r="C105" s="16"/>
      <c r="D105" s="16"/>
      <c r="E105" s="16"/>
      <c r="F105" s="16"/>
      <c r="G105" s="16"/>
      <c r="H105" s="98">
        <f t="shared" ref="H105:H146" si="4">SUM(C105:G105)</f>
        <v>0</v>
      </c>
      <c r="I105" s="98"/>
      <c r="K105" s="34" t="str">
        <f t="shared" si="3"/>
        <v/>
      </c>
      <c r="L105" s="16"/>
      <c r="M105" s="16"/>
      <c r="N105" s="16"/>
      <c r="O105" s="16"/>
      <c r="P105" s="16"/>
      <c r="Q105" s="98">
        <f t="shared" ref="Q105:Q168" si="5">SUM(L105:P105)</f>
        <v>0</v>
      </c>
      <c r="R105" s="98"/>
    </row>
    <row r="106" spans="2:18" s="18" customFormat="1" x14ac:dyDescent="0.25">
      <c r="B106" s="34" t="str">
        <f t="shared" si="2"/>
        <v/>
      </c>
      <c r="C106" s="16"/>
      <c r="D106" s="16"/>
      <c r="E106" s="16"/>
      <c r="F106" s="16"/>
      <c r="G106" s="16"/>
      <c r="H106" s="98">
        <f t="shared" si="4"/>
        <v>0</v>
      </c>
      <c r="I106" s="98"/>
      <c r="K106" s="34" t="str">
        <f t="shared" si="3"/>
        <v/>
      </c>
      <c r="L106" s="16"/>
      <c r="M106" s="16"/>
      <c r="N106" s="16"/>
      <c r="O106" s="16"/>
      <c r="P106" s="16"/>
      <c r="Q106" s="98">
        <f t="shared" si="5"/>
        <v>0</v>
      </c>
      <c r="R106" s="98"/>
    </row>
    <row r="107" spans="2:18" s="18" customFormat="1" x14ac:dyDescent="0.25">
      <c r="B107" s="34" t="str">
        <f t="shared" ref="B107:B170" si="6">IF(B106="","",IF(B106+7&gt;=J$20,"",B106+7))</f>
        <v/>
      </c>
      <c r="C107" s="16"/>
      <c r="D107" s="16"/>
      <c r="E107" s="16"/>
      <c r="F107" s="16"/>
      <c r="G107" s="16"/>
      <c r="H107" s="98">
        <f t="shared" si="4"/>
        <v>0</v>
      </c>
      <c r="I107" s="98"/>
      <c r="K107" s="34" t="str">
        <f t="shared" ref="K107:K170" si="7">IF(K106="","",IF(K106+7&gt;=$U$20,"",K106+7))</f>
        <v/>
      </c>
      <c r="L107" s="16"/>
      <c r="M107" s="16"/>
      <c r="N107" s="16"/>
      <c r="O107" s="16"/>
      <c r="P107" s="16"/>
      <c r="Q107" s="98">
        <f t="shared" si="5"/>
        <v>0</v>
      </c>
      <c r="R107" s="98"/>
    </row>
    <row r="108" spans="2:18" s="18" customFormat="1" x14ac:dyDescent="0.25">
      <c r="B108" s="34" t="str">
        <f t="shared" si="6"/>
        <v/>
      </c>
      <c r="C108" s="16"/>
      <c r="D108" s="16"/>
      <c r="E108" s="16"/>
      <c r="F108" s="16"/>
      <c r="G108" s="16"/>
      <c r="H108" s="98">
        <f t="shared" si="4"/>
        <v>0</v>
      </c>
      <c r="I108" s="98"/>
      <c r="K108" s="34" t="str">
        <f t="shared" si="7"/>
        <v/>
      </c>
      <c r="L108" s="16"/>
      <c r="M108" s="16"/>
      <c r="N108" s="16"/>
      <c r="O108" s="16"/>
      <c r="P108" s="16"/>
      <c r="Q108" s="98">
        <f t="shared" si="5"/>
        <v>0</v>
      </c>
      <c r="R108" s="98"/>
    </row>
    <row r="109" spans="2:18" s="18" customFormat="1" x14ac:dyDescent="0.25">
      <c r="B109" s="34" t="str">
        <f t="shared" si="6"/>
        <v/>
      </c>
      <c r="C109" s="16"/>
      <c r="D109" s="16"/>
      <c r="E109" s="16"/>
      <c r="F109" s="16"/>
      <c r="G109" s="16"/>
      <c r="H109" s="98">
        <f t="shared" si="4"/>
        <v>0</v>
      </c>
      <c r="I109" s="98"/>
      <c r="K109" s="34" t="str">
        <f t="shared" si="7"/>
        <v/>
      </c>
      <c r="L109" s="16"/>
      <c r="M109" s="16"/>
      <c r="N109" s="16"/>
      <c r="O109" s="16"/>
      <c r="P109" s="16"/>
      <c r="Q109" s="98">
        <f t="shared" si="5"/>
        <v>0</v>
      </c>
      <c r="R109" s="98"/>
    </row>
    <row r="110" spans="2:18" s="18" customFormat="1" x14ac:dyDescent="0.25">
      <c r="B110" s="34" t="str">
        <f t="shared" si="6"/>
        <v/>
      </c>
      <c r="C110" s="16"/>
      <c r="D110" s="16"/>
      <c r="E110" s="16"/>
      <c r="F110" s="16"/>
      <c r="G110" s="16"/>
      <c r="H110" s="98">
        <f t="shared" si="4"/>
        <v>0</v>
      </c>
      <c r="I110" s="98"/>
      <c r="K110" s="34" t="str">
        <f t="shared" si="7"/>
        <v/>
      </c>
      <c r="L110" s="16"/>
      <c r="M110" s="16"/>
      <c r="N110" s="16"/>
      <c r="O110" s="16"/>
      <c r="P110" s="16"/>
      <c r="Q110" s="98">
        <f t="shared" si="5"/>
        <v>0</v>
      </c>
      <c r="R110" s="98"/>
    </row>
    <row r="111" spans="2:18" s="18" customFormat="1" x14ac:dyDescent="0.25">
      <c r="B111" s="34" t="str">
        <f t="shared" si="6"/>
        <v/>
      </c>
      <c r="C111" s="16"/>
      <c r="D111" s="16"/>
      <c r="E111" s="16"/>
      <c r="F111" s="16"/>
      <c r="G111" s="16"/>
      <c r="H111" s="98">
        <f t="shared" si="4"/>
        <v>0</v>
      </c>
      <c r="I111" s="98"/>
      <c r="K111" s="34" t="str">
        <f t="shared" si="7"/>
        <v/>
      </c>
      <c r="L111" s="16"/>
      <c r="M111" s="16"/>
      <c r="N111" s="16"/>
      <c r="O111" s="16"/>
      <c r="P111" s="16"/>
      <c r="Q111" s="98">
        <f t="shared" si="5"/>
        <v>0</v>
      </c>
      <c r="R111" s="98"/>
    </row>
    <row r="112" spans="2:18" s="18" customFormat="1" x14ac:dyDescent="0.25">
      <c r="B112" s="34" t="str">
        <f t="shared" si="6"/>
        <v/>
      </c>
      <c r="C112" s="16"/>
      <c r="D112" s="16"/>
      <c r="E112" s="16"/>
      <c r="F112" s="16"/>
      <c r="G112" s="16"/>
      <c r="H112" s="98">
        <f t="shared" si="4"/>
        <v>0</v>
      </c>
      <c r="I112" s="98"/>
      <c r="K112" s="34" t="str">
        <f t="shared" si="7"/>
        <v/>
      </c>
      <c r="L112" s="16"/>
      <c r="M112" s="16"/>
      <c r="N112" s="16"/>
      <c r="O112" s="16"/>
      <c r="P112" s="16"/>
      <c r="Q112" s="98">
        <f t="shared" si="5"/>
        <v>0</v>
      </c>
      <c r="R112" s="98"/>
    </row>
    <row r="113" spans="2:18" s="18" customFormat="1" x14ac:dyDescent="0.25">
      <c r="B113" s="34" t="str">
        <f t="shared" si="6"/>
        <v/>
      </c>
      <c r="C113" s="16"/>
      <c r="D113" s="16"/>
      <c r="E113" s="16"/>
      <c r="F113" s="16"/>
      <c r="G113" s="16"/>
      <c r="H113" s="98">
        <f t="shared" si="4"/>
        <v>0</v>
      </c>
      <c r="I113" s="98"/>
      <c r="K113" s="34" t="str">
        <f t="shared" si="7"/>
        <v/>
      </c>
      <c r="L113" s="16"/>
      <c r="M113" s="16"/>
      <c r="N113" s="16"/>
      <c r="O113" s="16"/>
      <c r="P113" s="16"/>
      <c r="Q113" s="98">
        <f t="shared" si="5"/>
        <v>0</v>
      </c>
      <c r="R113" s="98"/>
    </row>
    <row r="114" spans="2:18" s="18" customFormat="1" x14ac:dyDescent="0.25">
      <c r="B114" s="34" t="str">
        <f t="shared" si="6"/>
        <v/>
      </c>
      <c r="C114" s="16"/>
      <c r="D114" s="16"/>
      <c r="E114" s="16"/>
      <c r="F114" s="16"/>
      <c r="G114" s="16"/>
      <c r="H114" s="98">
        <f t="shared" si="4"/>
        <v>0</v>
      </c>
      <c r="I114" s="98"/>
      <c r="K114" s="34" t="str">
        <f t="shared" si="7"/>
        <v/>
      </c>
      <c r="L114" s="16"/>
      <c r="M114" s="16"/>
      <c r="N114" s="16"/>
      <c r="O114" s="16"/>
      <c r="P114" s="16"/>
      <c r="Q114" s="98">
        <f t="shared" si="5"/>
        <v>0</v>
      </c>
      <c r="R114" s="98"/>
    </row>
    <row r="115" spans="2:18" s="18" customFormat="1" x14ac:dyDescent="0.25">
      <c r="B115" s="34" t="str">
        <f t="shared" si="6"/>
        <v/>
      </c>
      <c r="C115" s="16"/>
      <c r="D115" s="16"/>
      <c r="E115" s="16"/>
      <c r="F115" s="16"/>
      <c r="G115" s="16"/>
      <c r="H115" s="98">
        <f t="shared" si="4"/>
        <v>0</v>
      </c>
      <c r="I115" s="98"/>
      <c r="K115" s="34" t="str">
        <f t="shared" si="7"/>
        <v/>
      </c>
      <c r="L115" s="16"/>
      <c r="M115" s="16"/>
      <c r="N115" s="16"/>
      <c r="O115" s="16"/>
      <c r="P115" s="16"/>
      <c r="Q115" s="98">
        <f t="shared" si="5"/>
        <v>0</v>
      </c>
      <c r="R115" s="98"/>
    </row>
    <row r="116" spans="2:18" s="18" customFormat="1" x14ac:dyDescent="0.25">
      <c r="B116" s="34" t="str">
        <f t="shared" si="6"/>
        <v/>
      </c>
      <c r="C116" s="16"/>
      <c r="D116" s="16"/>
      <c r="E116" s="16"/>
      <c r="F116" s="16"/>
      <c r="G116" s="16"/>
      <c r="H116" s="98">
        <f t="shared" si="4"/>
        <v>0</v>
      </c>
      <c r="I116" s="98"/>
      <c r="K116" s="34" t="str">
        <f t="shared" si="7"/>
        <v/>
      </c>
      <c r="L116" s="16"/>
      <c r="M116" s="16"/>
      <c r="N116" s="16"/>
      <c r="O116" s="16"/>
      <c r="P116" s="16"/>
      <c r="Q116" s="98">
        <f t="shared" si="5"/>
        <v>0</v>
      </c>
      <c r="R116" s="98"/>
    </row>
    <row r="117" spans="2:18" s="18" customFormat="1" x14ac:dyDescent="0.25">
      <c r="B117" s="34" t="str">
        <f t="shared" si="6"/>
        <v/>
      </c>
      <c r="C117" s="16"/>
      <c r="D117" s="16"/>
      <c r="E117" s="16"/>
      <c r="F117" s="16"/>
      <c r="G117" s="16"/>
      <c r="H117" s="98">
        <f t="shared" si="4"/>
        <v>0</v>
      </c>
      <c r="I117" s="98"/>
      <c r="K117" s="34" t="str">
        <f t="shared" si="7"/>
        <v/>
      </c>
      <c r="L117" s="16"/>
      <c r="M117" s="16"/>
      <c r="N117" s="16"/>
      <c r="O117" s="16"/>
      <c r="P117" s="16"/>
      <c r="Q117" s="98">
        <f t="shared" si="5"/>
        <v>0</v>
      </c>
      <c r="R117" s="98"/>
    </row>
    <row r="118" spans="2:18" s="18" customFormat="1" x14ac:dyDescent="0.25">
      <c r="B118" s="34" t="str">
        <f t="shared" si="6"/>
        <v/>
      </c>
      <c r="C118" s="16"/>
      <c r="D118" s="16"/>
      <c r="E118" s="16"/>
      <c r="F118" s="16"/>
      <c r="G118" s="16"/>
      <c r="H118" s="98">
        <f t="shared" si="4"/>
        <v>0</v>
      </c>
      <c r="I118" s="98"/>
      <c r="K118" s="34" t="str">
        <f t="shared" si="7"/>
        <v/>
      </c>
      <c r="L118" s="16"/>
      <c r="M118" s="16"/>
      <c r="N118" s="16"/>
      <c r="O118" s="16"/>
      <c r="P118" s="16"/>
      <c r="Q118" s="98">
        <f t="shared" si="5"/>
        <v>0</v>
      </c>
      <c r="R118" s="98"/>
    </row>
    <row r="119" spans="2:18" s="18" customFormat="1" x14ac:dyDescent="0.25">
      <c r="B119" s="34" t="str">
        <f t="shared" si="6"/>
        <v/>
      </c>
      <c r="C119" s="16"/>
      <c r="D119" s="16"/>
      <c r="E119" s="16"/>
      <c r="F119" s="16"/>
      <c r="G119" s="16"/>
      <c r="H119" s="98">
        <f t="shared" si="4"/>
        <v>0</v>
      </c>
      <c r="I119" s="98"/>
      <c r="K119" s="34" t="str">
        <f t="shared" si="7"/>
        <v/>
      </c>
      <c r="L119" s="16"/>
      <c r="M119" s="16"/>
      <c r="N119" s="16"/>
      <c r="O119" s="16"/>
      <c r="P119" s="16"/>
      <c r="Q119" s="98">
        <f t="shared" si="5"/>
        <v>0</v>
      </c>
      <c r="R119" s="98"/>
    </row>
    <row r="120" spans="2:18" s="18" customFormat="1" x14ac:dyDescent="0.25">
      <c r="B120" s="34" t="str">
        <f t="shared" si="6"/>
        <v/>
      </c>
      <c r="C120" s="16"/>
      <c r="D120" s="16"/>
      <c r="E120" s="16"/>
      <c r="F120" s="16"/>
      <c r="G120" s="16"/>
      <c r="H120" s="98">
        <f t="shared" si="4"/>
        <v>0</v>
      </c>
      <c r="I120" s="98"/>
      <c r="K120" s="34" t="str">
        <f t="shared" si="7"/>
        <v/>
      </c>
      <c r="L120" s="16"/>
      <c r="M120" s="16"/>
      <c r="N120" s="16"/>
      <c r="O120" s="16"/>
      <c r="P120" s="16"/>
      <c r="Q120" s="98">
        <f t="shared" si="5"/>
        <v>0</v>
      </c>
      <c r="R120" s="98"/>
    </row>
    <row r="121" spans="2:18" s="18" customFormat="1" x14ac:dyDescent="0.25">
      <c r="B121" s="34" t="str">
        <f t="shared" si="6"/>
        <v/>
      </c>
      <c r="C121" s="16"/>
      <c r="D121" s="16"/>
      <c r="E121" s="16"/>
      <c r="F121" s="16"/>
      <c r="G121" s="16"/>
      <c r="H121" s="98">
        <f t="shared" si="4"/>
        <v>0</v>
      </c>
      <c r="I121" s="98"/>
      <c r="K121" s="34" t="str">
        <f t="shared" si="7"/>
        <v/>
      </c>
      <c r="L121" s="16"/>
      <c r="M121" s="16"/>
      <c r="N121" s="16"/>
      <c r="O121" s="16"/>
      <c r="P121" s="16"/>
      <c r="Q121" s="98">
        <f t="shared" si="5"/>
        <v>0</v>
      </c>
      <c r="R121" s="98"/>
    </row>
    <row r="122" spans="2:18" s="18" customFormat="1" x14ac:dyDescent="0.25">
      <c r="B122" s="34" t="str">
        <f t="shared" si="6"/>
        <v/>
      </c>
      <c r="C122" s="16"/>
      <c r="D122" s="16"/>
      <c r="E122" s="16"/>
      <c r="F122" s="16"/>
      <c r="G122" s="16"/>
      <c r="H122" s="98">
        <f t="shared" si="4"/>
        <v>0</v>
      </c>
      <c r="I122" s="98"/>
      <c r="K122" s="34" t="str">
        <f t="shared" si="7"/>
        <v/>
      </c>
      <c r="L122" s="16"/>
      <c r="M122" s="16"/>
      <c r="N122" s="16"/>
      <c r="O122" s="16"/>
      <c r="P122" s="16"/>
      <c r="Q122" s="98">
        <f t="shared" si="5"/>
        <v>0</v>
      </c>
      <c r="R122" s="98"/>
    </row>
    <row r="123" spans="2:18" s="18" customFormat="1" x14ac:dyDescent="0.25">
      <c r="B123" s="34" t="str">
        <f t="shared" si="6"/>
        <v/>
      </c>
      <c r="C123" s="16"/>
      <c r="D123" s="16"/>
      <c r="E123" s="16"/>
      <c r="F123" s="16"/>
      <c r="G123" s="16"/>
      <c r="H123" s="98">
        <f t="shared" si="4"/>
        <v>0</v>
      </c>
      <c r="I123" s="98"/>
      <c r="K123" s="34" t="str">
        <f t="shared" si="7"/>
        <v/>
      </c>
      <c r="L123" s="16"/>
      <c r="M123" s="16"/>
      <c r="N123" s="16"/>
      <c r="O123" s="16"/>
      <c r="P123" s="16"/>
      <c r="Q123" s="98">
        <f t="shared" si="5"/>
        <v>0</v>
      </c>
      <c r="R123" s="98"/>
    </row>
    <row r="124" spans="2:18" s="18" customFormat="1" x14ac:dyDescent="0.25">
      <c r="B124" s="34" t="str">
        <f t="shared" si="6"/>
        <v/>
      </c>
      <c r="C124" s="16"/>
      <c r="D124" s="16"/>
      <c r="E124" s="16"/>
      <c r="F124" s="16"/>
      <c r="G124" s="16"/>
      <c r="H124" s="98">
        <f t="shared" si="4"/>
        <v>0</v>
      </c>
      <c r="I124" s="98"/>
      <c r="K124" s="34" t="str">
        <f t="shared" si="7"/>
        <v/>
      </c>
      <c r="L124" s="16"/>
      <c r="M124" s="16"/>
      <c r="N124" s="16"/>
      <c r="O124" s="16"/>
      <c r="P124" s="16"/>
      <c r="Q124" s="98">
        <f t="shared" si="5"/>
        <v>0</v>
      </c>
      <c r="R124" s="98"/>
    </row>
    <row r="125" spans="2:18" s="18" customFormat="1" x14ac:dyDescent="0.25">
      <c r="B125" s="34" t="str">
        <f t="shared" si="6"/>
        <v/>
      </c>
      <c r="C125" s="16"/>
      <c r="D125" s="16"/>
      <c r="E125" s="16"/>
      <c r="F125" s="16"/>
      <c r="G125" s="16"/>
      <c r="H125" s="98">
        <f t="shared" si="4"/>
        <v>0</v>
      </c>
      <c r="I125" s="98"/>
      <c r="K125" s="34" t="str">
        <f t="shared" si="7"/>
        <v/>
      </c>
      <c r="L125" s="16"/>
      <c r="M125" s="16"/>
      <c r="N125" s="16"/>
      <c r="O125" s="16"/>
      <c r="P125" s="16"/>
      <c r="Q125" s="98">
        <f t="shared" si="5"/>
        <v>0</v>
      </c>
      <c r="R125" s="98"/>
    </row>
    <row r="126" spans="2:18" s="18" customFormat="1" x14ac:dyDescent="0.25">
      <c r="B126" s="34" t="str">
        <f t="shared" si="6"/>
        <v/>
      </c>
      <c r="C126" s="16"/>
      <c r="D126" s="16"/>
      <c r="E126" s="16"/>
      <c r="F126" s="16"/>
      <c r="G126" s="16"/>
      <c r="H126" s="98">
        <f t="shared" si="4"/>
        <v>0</v>
      </c>
      <c r="I126" s="98"/>
      <c r="K126" s="34" t="str">
        <f t="shared" si="7"/>
        <v/>
      </c>
      <c r="L126" s="16"/>
      <c r="M126" s="16"/>
      <c r="N126" s="16"/>
      <c r="O126" s="16"/>
      <c r="P126" s="16"/>
      <c r="Q126" s="98">
        <f t="shared" si="5"/>
        <v>0</v>
      </c>
      <c r="R126" s="98"/>
    </row>
    <row r="127" spans="2:18" s="18" customFormat="1" x14ac:dyDescent="0.25">
      <c r="B127" s="34" t="str">
        <f t="shared" si="6"/>
        <v/>
      </c>
      <c r="C127" s="16"/>
      <c r="D127" s="16"/>
      <c r="E127" s="16"/>
      <c r="F127" s="16"/>
      <c r="G127" s="16"/>
      <c r="H127" s="98">
        <f t="shared" si="4"/>
        <v>0</v>
      </c>
      <c r="I127" s="98"/>
      <c r="K127" s="34" t="str">
        <f t="shared" si="7"/>
        <v/>
      </c>
      <c r="L127" s="16"/>
      <c r="M127" s="16"/>
      <c r="N127" s="16"/>
      <c r="O127" s="16"/>
      <c r="P127" s="16"/>
      <c r="Q127" s="98">
        <f t="shared" si="5"/>
        <v>0</v>
      </c>
      <c r="R127" s="98"/>
    </row>
    <row r="128" spans="2:18" s="18" customFormat="1" x14ac:dyDescent="0.25">
      <c r="B128" s="34" t="str">
        <f t="shared" si="6"/>
        <v/>
      </c>
      <c r="C128" s="16"/>
      <c r="D128" s="16"/>
      <c r="E128" s="16"/>
      <c r="F128" s="16"/>
      <c r="G128" s="16"/>
      <c r="H128" s="98">
        <f t="shared" si="4"/>
        <v>0</v>
      </c>
      <c r="I128" s="98"/>
      <c r="K128" s="34" t="str">
        <f t="shared" si="7"/>
        <v/>
      </c>
      <c r="L128" s="16"/>
      <c r="M128" s="16"/>
      <c r="N128" s="16"/>
      <c r="O128" s="16"/>
      <c r="P128" s="16"/>
      <c r="Q128" s="98">
        <f t="shared" si="5"/>
        <v>0</v>
      </c>
      <c r="R128" s="98"/>
    </row>
    <row r="129" spans="2:18" s="18" customFormat="1" x14ac:dyDescent="0.25">
      <c r="B129" s="34" t="str">
        <f t="shared" si="6"/>
        <v/>
      </c>
      <c r="C129" s="16"/>
      <c r="D129" s="16"/>
      <c r="E129" s="16"/>
      <c r="F129" s="16"/>
      <c r="G129" s="16"/>
      <c r="H129" s="98">
        <f t="shared" si="4"/>
        <v>0</v>
      </c>
      <c r="I129" s="98"/>
      <c r="K129" s="34" t="str">
        <f t="shared" si="7"/>
        <v/>
      </c>
      <c r="L129" s="16"/>
      <c r="M129" s="16"/>
      <c r="N129" s="16"/>
      <c r="O129" s="16"/>
      <c r="P129" s="16"/>
      <c r="Q129" s="98">
        <f t="shared" si="5"/>
        <v>0</v>
      </c>
      <c r="R129" s="98"/>
    </row>
    <row r="130" spans="2:18" s="18" customFormat="1" x14ac:dyDescent="0.25">
      <c r="B130" s="34" t="str">
        <f t="shared" si="6"/>
        <v/>
      </c>
      <c r="C130" s="16"/>
      <c r="D130" s="16"/>
      <c r="E130" s="16"/>
      <c r="F130" s="16"/>
      <c r="G130" s="16"/>
      <c r="H130" s="98">
        <f t="shared" si="4"/>
        <v>0</v>
      </c>
      <c r="I130" s="98"/>
      <c r="K130" s="34" t="str">
        <f t="shared" si="7"/>
        <v/>
      </c>
      <c r="L130" s="16"/>
      <c r="M130" s="16"/>
      <c r="N130" s="16"/>
      <c r="O130" s="16"/>
      <c r="P130" s="16"/>
      <c r="Q130" s="98">
        <f t="shared" si="5"/>
        <v>0</v>
      </c>
      <c r="R130" s="98"/>
    </row>
    <row r="131" spans="2:18" s="18" customFormat="1" x14ac:dyDescent="0.25">
      <c r="B131" s="34" t="str">
        <f t="shared" si="6"/>
        <v/>
      </c>
      <c r="C131" s="16"/>
      <c r="D131" s="16"/>
      <c r="E131" s="16"/>
      <c r="F131" s="16"/>
      <c r="G131" s="16"/>
      <c r="H131" s="98">
        <f t="shared" si="4"/>
        <v>0</v>
      </c>
      <c r="I131" s="98"/>
      <c r="K131" s="34" t="str">
        <f t="shared" si="7"/>
        <v/>
      </c>
      <c r="L131" s="16"/>
      <c r="M131" s="16"/>
      <c r="N131" s="16"/>
      <c r="O131" s="16"/>
      <c r="P131" s="16"/>
      <c r="Q131" s="98">
        <f t="shared" si="5"/>
        <v>0</v>
      </c>
      <c r="R131" s="98"/>
    </row>
    <row r="132" spans="2:18" s="18" customFormat="1" x14ac:dyDescent="0.25">
      <c r="B132" s="34" t="str">
        <f t="shared" si="6"/>
        <v/>
      </c>
      <c r="C132" s="16"/>
      <c r="D132" s="16"/>
      <c r="E132" s="16"/>
      <c r="F132" s="16"/>
      <c r="G132" s="16"/>
      <c r="H132" s="98">
        <f t="shared" si="4"/>
        <v>0</v>
      </c>
      <c r="I132" s="98"/>
      <c r="K132" s="34" t="str">
        <f t="shared" si="7"/>
        <v/>
      </c>
      <c r="L132" s="16"/>
      <c r="M132" s="16"/>
      <c r="N132" s="16"/>
      <c r="O132" s="16"/>
      <c r="P132" s="16"/>
      <c r="Q132" s="98">
        <f t="shared" si="5"/>
        <v>0</v>
      </c>
      <c r="R132" s="98"/>
    </row>
    <row r="133" spans="2:18" s="18" customFormat="1" x14ac:dyDescent="0.25">
      <c r="B133" s="34" t="str">
        <f t="shared" si="6"/>
        <v/>
      </c>
      <c r="C133" s="16"/>
      <c r="D133" s="16"/>
      <c r="E133" s="16"/>
      <c r="F133" s="16"/>
      <c r="G133" s="16"/>
      <c r="H133" s="98">
        <f t="shared" si="4"/>
        <v>0</v>
      </c>
      <c r="I133" s="98"/>
      <c r="K133" s="34" t="str">
        <f t="shared" si="7"/>
        <v/>
      </c>
      <c r="L133" s="16"/>
      <c r="M133" s="16"/>
      <c r="N133" s="16"/>
      <c r="O133" s="16"/>
      <c r="P133" s="16"/>
      <c r="Q133" s="98">
        <f t="shared" si="5"/>
        <v>0</v>
      </c>
      <c r="R133" s="98"/>
    </row>
    <row r="134" spans="2:18" s="18" customFormat="1" x14ac:dyDescent="0.25">
      <c r="B134" s="34" t="str">
        <f t="shared" si="6"/>
        <v/>
      </c>
      <c r="C134" s="16"/>
      <c r="D134" s="16"/>
      <c r="E134" s="16"/>
      <c r="F134" s="16"/>
      <c r="G134" s="16"/>
      <c r="H134" s="98">
        <f t="shared" si="4"/>
        <v>0</v>
      </c>
      <c r="I134" s="98"/>
      <c r="K134" s="34" t="str">
        <f t="shared" si="7"/>
        <v/>
      </c>
      <c r="L134" s="16"/>
      <c r="M134" s="16"/>
      <c r="N134" s="16"/>
      <c r="O134" s="16"/>
      <c r="P134" s="16"/>
      <c r="Q134" s="98">
        <f t="shared" si="5"/>
        <v>0</v>
      </c>
      <c r="R134" s="98"/>
    </row>
    <row r="135" spans="2:18" s="18" customFormat="1" x14ac:dyDescent="0.25">
      <c r="B135" s="34" t="str">
        <f t="shared" si="6"/>
        <v/>
      </c>
      <c r="C135" s="16"/>
      <c r="D135" s="16"/>
      <c r="E135" s="16"/>
      <c r="F135" s="16"/>
      <c r="G135" s="16"/>
      <c r="H135" s="98">
        <f t="shared" si="4"/>
        <v>0</v>
      </c>
      <c r="I135" s="98"/>
      <c r="K135" s="34" t="str">
        <f t="shared" si="7"/>
        <v/>
      </c>
      <c r="L135" s="16"/>
      <c r="M135" s="16"/>
      <c r="N135" s="16"/>
      <c r="O135" s="16"/>
      <c r="P135" s="16"/>
      <c r="Q135" s="98">
        <f t="shared" si="5"/>
        <v>0</v>
      </c>
      <c r="R135" s="98"/>
    </row>
    <row r="136" spans="2:18" s="18" customFormat="1" x14ac:dyDescent="0.25">
      <c r="B136" s="34" t="str">
        <f t="shared" si="6"/>
        <v/>
      </c>
      <c r="C136" s="16"/>
      <c r="D136" s="16"/>
      <c r="E136" s="16"/>
      <c r="F136" s="16"/>
      <c r="G136" s="16"/>
      <c r="H136" s="98">
        <f t="shared" si="4"/>
        <v>0</v>
      </c>
      <c r="I136" s="98"/>
      <c r="K136" s="34" t="str">
        <f t="shared" si="7"/>
        <v/>
      </c>
      <c r="L136" s="16"/>
      <c r="M136" s="16"/>
      <c r="N136" s="16"/>
      <c r="O136" s="16"/>
      <c r="P136" s="16"/>
      <c r="Q136" s="98">
        <f t="shared" si="5"/>
        <v>0</v>
      </c>
      <c r="R136" s="98"/>
    </row>
    <row r="137" spans="2:18" s="18" customFormat="1" x14ac:dyDescent="0.25">
      <c r="B137" s="34" t="str">
        <f t="shared" si="6"/>
        <v/>
      </c>
      <c r="C137" s="16"/>
      <c r="D137" s="16"/>
      <c r="E137" s="16"/>
      <c r="F137" s="16"/>
      <c r="G137" s="16"/>
      <c r="H137" s="98">
        <f t="shared" si="4"/>
        <v>0</v>
      </c>
      <c r="I137" s="98"/>
      <c r="K137" s="34" t="str">
        <f t="shared" si="7"/>
        <v/>
      </c>
      <c r="L137" s="16"/>
      <c r="M137" s="16"/>
      <c r="N137" s="16"/>
      <c r="O137" s="16"/>
      <c r="P137" s="16"/>
      <c r="Q137" s="98">
        <f t="shared" si="5"/>
        <v>0</v>
      </c>
      <c r="R137" s="98"/>
    </row>
    <row r="138" spans="2:18" s="18" customFormat="1" x14ac:dyDescent="0.25">
      <c r="B138" s="34" t="str">
        <f t="shared" si="6"/>
        <v/>
      </c>
      <c r="C138" s="16"/>
      <c r="D138" s="16"/>
      <c r="E138" s="16"/>
      <c r="F138" s="16"/>
      <c r="G138" s="16"/>
      <c r="H138" s="98">
        <f t="shared" si="4"/>
        <v>0</v>
      </c>
      <c r="I138" s="98"/>
      <c r="K138" s="34" t="str">
        <f t="shared" si="7"/>
        <v/>
      </c>
      <c r="L138" s="16"/>
      <c r="M138" s="16"/>
      <c r="N138" s="16"/>
      <c r="O138" s="16"/>
      <c r="P138" s="16"/>
      <c r="Q138" s="98">
        <f t="shared" si="5"/>
        <v>0</v>
      </c>
      <c r="R138" s="98"/>
    </row>
    <row r="139" spans="2:18" s="18" customFormat="1" x14ac:dyDescent="0.25">
      <c r="B139" s="34" t="str">
        <f t="shared" si="6"/>
        <v/>
      </c>
      <c r="C139" s="16"/>
      <c r="D139" s="16"/>
      <c r="E139" s="16"/>
      <c r="F139" s="16"/>
      <c r="G139" s="16"/>
      <c r="H139" s="98">
        <f t="shared" si="4"/>
        <v>0</v>
      </c>
      <c r="I139" s="98"/>
      <c r="K139" s="34" t="str">
        <f t="shared" si="7"/>
        <v/>
      </c>
      <c r="L139" s="16"/>
      <c r="M139" s="16"/>
      <c r="N139" s="16"/>
      <c r="O139" s="16"/>
      <c r="P139" s="16"/>
      <c r="Q139" s="98">
        <f t="shared" si="5"/>
        <v>0</v>
      </c>
      <c r="R139" s="98"/>
    </row>
    <row r="140" spans="2:18" s="18" customFormat="1" x14ac:dyDescent="0.25">
      <c r="B140" s="34" t="str">
        <f t="shared" si="6"/>
        <v/>
      </c>
      <c r="C140" s="16"/>
      <c r="D140" s="16"/>
      <c r="E140" s="16"/>
      <c r="F140" s="16"/>
      <c r="G140" s="16"/>
      <c r="H140" s="98">
        <f t="shared" si="4"/>
        <v>0</v>
      </c>
      <c r="I140" s="98"/>
      <c r="K140" s="34" t="str">
        <f t="shared" si="7"/>
        <v/>
      </c>
      <c r="L140" s="16"/>
      <c r="M140" s="16"/>
      <c r="N140" s="16"/>
      <c r="O140" s="16"/>
      <c r="P140" s="16"/>
      <c r="Q140" s="98">
        <f t="shared" si="5"/>
        <v>0</v>
      </c>
      <c r="R140" s="98"/>
    </row>
    <row r="141" spans="2:18" s="18" customFormat="1" x14ac:dyDescent="0.25">
      <c r="B141" s="34" t="str">
        <f t="shared" si="6"/>
        <v/>
      </c>
      <c r="C141" s="16"/>
      <c r="D141" s="16"/>
      <c r="E141" s="16"/>
      <c r="F141" s="16"/>
      <c r="G141" s="16"/>
      <c r="H141" s="98">
        <f t="shared" si="4"/>
        <v>0</v>
      </c>
      <c r="I141" s="98"/>
      <c r="K141" s="34" t="str">
        <f t="shared" si="7"/>
        <v/>
      </c>
      <c r="L141" s="16"/>
      <c r="M141" s="16"/>
      <c r="N141" s="16"/>
      <c r="O141" s="16"/>
      <c r="P141" s="16"/>
      <c r="Q141" s="98">
        <f t="shared" si="5"/>
        <v>0</v>
      </c>
      <c r="R141" s="98"/>
    </row>
    <row r="142" spans="2:18" s="18" customFormat="1" x14ac:dyDescent="0.25">
      <c r="B142" s="34" t="str">
        <f t="shared" si="6"/>
        <v/>
      </c>
      <c r="C142" s="16"/>
      <c r="D142" s="16"/>
      <c r="E142" s="16"/>
      <c r="F142" s="16"/>
      <c r="G142" s="16"/>
      <c r="H142" s="98">
        <f t="shared" si="4"/>
        <v>0</v>
      </c>
      <c r="I142" s="98"/>
      <c r="K142" s="34" t="str">
        <f t="shared" si="7"/>
        <v/>
      </c>
      <c r="L142" s="16"/>
      <c r="M142" s="16"/>
      <c r="N142" s="16"/>
      <c r="O142" s="16"/>
      <c r="P142" s="16"/>
      <c r="Q142" s="98">
        <f t="shared" si="5"/>
        <v>0</v>
      </c>
      <c r="R142" s="98"/>
    </row>
    <row r="143" spans="2:18" s="18" customFormat="1" x14ac:dyDescent="0.25">
      <c r="B143" s="34" t="str">
        <f t="shared" si="6"/>
        <v/>
      </c>
      <c r="C143" s="16"/>
      <c r="D143" s="16"/>
      <c r="E143" s="16"/>
      <c r="F143" s="16"/>
      <c r="G143" s="16"/>
      <c r="H143" s="98">
        <f t="shared" si="4"/>
        <v>0</v>
      </c>
      <c r="I143" s="98"/>
      <c r="K143" s="34" t="str">
        <f t="shared" si="7"/>
        <v/>
      </c>
      <c r="L143" s="16"/>
      <c r="M143" s="16"/>
      <c r="N143" s="16"/>
      <c r="O143" s="16"/>
      <c r="P143" s="16"/>
      <c r="Q143" s="98">
        <f t="shared" si="5"/>
        <v>0</v>
      </c>
      <c r="R143" s="98"/>
    </row>
    <row r="144" spans="2:18" s="18" customFormat="1" x14ac:dyDescent="0.25">
      <c r="B144" s="34" t="str">
        <f t="shared" si="6"/>
        <v/>
      </c>
      <c r="C144" s="16"/>
      <c r="D144" s="16"/>
      <c r="E144" s="16"/>
      <c r="F144" s="16"/>
      <c r="G144" s="16"/>
      <c r="H144" s="98">
        <f t="shared" si="4"/>
        <v>0</v>
      </c>
      <c r="I144" s="98"/>
      <c r="K144" s="34" t="str">
        <f t="shared" si="7"/>
        <v/>
      </c>
      <c r="L144" s="16"/>
      <c r="M144" s="16"/>
      <c r="N144" s="16"/>
      <c r="O144" s="16"/>
      <c r="P144" s="16"/>
      <c r="Q144" s="98">
        <f t="shared" si="5"/>
        <v>0</v>
      </c>
      <c r="R144" s="98"/>
    </row>
    <row r="145" spans="1:29" s="18" customFormat="1" x14ac:dyDescent="0.25">
      <c r="B145" s="34" t="str">
        <f t="shared" si="6"/>
        <v/>
      </c>
      <c r="C145" s="16"/>
      <c r="D145" s="16"/>
      <c r="E145" s="16"/>
      <c r="F145" s="16"/>
      <c r="G145" s="16"/>
      <c r="H145" s="98">
        <f t="shared" si="4"/>
        <v>0</v>
      </c>
      <c r="I145" s="98"/>
      <c r="K145" s="34" t="str">
        <f t="shared" si="7"/>
        <v/>
      </c>
      <c r="L145" s="16"/>
      <c r="M145" s="16"/>
      <c r="N145" s="16"/>
      <c r="O145" s="16"/>
      <c r="P145" s="16"/>
      <c r="Q145" s="98">
        <f t="shared" si="5"/>
        <v>0</v>
      </c>
      <c r="R145" s="98"/>
    </row>
    <row r="146" spans="1:29" s="18" customFormat="1" x14ac:dyDescent="0.25">
      <c r="B146" s="34" t="str">
        <f t="shared" si="6"/>
        <v/>
      </c>
      <c r="C146" s="16"/>
      <c r="D146" s="16"/>
      <c r="E146" s="16"/>
      <c r="F146" s="16"/>
      <c r="G146" s="16"/>
      <c r="H146" s="98">
        <f t="shared" si="4"/>
        <v>0</v>
      </c>
      <c r="I146" s="98"/>
      <c r="K146" s="34" t="str">
        <f t="shared" si="7"/>
        <v/>
      </c>
      <c r="L146" s="16"/>
      <c r="M146" s="16"/>
      <c r="N146" s="16"/>
      <c r="O146" s="16"/>
      <c r="P146" s="16"/>
      <c r="Q146" s="98">
        <f t="shared" si="5"/>
        <v>0</v>
      </c>
      <c r="R146" s="98"/>
    </row>
    <row r="147" spans="1:29" s="18" customFormat="1" x14ac:dyDescent="0.25">
      <c r="B147" s="34" t="str">
        <f t="shared" si="6"/>
        <v/>
      </c>
      <c r="C147" s="16"/>
      <c r="D147" s="16"/>
      <c r="E147" s="16"/>
      <c r="F147" s="16"/>
      <c r="G147" s="16"/>
      <c r="H147" s="98">
        <f t="shared" ref="H147" si="8">SUM(C147:G147)</f>
        <v>0</v>
      </c>
      <c r="I147" s="98"/>
      <c r="K147" s="34" t="str">
        <f t="shared" si="7"/>
        <v/>
      </c>
      <c r="L147" s="16"/>
      <c r="M147" s="16"/>
      <c r="N147" s="16"/>
      <c r="O147" s="16"/>
      <c r="P147" s="16"/>
      <c r="Q147" s="98">
        <f t="shared" si="5"/>
        <v>0</v>
      </c>
      <c r="R147" s="98"/>
    </row>
    <row r="148" spans="1:29" s="18" customFormat="1" x14ac:dyDescent="0.25">
      <c r="B148" s="34" t="str">
        <f t="shared" si="6"/>
        <v/>
      </c>
      <c r="C148" s="16"/>
      <c r="D148" s="16"/>
      <c r="E148" s="16"/>
      <c r="F148" s="16"/>
      <c r="G148" s="16"/>
      <c r="H148" s="98">
        <f t="shared" ref="H148:H211" si="9">SUM(C148:G148)</f>
        <v>0</v>
      </c>
      <c r="I148" s="98"/>
      <c r="K148" s="34" t="str">
        <f t="shared" si="7"/>
        <v/>
      </c>
      <c r="L148" s="16"/>
      <c r="M148" s="16"/>
      <c r="N148" s="16"/>
      <c r="O148" s="16"/>
      <c r="P148" s="16"/>
      <c r="Q148" s="98">
        <f t="shared" si="5"/>
        <v>0</v>
      </c>
      <c r="R148" s="98"/>
    </row>
    <row r="149" spans="1:29" s="18" customFormat="1" x14ac:dyDescent="0.25">
      <c r="B149" s="34" t="str">
        <f t="shared" si="6"/>
        <v/>
      </c>
      <c r="C149" s="16"/>
      <c r="D149" s="16"/>
      <c r="E149" s="16"/>
      <c r="F149" s="16"/>
      <c r="G149" s="16"/>
      <c r="H149" s="98">
        <f t="shared" si="9"/>
        <v>0</v>
      </c>
      <c r="I149" s="98"/>
      <c r="K149" s="34" t="str">
        <f t="shared" si="7"/>
        <v/>
      </c>
      <c r="L149" s="16"/>
      <c r="M149" s="16"/>
      <c r="N149" s="16"/>
      <c r="O149" s="16"/>
      <c r="P149" s="16"/>
      <c r="Q149" s="98">
        <f t="shared" si="5"/>
        <v>0</v>
      </c>
      <c r="R149" s="98"/>
    </row>
    <row r="150" spans="1:29" s="18" customFormat="1" x14ac:dyDescent="0.25">
      <c r="B150" s="34" t="str">
        <f t="shared" si="6"/>
        <v/>
      </c>
      <c r="C150" s="16"/>
      <c r="D150" s="16"/>
      <c r="E150" s="16"/>
      <c r="F150" s="16"/>
      <c r="G150" s="16"/>
      <c r="H150" s="98">
        <f t="shared" si="9"/>
        <v>0</v>
      </c>
      <c r="I150" s="98"/>
      <c r="K150" s="34" t="str">
        <f t="shared" si="7"/>
        <v/>
      </c>
      <c r="L150" s="16"/>
      <c r="M150" s="16"/>
      <c r="N150" s="16"/>
      <c r="O150" s="16"/>
      <c r="P150" s="16"/>
      <c r="Q150" s="98">
        <f t="shared" si="5"/>
        <v>0</v>
      </c>
      <c r="R150" s="98"/>
    </row>
    <row r="151" spans="1:29" x14ac:dyDescent="0.25">
      <c r="A151" s="18"/>
      <c r="B151" s="34" t="str">
        <f t="shared" si="6"/>
        <v/>
      </c>
      <c r="C151" s="16"/>
      <c r="D151" s="16"/>
      <c r="E151" s="16"/>
      <c r="F151" s="16"/>
      <c r="G151" s="16"/>
      <c r="H151" s="98">
        <f t="shared" si="9"/>
        <v>0</v>
      </c>
      <c r="I151" s="98"/>
      <c r="J151" s="18"/>
      <c r="K151" s="34" t="str">
        <f t="shared" si="7"/>
        <v/>
      </c>
      <c r="L151" s="16"/>
      <c r="M151" s="16"/>
      <c r="N151" s="16"/>
      <c r="O151" s="16"/>
      <c r="P151" s="16"/>
      <c r="Q151" s="98">
        <f t="shared" si="5"/>
        <v>0</v>
      </c>
      <c r="R151" s="98"/>
      <c r="S151" s="18"/>
      <c r="T151" s="18"/>
      <c r="U151" s="18"/>
      <c r="V151" s="18"/>
      <c r="W151" s="18"/>
      <c r="X151" s="18"/>
      <c r="Y151" s="18"/>
      <c r="Z151" s="18"/>
      <c r="AA151" s="18"/>
      <c r="AB151" s="18"/>
      <c r="AC151" s="18"/>
    </row>
    <row r="152" spans="1:29" x14ac:dyDescent="0.25">
      <c r="A152" s="18"/>
      <c r="B152" s="34" t="str">
        <f t="shared" si="6"/>
        <v/>
      </c>
      <c r="C152" s="16"/>
      <c r="D152" s="16"/>
      <c r="E152" s="16"/>
      <c r="F152" s="16"/>
      <c r="G152" s="16"/>
      <c r="H152" s="98">
        <f t="shared" si="9"/>
        <v>0</v>
      </c>
      <c r="I152" s="98"/>
      <c r="J152" s="18"/>
      <c r="K152" s="34" t="str">
        <f t="shared" si="7"/>
        <v/>
      </c>
      <c r="L152" s="16"/>
      <c r="M152" s="16"/>
      <c r="N152" s="16"/>
      <c r="O152" s="16"/>
      <c r="P152" s="16"/>
      <c r="Q152" s="98">
        <f t="shared" si="5"/>
        <v>0</v>
      </c>
      <c r="R152" s="98"/>
      <c r="S152" s="18"/>
      <c r="T152" s="18"/>
      <c r="U152" s="18"/>
      <c r="V152" s="18"/>
      <c r="W152" s="18"/>
      <c r="X152" s="18"/>
      <c r="Y152" s="18"/>
      <c r="Z152" s="18"/>
      <c r="AA152" s="18"/>
      <c r="AB152" s="18"/>
      <c r="AC152" s="18"/>
    </row>
    <row r="153" spans="1:29" x14ac:dyDescent="0.25">
      <c r="A153" s="18"/>
      <c r="B153" s="34" t="str">
        <f t="shared" si="6"/>
        <v/>
      </c>
      <c r="C153" s="16"/>
      <c r="D153" s="16"/>
      <c r="E153" s="16"/>
      <c r="F153" s="16"/>
      <c r="G153" s="16"/>
      <c r="H153" s="98">
        <f t="shared" si="9"/>
        <v>0</v>
      </c>
      <c r="I153" s="98"/>
      <c r="J153" s="18"/>
      <c r="K153" s="34" t="str">
        <f t="shared" si="7"/>
        <v/>
      </c>
      <c r="L153" s="16"/>
      <c r="M153" s="16"/>
      <c r="N153" s="16"/>
      <c r="O153" s="16"/>
      <c r="P153" s="16"/>
      <c r="Q153" s="98">
        <f t="shared" si="5"/>
        <v>0</v>
      </c>
      <c r="R153" s="98"/>
      <c r="S153" s="18"/>
      <c r="T153" s="18"/>
      <c r="U153" s="18"/>
      <c r="V153" s="18"/>
      <c r="W153" s="18"/>
      <c r="X153" s="18"/>
      <c r="Y153" s="18"/>
      <c r="Z153" s="18"/>
      <c r="AA153" s="18"/>
      <c r="AB153" s="18"/>
      <c r="AC153" s="18"/>
    </row>
    <row r="154" spans="1:29" x14ac:dyDescent="0.25">
      <c r="A154" s="18"/>
      <c r="B154" s="34" t="str">
        <f t="shared" si="6"/>
        <v/>
      </c>
      <c r="C154" s="16"/>
      <c r="D154" s="16"/>
      <c r="E154" s="16"/>
      <c r="F154" s="16"/>
      <c r="G154" s="16"/>
      <c r="H154" s="98">
        <f t="shared" si="9"/>
        <v>0</v>
      </c>
      <c r="I154" s="98"/>
      <c r="J154" s="18"/>
      <c r="K154" s="34" t="str">
        <f t="shared" si="7"/>
        <v/>
      </c>
      <c r="L154" s="16"/>
      <c r="M154" s="16"/>
      <c r="N154" s="16"/>
      <c r="O154" s="16"/>
      <c r="P154" s="16"/>
      <c r="Q154" s="98">
        <f t="shared" si="5"/>
        <v>0</v>
      </c>
      <c r="R154" s="98"/>
      <c r="S154" s="18"/>
      <c r="T154" s="18"/>
      <c r="U154" s="18"/>
      <c r="V154" s="18"/>
      <c r="W154" s="18"/>
      <c r="X154" s="18"/>
      <c r="Y154" s="18"/>
      <c r="Z154" s="18"/>
      <c r="AA154" s="18"/>
      <c r="AB154" s="18"/>
      <c r="AC154" s="18"/>
    </row>
    <row r="155" spans="1:29" x14ac:dyDescent="0.25">
      <c r="A155" s="18"/>
      <c r="B155" s="34" t="str">
        <f t="shared" si="6"/>
        <v/>
      </c>
      <c r="C155" s="16"/>
      <c r="D155" s="16"/>
      <c r="E155" s="16"/>
      <c r="F155" s="16"/>
      <c r="G155" s="16"/>
      <c r="H155" s="98">
        <f t="shared" si="9"/>
        <v>0</v>
      </c>
      <c r="I155" s="98"/>
      <c r="J155" s="18"/>
      <c r="K155" s="34" t="str">
        <f t="shared" si="7"/>
        <v/>
      </c>
      <c r="L155" s="16"/>
      <c r="M155" s="16"/>
      <c r="N155" s="16"/>
      <c r="O155" s="16"/>
      <c r="P155" s="16"/>
      <c r="Q155" s="98">
        <f t="shared" si="5"/>
        <v>0</v>
      </c>
      <c r="R155" s="98"/>
      <c r="S155" s="18"/>
      <c r="T155" s="18"/>
      <c r="U155" s="18"/>
      <c r="V155" s="18"/>
      <c r="W155" s="18"/>
      <c r="X155" s="18"/>
      <c r="Y155" s="18"/>
      <c r="Z155" s="18"/>
      <c r="AA155" s="18"/>
      <c r="AB155" s="18"/>
      <c r="AC155" s="18"/>
    </row>
    <row r="156" spans="1:29" x14ac:dyDescent="0.25">
      <c r="A156" s="18"/>
      <c r="B156" s="34" t="str">
        <f t="shared" si="6"/>
        <v/>
      </c>
      <c r="C156" s="16"/>
      <c r="D156" s="16"/>
      <c r="E156" s="16"/>
      <c r="F156" s="16"/>
      <c r="G156" s="16"/>
      <c r="H156" s="98">
        <f t="shared" si="9"/>
        <v>0</v>
      </c>
      <c r="I156" s="98"/>
      <c r="J156" s="18"/>
      <c r="K156" s="34" t="str">
        <f t="shared" si="7"/>
        <v/>
      </c>
      <c r="L156" s="16"/>
      <c r="M156" s="16"/>
      <c r="N156" s="16"/>
      <c r="O156" s="16"/>
      <c r="P156" s="16"/>
      <c r="Q156" s="98">
        <f t="shared" si="5"/>
        <v>0</v>
      </c>
      <c r="R156" s="98"/>
      <c r="S156" s="18"/>
      <c r="T156" s="18"/>
      <c r="U156" s="18"/>
      <c r="V156" s="18"/>
      <c r="W156" s="18"/>
      <c r="X156" s="18"/>
      <c r="Y156" s="18"/>
      <c r="Z156" s="18"/>
      <c r="AA156" s="18"/>
      <c r="AB156" s="18"/>
      <c r="AC156" s="18"/>
    </row>
    <row r="157" spans="1:29" x14ac:dyDescent="0.25">
      <c r="A157" s="18"/>
      <c r="B157" s="34" t="str">
        <f t="shared" si="6"/>
        <v/>
      </c>
      <c r="C157" s="16"/>
      <c r="D157" s="16"/>
      <c r="E157" s="16"/>
      <c r="F157" s="16"/>
      <c r="G157" s="16"/>
      <c r="H157" s="98">
        <f t="shared" si="9"/>
        <v>0</v>
      </c>
      <c r="I157" s="98"/>
      <c r="J157" s="18"/>
      <c r="K157" s="34" t="str">
        <f t="shared" si="7"/>
        <v/>
      </c>
      <c r="L157" s="16"/>
      <c r="M157" s="16"/>
      <c r="N157" s="16"/>
      <c r="O157" s="16"/>
      <c r="P157" s="16"/>
      <c r="Q157" s="98">
        <f t="shared" si="5"/>
        <v>0</v>
      </c>
      <c r="R157" s="98"/>
      <c r="S157" s="18"/>
      <c r="T157" s="18"/>
      <c r="U157" s="18"/>
      <c r="V157" s="18"/>
      <c r="W157" s="18"/>
      <c r="X157" s="18"/>
      <c r="Y157" s="18"/>
      <c r="Z157" s="18"/>
      <c r="AA157" s="18"/>
      <c r="AB157" s="18"/>
      <c r="AC157" s="18"/>
    </row>
    <row r="158" spans="1:29" x14ac:dyDescent="0.25">
      <c r="A158" s="18"/>
      <c r="B158" s="34" t="str">
        <f t="shared" si="6"/>
        <v/>
      </c>
      <c r="C158" s="16"/>
      <c r="D158" s="16"/>
      <c r="E158" s="16"/>
      <c r="F158" s="16"/>
      <c r="G158" s="16"/>
      <c r="H158" s="98">
        <f t="shared" si="9"/>
        <v>0</v>
      </c>
      <c r="I158" s="98"/>
      <c r="J158" s="18"/>
      <c r="K158" s="34" t="str">
        <f t="shared" si="7"/>
        <v/>
      </c>
      <c r="L158" s="16"/>
      <c r="M158" s="16"/>
      <c r="N158" s="16"/>
      <c r="O158" s="16"/>
      <c r="P158" s="16"/>
      <c r="Q158" s="98">
        <f t="shared" si="5"/>
        <v>0</v>
      </c>
      <c r="R158" s="98"/>
      <c r="S158" s="18"/>
      <c r="T158" s="18"/>
      <c r="U158" s="18"/>
      <c r="V158" s="18"/>
      <c r="W158" s="18"/>
      <c r="X158" s="18"/>
      <c r="Y158" s="18"/>
      <c r="Z158" s="18"/>
      <c r="AA158" s="18"/>
      <c r="AB158" s="18"/>
      <c r="AC158" s="18"/>
    </row>
    <row r="159" spans="1:29" x14ac:dyDescent="0.25">
      <c r="A159" s="18"/>
      <c r="B159" s="34" t="str">
        <f t="shared" si="6"/>
        <v/>
      </c>
      <c r="C159" s="16"/>
      <c r="D159" s="16"/>
      <c r="E159" s="16"/>
      <c r="F159" s="16"/>
      <c r="G159" s="16"/>
      <c r="H159" s="98">
        <f t="shared" si="9"/>
        <v>0</v>
      </c>
      <c r="I159" s="98"/>
      <c r="J159" s="18"/>
      <c r="K159" s="34" t="str">
        <f t="shared" si="7"/>
        <v/>
      </c>
      <c r="L159" s="16"/>
      <c r="M159" s="16"/>
      <c r="N159" s="16"/>
      <c r="O159" s="16"/>
      <c r="P159" s="16"/>
      <c r="Q159" s="98">
        <f t="shared" si="5"/>
        <v>0</v>
      </c>
      <c r="R159" s="98"/>
      <c r="S159" s="18"/>
      <c r="T159" s="18"/>
      <c r="U159" s="18"/>
      <c r="V159" s="18"/>
      <c r="W159" s="18"/>
      <c r="X159" s="18"/>
      <c r="Y159" s="18"/>
      <c r="Z159" s="18"/>
      <c r="AA159" s="18"/>
      <c r="AB159" s="18"/>
      <c r="AC159" s="18"/>
    </row>
    <row r="160" spans="1:29" x14ac:dyDescent="0.25">
      <c r="A160" s="18"/>
      <c r="B160" s="34" t="str">
        <f t="shared" si="6"/>
        <v/>
      </c>
      <c r="C160" s="16"/>
      <c r="D160" s="16"/>
      <c r="E160" s="16"/>
      <c r="F160" s="16"/>
      <c r="G160" s="16"/>
      <c r="H160" s="98">
        <f t="shared" si="9"/>
        <v>0</v>
      </c>
      <c r="I160" s="98"/>
      <c r="J160" s="18"/>
      <c r="K160" s="34" t="str">
        <f t="shared" si="7"/>
        <v/>
      </c>
      <c r="L160" s="16"/>
      <c r="M160" s="16"/>
      <c r="N160" s="16"/>
      <c r="O160" s="16"/>
      <c r="P160" s="16"/>
      <c r="Q160" s="98">
        <f t="shared" si="5"/>
        <v>0</v>
      </c>
      <c r="R160" s="98"/>
      <c r="S160" s="18"/>
      <c r="T160" s="18"/>
      <c r="U160" s="18"/>
      <c r="V160" s="18"/>
      <c r="W160" s="18"/>
      <c r="X160" s="18"/>
      <c r="Y160" s="18"/>
      <c r="Z160" s="18"/>
      <c r="AA160" s="18"/>
      <c r="AB160" s="18"/>
      <c r="AC160" s="18"/>
    </row>
    <row r="161" spans="1:29" x14ac:dyDescent="0.25">
      <c r="A161" s="18"/>
      <c r="B161" s="34" t="str">
        <f t="shared" si="6"/>
        <v/>
      </c>
      <c r="C161" s="16"/>
      <c r="D161" s="16"/>
      <c r="E161" s="16"/>
      <c r="F161" s="16"/>
      <c r="G161" s="16"/>
      <c r="H161" s="98">
        <f t="shared" si="9"/>
        <v>0</v>
      </c>
      <c r="I161" s="98"/>
      <c r="J161" s="18"/>
      <c r="K161" s="34" t="str">
        <f t="shared" si="7"/>
        <v/>
      </c>
      <c r="L161" s="16"/>
      <c r="M161" s="16"/>
      <c r="N161" s="16"/>
      <c r="O161" s="16"/>
      <c r="P161" s="16"/>
      <c r="Q161" s="98">
        <f t="shared" si="5"/>
        <v>0</v>
      </c>
      <c r="R161" s="98"/>
      <c r="S161" s="18"/>
      <c r="T161" s="18"/>
      <c r="U161" s="18"/>
      <c r="V161" s="18"/>
      <c r="W161" s="18"/>
      <c r="X161" s="18"/>
      <c r="Y161" s="18"/>
      <c r="Z161" s="18"/>
      <c r="AA161" s="18"/>
      <c r="AB161" s="18"/>
      <c r="AC161" s="18"/>
    </row>
    <row r="162" spans="1:29" x14ac:dyDescent="0.25">
      <c r="A162" s="18"/>
      <c r="B162" s="34" t="str">
        <f t="shared" si="6"/>
        <v/>
      </c>
      <c r="C162" s="16"/>
      <c r="D162" s="16"/>
      <c r="E162" s="16"/>
      <c r="F162" s="16"/>
      <c r="G162" s="16"/>
      <c r="H162" s="98">
        <f t="shared" si="9"/>
        <v>0</v>
      </c>
      <c r="I162" s="98"/>
      <c r="J162" s="18"/>
      <c r="K162" s="34" t="str">
        <f t="shared" si="7"/>
        <v/>
      </c>
      <c r="L162" s="16"/>
      <c r="M162" s="16"/>
      <c r="N162" s="16"/>
      <c r="O162" s="16"/>
      <c r="P162" s="16"/>
      <c r="Q162" s="98">
        <f t="shared" si="5"/>
        <v>0</v>
      </c>
      <c r="R162" s="98"/>
      <c r="S162" s="18"/>
      <c r="T162" s="18"/>
      <c r="U162" s="18"/>
      <c r="V162" s="18"/>
      <c r="W162" s="18"/>
      <c r="X162" s="18"/>
      <c r="Y162" s="18"/>
      <c r="Z162" s="18"/>
      <c r="AA162" s="18"/>
      <c r="AB162" s="18"/>
      <c r="AC162" s="18"/>
    </row>
    <row r="163" spans="1:29" x14ac:dyDescent="0.25">
      <c r="A163" s="18"/>
      <c r="B163" s="34" t="str">
        <f t="shared" si="6"/>
        <v/>
      </c>
      <c r="C163" s="16"/>
      <c r="D163" s="16"/>
      <c r="E163" s="16"/>
      <c r="F163" s="16"/>
      <c r="G163" s="16"/>
      <c r="H163" s="98">
        <f t="shared" si="9"/>
        <v>0</v>
      </c>
      <c r="I163" s="98"/>
      <c r="J163" s="18"/>
      <c r="K163" s="34" t="str">
        <f t="shared" si="7"/>
        <v/>
      </c>
      <c r="L163" s="16"/>
      <c r="M163" s="16"/>
      <c r="N163" s="16"/>
      <c r="O163" s="16"/>
      <c r="P163" s="16"/>
      <c r="Q163" s="98">
        <f t="shared" si="5"/>
        <v>0</v>
      </c>
      <c r="R163" s="98"/>
      <c r="S163" s="18"/>
      <c r="T163" s="18"/>
      <c r="U163" s="18"/>
      <c r="V163" s="18"/>
      <c r="W163" s="18"/>
      <c r="X163" s="18"/>
      <c r="Y163" s="18"/>
      <c r="Z163" s="18"/>
      <c r="AA163" s="18"/>
      <c r="AB163" s="18"/>
      <c r="AC163" s="18"/>
    </row>
    <row r="164" spans="1:29" x14ac:dyDescent="0.25">
      <c r="A164" s="18"/>
      <c r="B164" s="34" t="str">
        <f t="shared" si="6"/>
        <v/>
      </c>
      <c r="C164" s="16"/>
      <c r="D164" s="16"/>
      <c r="E164" s="16"/>
      <c r="F164" s="16"/>
      <c r="G164" s="16"/>
      <c r="H164" s="98">
        <f t="shared" si="9"/>
        <v>0</v>
      </c>
      <c r="I164" s="98"/>
      <c r="J164" s="18"/>
      <c r="K164" s="34" t="str">
        <f t="shared" si="7"/>
        <v/>
      </c>
      <c r="L164" s="16"/>
      <c r="M164" s="16"/>
      <c r="N164" s="16"/>
      <c r="O164" s="16"/>
      <c r="P164" s="16"/>
      <c r="Q164" s="98">
        <f t="shared" si="5"/>
        <v>0</v>
      </c>
      <c r="R164" s="98"/>
      <c r="S164" s="18"/>
      <c r="T164" s="18"/>
      <c r="U164" s="18"/>
      <c r="V164" s="18"/>
      <c r="W164" s="18"/>
      <c r="X164" s="18"/>
      <c r="Y164" s="18"/>
      <c r="Z164" s="18"/>
      <c r="AA164" s="18"/>
      <c r="AB164" s="18"/>
      <c r="AC164" s="18"/>
    </row>
    <row r="165" spans="1:29" x14ac:dyDescent="0.25">
      <c r="A165" s="18"/>
      <c r="B165" s="34" t="str">
        <f t="shared" si="6"/>
        <v/>
      </c>
      <c r="C165" s="16"/>
      <c r="D165" s="16"/>
      <c r="E165" s="16"/>
      <c r="F165" s="16"/>
      <c r="G165" s="16"/>
      <c r="H165" s="98">
        <f t="shared" si="9"/>
        <v>0</v>
      </c>
      <c r="I165" s="98"/>
      <c r="J165" s="18"/>
      <c r="K165" s="34" t="str">
        <f t="shared" si="7"/>
        <v/>
      </c>
      <c r="L165" s="16"/>
      <c r="M165" s="16"/>
      <c r="N165" s="16"/>
      <c r="O165" s="16"/>
      <c r="P165" s="16"/>
      <c r="Q165" s="98">
        <f t="shared" si="5"/>
        <v>0</v>
      </c>
      <c r="R165" s="98"/>
      <c r="S165" s="18"/>
      <c r="T165" s="18"/>
      <c r="U165" s="18"/>
      <c r="V165" s="18"/>
      <c r="W165" s="18"/>
      <c r="X165" s="18"/>
      <c r="Y165" s="18"/>
      <c r="Z165" s="18"/>
      <c r="AA165" s="18"/>
      <c r="AB165" s="18"/>
      <c r="AC165" s="18"/>
    </row>
    <row r="166" spans="1:29" x14ac:dyDescent="0.25">
      <c r="A166" s="18"/>
      <c r="B166" s="34" t="str">
        <f t="shared" si="6"/>
        <v/>
      </c>
      <c r="C166" s="16"/>
      <c r="D166" s="16"/>
      <c r="E166" s="16"/>
      <c r="F166" s="16"/>
      <c r="G166" s="16"/>
      <c r="H166" s="98">
        <f t="shared" si="9"/>
        <v>0</v>
      </c>
      <c r="I166" s="98"/>
      <c r="J166" s="18"/>
      <c r="K166" s="34" t="str">
        <f t="shared" si="7"/>
        <v/>
      </c>
      <c r="L166" s="16"/>
      <c r="M166" s="16"/>
      <c r="N166" s="16"/>
      <c r="O166" s="16"/>
      <c r="P166" s="16"/>
      <c r="Q166" s="98">
        <f t="shared" si="5"/>
        <v>0</v>
      </c>
      <c r="R166" s="98"/>
      <c r="S166" s="18"/>
      <c r="T166" s="18"/>
      <c r="U166" s="18"/>
      <c r="V166" s="18"/>
      <c r="W166" s="18"/>
      <c r="X166" s="18"/>
      <c r="Y166" s="18"/>
      <c r="Z166" s="18"/>
      <c r="AA166" s="18"/>
      <c r="AB166" s="18"/>
      <c r="AC166" s="18"/>
    </row>
    <row r="167" spans="1:29" x14ac:dyDescent="0.25">
      <c r="A167" s="18"/>
      <c r="B167" s="34" t="str">
        <f t="shared" si="6"/>
        <v/>
      </c>
      <c r="C167" s="16"/>
      <c r="D167" s="16"/>
      <c r="E167" s="16"/>
      <c r="F167" s="16"/>
      <c r="G167" s="16"/>
      <c r="H167" s="98">
        <f t="shared" si="9"/>
        <v>0</v>
      </c>
      <c r="I167" s="98"/>
      <c r="J167" s="18"/>
      <c r="K167" s="34" t="str">
        <f t="shared" si="7"/>
        <v/>
      </c>
      <c r="L167" s="16"/>
      <c r="M167" s="16"/>
      <c r="N167" s="16"/>
      <c r="O167" s="16"/>
      <c r="P167" s="16"/>
      <c r="Q167" s="98">
        <f t="shared" si="5"/>
        <v>0</v>
      </c>
      <c r="R167" s="98"/>
      <c r="S167" s="18"/>
      <c r="T167" s="18"/>
      <c r="U167" s="18"/>
      <c r="V167" s="18"/>
      <c r="W167" s="18"/>
      <c r="X167" s="18"/>
      <c r="Y167" s="18"/>
      <c r="Z167" s="18"/>
      <c r="AA167" s="18"/>
      <c r="AB167" s="18"/>
      <c r="AC167" s="18"/>
    </row>
    <row r="168" spans="1:29" x14ac:dyDescent="0.25">
      <c r="A168" s="18"/>
      <c r="B168" s="34" t="str">
        <f t="shared" si="6"/>
        <v/>
      </c>
      <c r="C168" s="16"/>
      <c r="D168" s="16"/>
      <c r="E168" s="16"/>
      <c r="F168" s="16"/>
      <c r="G168" s="16"/>
      <c r="H168" s="98">
        <f t="shared" si="9"/>
        <v>0</v>
      </c>
      <c r="I168" s="98"/>
      <c r="J168" s="18"/>
      <c r="K168" s="34" t="str">
        <f t="shared" si="7"/>
        <v/>
      </c>
      <c r="L168" s="16"/>
      <c r="M168" s="16"/>
      <c r="N168" s="16"/>
      <c r="O168" s="16"/>
      <c r="P168" s="16"/>
      <c r="Q168" s="98">
        <f t="shared" si="5"/>
        <v>0</v>
      </c>
      <c r="R168" s="98"/>
      <c r="S168" s="18"/>
      <c r="T168" s="18"/>
      <c r="U168" s="18"/>
      <c r="V168" s="18"/>
      <c r="W168" s="18"/>
      <c r="X168" s="18"/>
      <c r="Y168" s="18"/>
      <c r="Z168" s="18"/>
      <c r="AA168" s="18"/>
      <c r="AB168" s="18"/>
      <c r="AC168" s="18"/>
    </row>
    <row r="169" spans="1:29" ht="15" customHeight="1" x14ac:dyDescent="0.25">
      <c r="A169" s="18"/>
      <c r="B169" s="34" t="str">
        <f t="shared" si="6"/>
        <v/>
      </c>
      <c r="C169" s="16"/>
      <c r="D169" s="16"/>
      <c r="E169" s="16"/>
      <c r="F169" s="16"/>
      <c r="G169" s="16"/>
      <c r="H169" s="98">
        <f t="shared" si="9"/>
        <v>0</v>
      </c>
      <c r="I169" s="98"/>
      <c r="J169" s="18"/>
      <c r="K169" s="34" t="str">
        <f t="shared" si="7"/>
        <v/>
      </c>
      <c r="L169" s="16"/>
      <c r="M169" s="16"/>
      <c r="N169" s="16"/>
      <c r="O169" s="16"/>
      <c r="P169" s="16"/>
      <c r="Q169" s="98">
        <f t="shared" ref="Q169:Q174" si="10">SUM(L169:P169)</f>
        <v>0</v>
      </c>
      <c r="R169" s="98"/>
      <c r="S169" s="18"/>
      <c r="T169" s="18"/>
      <c r="U169" s="18"/>
      <c r="V169" s="18"/>
      <c r="W169" s="18"/>
      <c r="X169" s="18"/>
      <c r="Y169" s="18"/>
      <c r="Z169" s="18"/>
      <c r="AA169" s="18"/>
      <c r="AB169" s="18"/>
      <c r="AC169" s="18"/>
    </row>
    <row r="170" spans="1:29" x14ac:dyDescent="0.25">
      <c r="A170" s="18"/>
      <c r="B170" s="34" t="str">
        <f t="shared" si="6"/>
        <v/>
      </c>
      <c r="C170" s="16"/>
      <c r="D170" s="16"/>
      <c r="E170" s="16"/>
      <c r="F170" s="16"/>
      <c r="G170" s="16"/>
      <c r="H170" s="98">
        <f t="shared" si="9"/>
        <v>0</v>
      </c>
      <c r="I170" s="98"/>
      <c r="J170" s="18"/>
      <c r="K170" s="34" t="str">
        <f t="shared" si="7"/>
        <v/>
      </c>
      <c r="L170" s="16"/>
      <c r="M170" s="16"/>
      <c r="N170" s="16"/>
      <c r="O170" s="16"/>
      <c r="P170" s="16"/>
      <c r="Q170" s="98">
        <f t="shared" si="10"/>
        <v>0</v>
      </c>
      <c r="R170" s="98"/>
      <c r="S170" s="18"/>
      <c r="T170" s="18"/>
      <c r="U170" s="18"/>
      <c r="V170" s="18"/>
      <c r="W170" s="18"/>
      <c r="X170" s="18"/>
      <c r="Y170" s="18"/>
      <c r="Z170" s="18"/>
      <c r="AA170" s="18"/>
      <c r="AB170" s="18"/>
      <c r="AC170" s="18"/>
    </row>
    <row r="171" spans="1:29" x14ac:dyDescent="0.25">
      <c r="A171" s="18"/>
      <c r="B171" s="34" t="str">
        <f t="shared" ref="B171:B234" si="11">IF(B170="","",IF(B170+7&gt;=J$20,"",B170+7))</f>
        <v/>
      </c>
      <c r="C171" s="16"/>
      <c r="D171" s="16"/>
      <c r="E171" s="16"/>
      <c r="F171" s="16"/>
      <c r="G171" s="16"/>
      <c r="H171" s="98">
        <f t="shared" si="9"/>
        <v>0</v>
      </c>
      <c r="I171" s="98"/>
      <c r="J171" s="18"/>
      <c r="K171" s="34" t="str">
        <f t="shared" ref="K171:K234" si="12">IF(K170="","",IF(K170+7&gt;=$U$20,"",K170+7))</f>
        <v/>
      </c>
      <c r="L171" s="16"/>
      <c r="M171" s="16"/>
      <c r="N171" s="16"/>
      <c r="O171" s="16"/>
      <c r="P171" s="16"/>
      <c r="Q171" s="98">
        <f t="shared" si="10"/>
        <v>0</v>
      </c>
      <c r="R171" s="98"/>
      <c r="S171" s="18"/>
      <c r="T171" s="18"/>
      <c r="U171" s="18"/>
      <c r="V171" s="18"/>
      <c r="W171" s="18"/>
      <c r="X171" s="18"/>
      <c r="Y171" s="18"/>
      <c r="Z171" s="18"/>
      <c r="AA171" s="18"/>
      <c r="AB171" s="18"/>
      <c r="AC171" s="18"/>
    </row>
    <row r="172" spans="1:29" x14ac:dyDescent="0.25">
      <c r="A172" s="18"/>
      <c r="B172" s="34" t="str">
        <f t="shared" si="11"/>
        <v/>
      </c>
      <c r="C172" s="16"/>
      <c r="D172" s="16"/>
      <c r="E172" s="16"/>
      <c r="F172" s="16"/>
      <c r="G172" s="16"/>
      <c r="H172" s="98">
        <f t="shared" si="9"/>
        <v>0</v>
      </c>
      <c r="I172" s="98"/>
      <c r="J172" s="18"/>
      <c r="K172" s="34" t="str">
        <f t="shared" si="12"/>
        <v/>
      </c>
      <c r="L172" s="16"/>
      <c r="M172" s="16"/>
      <c r="N172" s="16"/>
      <c r="O172" s="16"/>
      <c r="P172" s="16"/>
      <c r="Q172" s="98">
        <f t="shared" si="10"/>
        <v>0</v>
      </c>
      <c r="R172" s="98"/>
      <c r="S172" s="18"/>
      <c r="T172" s="18"/>
      <c r="U172" s="18"/>
      <c r="V172" s="18"/>
      <c r="W172" s="18"/>
      <c r="X172" s="18"/>
      <c r="Y172" s="18"/>
      <c r="Z172" s="18"/>
      <c r="AA172" s="18"/>
      <c r="AB172" s="18"/>
      <c r="AC172" s="18"/>
    </row>
    <row r="173" spans="1:29" x14ac:dyDescent="0.25">
      <c r="A173" s="18"/>
      <c r="B173" s="34" t="str">
        <f t="shared" si="11"/>
        <v/>
      </c>
      <c r="C173" s="16"/>
      <c r="D173" s="16"/>
      <c r="E173" s="16"/>
      <c r="F173" s="16"/>
      <c r="G173" s="16"/>
      <c r="H173" s="98">
        <f t="shared" si="9"/>
        <v>0</v>
      </c>
      <c r="I173" s="98"/>
      <c r="J173" s="18"/>
      <c r="K173" s="34" t="str">
        <f t="shared" si="12"/>
        <v/>
      </c>
      <c r="L173" s="16"/>
      <c r="M173" s="16"/>
      <c r="N173" s="16"/>
      <c r="O173" s="16"/>
      <c r="P173" s="16"/>
      <c r="Q173" s="98">
        <f t="shared" si="10"/>
        <v>0</v>
      </c>
      <c r="R173" s="98"/>
      <c r="S173" s="18"/>
      <c r="T173" s="18"/>
      <c r="U173" s="18"/>
      <c r="V173" s="18"/>
      <c r="W173" s="18"/>
      <c r="X173" s="18"/>
      <c r="Y173" s="18"/>
      <c r="Z173" s="18"/>
      <c r="AA173" s="18"/>
      <c r="AB173" s="18"/>
      <c r="AC173" s="18"/>
    </row>
    <row r="174" spans="1:29" x14ac:dyDescent="0.25">
      <c r="A174" s="18"/>
      <c r="B174" s="34" t="str">
        <f t="shared" si="11"/>
        <v/>
      </c>
      <c r="C174" s="16"/>
      <c r="D174" s="16"/>
      <c r="E174" s="16"/>
      <c r="F174" s="16"/>
      <c r="G174" s="16"/>
      <c r="H174" s="98">
        <f t="shared" si="9"/>
        <v>0</v>
      </c>
      <c r="I174" s="98"/>
      <c r="J174" s="18"/>
      <c r="K174" s="34" t="str">
        <f t="shared" si="12"/>
        <v/>
      </c>
      <c r="L174" s="16"/>
      <c r="M174" s="16"/>
      <c r="N174" s="16"/>
      <c r="O174" s="16"/>
      <c r="P174" s="16"/>
      <c r="Q174" s="98">
        <f t="shared" si="10"/>
        <v>0</v>
      </c>
      <c r="R174" s="98"/>
      <c r="S174" s="18"/>
      <c r="T174" s="18"/>
      <c r="U174" s="18"/>
      <c r="V174" s="18"/>
      <c r="W174" s="18"/>
      <c r="X174" s="18"/>
      <c r="Y174" s="18"/>
      <c r="Z174" s="18"/>
      <c r="AA174" s="18"/>
      <c r="AB174" s="18"/>
      <c r="AC174" s="18"/>
    </row>
    <row r="175" spans="1:29" x14ac:dyDescent="0.25">
      <c r="A175" s="18"/>
      <c r="B175" s="34" t="str">
        <f t="shared" si="11"/>
        <v/>
      </c>
      <c r="C175" s="16"/>
      <c r="D175" s="16"/>
      <c r="E175" s="16"/>
      <c r="F175" s="16"/>
      <c r="G175" s="16"/>
      <c r="H175" s="98">
        <f t="shared" si="9"/>
        <v>0</v>
      </c>
      <c r="I175" s="98"/>
      <c r="J175" s="18"/>
      <c r="K175" s="34" t="str">
        <f t="shared" si="12"/>
        <v/>
      </c>
      <c r="L175" s="16"/>
      <c r="M175" s="16"/>
      <c r="N175" s="16"/>
      <c r="O175" s="16"/>
      <c r="P175" s="16"/>
      <c r="Q175" s="98">
        <f t="shared" ref="Q175:Q179" si="13">SUM(L175:P175)</f>
        <v>0</v>
      </c>
      <c r="R175" s="98"/>
      <c r="S175" s="18"/>
      <c r="T175" s="18"/>
      <c r="U175" s="18"/>
      <c r="V175" s="18"/>
      <c r="W175" s="18"/>
      <c r="X175" s="18"/>
      <c r="Y175" s="18"/>
      <c r="Z175" s="18"/>
      <c r="AA175" s="18"/>
      <c r="AB175" s="18"/>
      <c r="AC175" s="18"/>
    </row>
    <row r="176" spans="1:29" x14ac:dyDescent="0.25">
      <c r="A176" s="18"/>
      <c r="B176" s="34" t="str">
        <f t="shared" si="11"/>
        <v/>
      </c>
      <c r="C176" s="16"/>
      <c r="D176" s="16"/>
      <c r="E176" s="16"/>
      <c r="F176" s="16"/>
      <c r="G176" s="16"/>
      <c r="H176" s="98">
        <f t="shared" si="9"/>
        <v>0</v>
      </c>
      <c r="I176" s="98"/>
      <c r="J176" s="18"/>
      <c r="K176" s="34" t="str">
        <f t="shared" si="12"/>
        <v/>
      </c>
      <c r="L176" s="16"/>
      <c r="M176" s="16"/>
      <c r="N176" s="16"/>
      <c r="O176" s="16"/>
      <c r="P176" s="16"/>
      <c r="Q176" s="98">
        <f t="shared" si="13"/>
        <v>0</v>
      </c>
      <c r="R176" s="98"/>
      <c r="S176" s="18"/>
      <c r="T176" s="18"/>
      <c r="U176" s="18"/>
      <c r="V176" s="18"/>
      <c r="W176" s="18"/>
      <c r="X176" s="18"/>
      <c r="Y176" s="18"/>
      <c r="Z176" s="18"/>
      <c r="AA176" s="18"/>
      <c r="AB176" s="18"/>
      <c r="AC176" s="18"/>
    </row>
    <row r="177" spans="1:29" x14ac:dyDescent="0.25">
      <c r="A177" s="18"/>
      <c r="B177" s="34" t="str">
        <f t="shared" si="11"/>
        <v/>
      </c>
      <c r="C177" s="16"/>
      <c r="D177" s="16"/>
      <c r="E177" s="16"/>
      <c r="F177" s="16"/>
      <c r="G177" s="16"/>
      <c r="H177" s="98">
        <f t="shared" si="9"/>
        <v>0</v>
      </c>
      <c r="I177" s="98"/>
      <c r="J177" s="18"/>
      <c r="K177" s="34" t="str">
        <f t="shared" si="12"/>
        <v/>
      </c>
      <c r="L177" s="16"/>
      <c r="M177" s="16"/>
      <c r="N177" s="16"/>
      <c r="O177" s="16"/>
      <c r="P177" s="16"/>
      <c r="Q177" s="98">
        <f t="shared" si="13"/>
        <v>0</v>
      </c>
      <c r="R177" s="98"/>
      <c r="S177" s="18"/>
      <c r="T177" s="18"/>
      <c r="U177" s="18"/>
      <c r="V177" s="18"/>
      <c r="W177" s="18"/>
      <c r="X177" s="18"/>
      <c r="Y177" s="18"/>
      <c r="Z177" s="18"/>
      <c r="AA177" s="18"/>
      <c r="AB177" s="18"/>
      <c r="AC177" s="18"/>
    </row>
    <row r="178" spans="1:29" x14ac:dyDescent="0.25">
      <c r="A178" s="18"/>
      <c r="B178" s="34" t="str">
        <f t="shared" si="11"/>
        <v/>
      </c>
      <c r="C178" s="16"/>
      <c r="D178" s="16"/>
      <c r="E178" s="16"/>
      <c r="F178" s="16"/>
      <c r="G178" s="16"/>
      <c r="H178" s="98">
        <f t="shared" si="9"/>
        <v>0</v>
      </c>
      <c r="I178" s="98"/>
      <c r="J178" s="18"/>
      <c r="K178" s="34" t="str">
        <f t="shared" si="12"/>
        <v/>
      </c>
      <c r="L178" s="16"/>
      <c r="M178" s="16"/>
      <c r="N178" s="16"/>
      <c r="O178" s="16"/>
      <c r="P178" s="16"/>
      <c r="Q178" s="98">
        <f t="shared" si="13"/>
        <v>0</v>
      </c>
      <c r="R178" s="98"/>
      <c r="S178" s="18"/>
      <c r="T178" s="18"/>
      <c r="U178" s="18"/>
      <c r="V178" s="18"/>
      <c r="W178" s="18"/>
      <c r="X178" s="18"/>
      <c r="Y178" s="18"/>
      <c r="Z178" s="18"/>
      <c r="AA178" s="18"/>
      <c r="AB178" s="18"/>
      <c r="AC178" s="18"/>
    </row>
    <row r="179" spans="1:29" x14ac:dyDescent="0.25">
      <c r="A179" s="18"/>
      <c r="B179" s="34" t="str">
        <f t="shared" si="11"/>
        <v/>
      </c>
      <c r="C179" s="16"/>
      <c r="D179" s="16"/>
      <c r="E179" s="16"/>
      <c r="F179" s="16"/>
      <c r="G179" s="16"/>
      <c r="H179" s="98">
        <f t="shared" si="9"/>
        <v>0</v>
      </c>
      <c r="I179" s="98"/>
      <c r="J179" s="18"/>
      <c r="K179" s="34" t="str">
        <f t="shared" si="12"/>
        <v/>
      </c>
      <c r="L179" s="16"/>
      <c r="M179" s="16"/>
      <c r="N179" s="16"/>
      <c r="O179" s="16"/>
      <c r="P179" s="16"/>
      <c r="Q179" s="98">
        <f t="shared" si="13"/>
        <v>0</v>
      </c>
      <c r="R179" s="98"/>
      <c r="S179" s="18"/>
      <c r="T179" s="18"/>
      <c r="U179" s="18"/>
      <c r="V179" s="18"/>
      <c r="W179" s="18"/>
      <c r="X179" s="18"/>
      <c r="Y179" s="18"/>
      <c r="Z179" s="18"/>
      <c r="AA179" s="18"/>
      <c r="AB179" s="18"/>
      <c r="AC179" s="18"/>
    </row>
    <row r="180" spans="1:29" x14ac:dyDescent="0.25">
      <c r="A180" s="18"/>
      <c r="B180" s="34" t="str">
        <f t="shared" si="11"/>
        <v/>
      </c>
      <c r="C180" s="16"/>
      <c r="D180" s="16"/>
      <c r="E180" s="16"/>
      <c r="F180" s="16"/>
      <c r="G180" s="16"/>
      <c r="H180" s="98">
        <f t="shared" si="9"/>
        <v>0</v>
      </c>
      <c r="I180" s="98"/>
      <c r="J180" s="18"/>
      <c r="K180" s="34" t="str">
        <f t="shared" si="12"/>
        <v/>
      </c>
      <c r="L180" s="16"/>
      <c r="M180" s="16"/>
      <c r="N180" s="16"/>
      <c r="O180" s="16"/>
      <c r="P180" s="16"/>
      <c r="Q180" s="98">
        <f t="shared" ref="Q180:Q194" si="14">SUM(L180:P180)</f>
        <v>0</v>
      </c>
      <c r="R180" s="98"/>
      <c r="S180" s="18"/>
      <c r="T180" s="18"/>
      <c r="U180" s="18"/>
      <c r="V180" s="18"/>
      <c r="W180" s="18"/>
      <c r="X180" s="18"/>
      <c r="Y180" s="18"/>
      <c r="Z180" s="18"/>
      <c r="AA180" s="18"/>
      <c r="AB180" s="18"/>
      <c r="AC180" s="18"/>
    </row>
    <row r="181" spans="1:29" x14ac:dyDescent="0.25">
      <c r="A181" s="18"/>
      <c r="B181" s="34" t="str">
        <f t="shared" si="11"/>
        <v/>
      </c>
      <c r="C181" s="16"/>
      <c r="D181" s="16"/>
      <c r="E181" s="16"/>
      <c r="F181" s="16"/>
      <c r="G181" s="16"/>
      <c r="H181" s="98">
        <f t="shared" si="9"/>
        <v>0</v>
      </c>
      <c r="I181" s="98"/>
      <c r="J181" s="18"/>
      <c r="K181" s="34" t="str">
        <f t="shared" si="12"/>
        <v/>
      </c>
      <c r="L181" s="16"/>
      <c r="M181" s="16"/>
      <c r="N181" s="16"/>
      <c r="O181" s="16"/>
      <c r="P181" s="16"/>
      <c r="Q181" s="98">
        <f t="shared" si="14"/>
        <v>0</v>
      </c>
      <c r="R181" s="98"/>
      <c r="S181" s="18"/>
      <c r="T181" s="18"/>
      <c r="U181" s="18"/>
      <c r="V181" s="18"/>
      <c r="W181" s="18"/>
      <c r="X181" s="18"/>
      <c r="Y181" s="18"/>
      <c r="Z181" s="18"/>
      <c r="AA181" s="18"/>
      <c r="AB181" s="18"/>
      <c r="AC181" s="18"/>
    </row>
    <row r="182" spans="1:29" x14ac:dyDescent="0.25">
      <c r="A182" s="18"/>
      <c r="B182" s="34" t="str">
        <f t="shared" si="11"/>
        <v/>
      </c>
      <c r="C182" s="16"/>
      <c r="D182" s="16"/>
      <c r="E182" s="16"/>
      <c r="F182" s="16"/>
      <c r="G182" s="16"/>
      <c r="H182" s="98">
        <f t="shared" si="9"/>
        <v>0</v>
      </c>
      <c r="I182" s="98"/>
      <c r="J182" s="18"/>
      <c r="K182" s="34" t="str">
        <f t="shared" si="12"/>
        <v/>
      </c>
      <c r="L182" s="16"/>
      <c r="M182" s="16"/>
      <c r="N182" s="16"/>
      <c r="O182" s="16"/>
      <c r="P182" s="16"/>
      <c r="Q182" s="98">
        <f t="shared" si="14"/>
        <v>0</v>
      </c>
      <c r="R182" s="98"/>
      <c r="S182" s="18"/>
      <c r="T182" s="18"/>
      <c r="U182" s="18"/>
      <c r="V182" s="18"/>
      <c r="W182" s="18"/>
      <c r="X182" s="18"/>
      <c r="Y182" s="18"/>
      <c r="Z182" s="18"/>
      <c r="AA182" s="18"/>
      <c r="AB182" s="18"/>
      <c r="AC182" s="18"/>
    </row>
    <row r="183" spans="1:29" x14ac:dyDescent="0.25">
      <c r="A183" s="18"/>
      <c r="B183" s="34" t="str">
        <f t="shared" si="11"/>
        <v/>
      </c>
      <c r="C183" s="16"/>
      <c r="D183" s="16"/>
      <c r="E183" s="16"/>
      <c r="F183" s="16"/>
      <c r="G183" s="16"/>
      <c r="H183" s="98">
        <f t="shared" si="9"/>
        <v>0</v>
      </c>
      <c r="I183" s="98"/>
      <c r="J183" s="18"/>
      <c r="K183" s="34" t="str">
        <f t="shared" si="12"/>
        <v/>
      </c>
      <c r="L183" s="16"/>
      <c r="M183" s="16"/>
      <c r="N183" s="16"/>
      <c r="O183" s="16"/>
      <c r="P183" s="16"/>
      <c r="Q183" s="98">
        <f t="shared" si="14"/>
        <v>0</v>
      </c>
      <c r="R183" s="98"/>
      <c r="S183" s="18"/>
      <c r="T183" s="18"/>
      <c r="U183" s="18"/>
      <c r="V183" s="18"/>
      <c r="W183" s="18"/>
      <c r="X183" s="18"/>
      <c r="Y183" s="18"/>
      <c r="Z183" s="18"/>
      <c r="AA183" s="18"/>
      <c r="AB183" s="18"/>
      <c r="AC183" s="18"/>
    </row>
    <row r="184" spans="1:29" x14ac:dyDescent="0.25">
      <c r="A184" s="18"/>
      <c r="B184" s="34" t="str">
        <f t="shared" si="11"/>
        <v/>
      </c>
      <c r="C184" s="16"/>
      <c r="D184" s="16"/>
      <c r="E184" s="16"/>
      <c r="F184" s="16"/>
      <c r="G184" s="16"/>
      <c r="H184" s="98">
        <f t="shared" si="9"/>
        <v>0</v>
      </c>
      <c r="I184" s="98"/>
      <c r="J184" s="18"/>
      <c r="K184" s="34" t="str">
        <f t="shared" si="12"/>
        <v/>
      </c>
      <c r="L184" s="16"/>
      <c r="M184" s="16"/>
      <c r="N184" s="16"/>
      <c r="O184" s="16"/>
      <c r="P184" s="16"/>
      <c r="Q184" s="98">
        <f t="shared" si="14"/>
        <v>0</v>
      </c>
      <c r="R184" s="98"/>
      <c r="S184" s="18"/>
      <c r="T184" s="18"/>
      <c r="U184" s="18"/>
      <c r="V184" s="18"/>
      <c r="W184" s="18"/>
      <c r="X184" s="18"/>
      <c r="Y184" s="18"/>
      <c r="Z184" s="18"/>
      <c r="AA184" s="18"/>
      <c r="AB184" s="18"/>
      <c r="AC184" s="18"/>
    </row>
    <row r="185" spans="1:29" x14ac:dyDescent="0.25">
      <c r="A185" s="18"/>
      <c r="B185" s="34" t="str">
        <f t="shared" si="11"/>
        <v/>
      </c>
      <c r="C185" s="16"/>
      <c r="D185" s="16"/>
      <c r="E185" s="16"/>
      <c r="F185" s="16"/>
      <c r="G185" s="16"/>
      <c r="H185" s="98">
        <f t="shared" si="9"/>
        <v>0</v>
      </c>
      <c r="I185" s="98"/>
      <c r="J185" s="18"/>
      <c r="K185" s="34" t="str">
        <f t="shared" si="12"/>
        <v/>
      </c>
      <c r="L185" s="16"/>
      <c r="M185" s="16"/>
      <c r="N185" s="16"/>
      <c r="O185" s="16"/>
      <c r="P185" s="16"/>
      <c r="Q185" s="98">
        <f t="shared" si="14"/>
        <v>0</v>
      </c>
      <c r="R185" s="98"/>
      <c r="S185" s="18"/>
      <c r="T185" s="18"/>
      <c r="U185" s="18"/>
      <c r="V185" s="18"/>
      <c r="W185" s="18"/>
      <c r="X185" s="18"/>
      <c r="Y185" s="18"/>
      <c r="Z185" s="18"/>
      <c r="AA185" s="18"/>
      <c r="AB185" s="18"/>
      <c r="AC185" s="18"/>
    </row>
    <row r="186" spans="1:29" x14ac:dyDescent="0.25">
      <c r="A186" s="18"/>
      <c r="B186" s="34" t="str">
        <f t="shared" si="11"/>
        <v/>
      </c>
      <c r="C186" s="16"/>
      <c r="D186" s="16"/>
      <c r="E186" s="16"/>
      <c r="F186" s="16"/>
      <c r="G186" s="16"/>
      <c r="H186" s="98">
        <f t="shared" si="9"/>
        <v>0</v>
      </c>
      <c r="I186" s="98"/>
      <c r="J186" s="18"/>
      <c r="K186" s="34" t="str">
        <f t="shared" si="12"/>
        <v/>
      </c>
      <c r="L186" s="16"/>
      <c r="M186" s="16"/>
      <c r="N186" s="16"/>
      <c r="O186" s="16"/>
      <c r="P186" s="16"/>
      <c r="Q186" s="98">
        <f t="shared" si="14"/>
        <v>0</v>
      </c>
      <c r="R186" s="98"/>
      <c r="S186" s="18"/>
      <c r="T186" s="18"/>
      <c r="U186" s="18"/>
      <c r="V186" s="18"/>
      <c r="W186" s="18"/>
      <c r="X186" s="18"/>
      <c r="Y186" s="18"/>
      <c r="Z186" s="18"/>
      <c r="AA186" s="18"/>
      <c r="AB186" s="18"/>
      <c r="AC186" s="18"/>
    </row>
    <row r="187" spans="1:29" x14ac:dyDescent="0.25">
      <c r="A187" s="18"/>
      <c r="B187" s="34" t="str">
        <f t="shared" si="11"/>
        <v/>
      </c>
      <c r="C187" s="16"/>
      <c r="D187" s="16"/>
      <c r="E187" s="16"/>
      <c r="F187" s="16"/>
      <c r="G187" s="16"/>
      <c r="H187" s="98">
        <f t="shared" si="9"/>
        <v>0</v>
      </c>
      <c r="I187" s="98"/>
      <c r="J187" s="18"/>
      <c r="K187" s="34" t="str">
        <f t="shared" si="12"/>
        <v/>
      </c>
      <c r="L187" s="16"/>
      <c r="M187" s="16"/>
      <c r="N187" s="16"/>
      <c r="O187" s="16"/>
      <c r="P187" s="16"/>
      <c r="Q187" s="98">
        <f t="shared" si="14"/>
        <v>0</v>
      </c>
      <c r="R187" s="98"/>
      <c r="S187" s="18"/>
      <c r="T187" s="18"/>
      <c r="U187" s="18"/>
      <c r="V187" s="18"/>
      <c r="W187" s="18"/>
      <c r="X187" s="18"/>
      <c r="Y187" s="18"/>
      <c r="Z187" s="18"/>
      <c r="AA187" s="18"/>
      <c r="AB187" s="18"/>
      <c r="AC187" s="18"/>
    </row>
    <row r="188" spans="1:29" x14ac:dyDescent="0.25">
      <c r="A188" s="18"/>
      <c r="B188" s="34" t="str">
        <f t="shared" si="11"/>
        <v/>
      </c>
      <c r="C188" s="16"/>
      <c r="D188" s="16"/>
      <c r="E188" s="16"/>
      <c r="F188" s="16"/>
      <c r="G188" s="16"/>
      <c r="H188" s="98">
        <f t="shared" si="9"/>
        <v>0</v>
      </c>
      <c r="I188" s="98"/>
      <c r="J188" s="18"/>
      <c r="K188" s="34" t="str">
        <f t="shared" si="12"/>
        <v/>
      </c>
      <c r="L188" s="16"/>
      <c r="M188" s="16"/>
      <c r="N188" s="16"/>
      <c r="O188" s="16"/>
      <c r="P188" s="16"/>
      <c r="Q188" s="98">
        <f t="shared" si="14"/>
        <v>0</v>
      </c>
      <c r="R188" s="98"/>
      <c r="S188" s="18"/>
      <c r="T188" s="18"/>
      <c r="U188" s="18"/>
      <c r="V188" s="18"/>
      <c r="W188" s="18"/>
      <c r="X188" s="18"/>
      <c r="Y188" s="18"/>
      <c r="Z188" s="18"/>
      <c r="AA188" s="18"/>
      <c r="AB188" s="18"/>
      <c r="AC188" s="18"/>
    </row>
    <row r="189" spans="1:29" x14ac:dyDescent="0.25">
      <c r="A189" s="18"/>
      <c r="B189" s="34" t="str">
        <f t="shared" si="11"/>
        <v/>
      </c>
      <c r="C189" s="16"/>
      <c r="D189" s="16"/>
      <c r="E189" s="16"/>
      <c r="F189" s="16"/>
      <c r="G189" s="16"/>
      <c r="H189" s="98">
        <f t="shared" si="9"/>
        <v>0</v>
      </c>
      <c r="I189" s="98"/>
      <c r="J189" s="18"/>
      <c r="K189" s="34" t="str">
        <f t="shared" si="12"/>
        <v/>
      </c>
      <c r="L189" s="16"/>
      <c r="M189" s="16"/>
      <c r="N189" s="16"/>
      <c r="O189" s="16"/>
      <c r="P189" s="16"/>
      <c r="Q189" s="98">
        <f t="shared" si="14"/>
        <v>0</v>
      </c>
      <c r="R189" s="98"/>
      <c r="S189" s="18"/>
      <c r="T189" s="18"/>
      <c r="U189" s="18"/>
      <c r="V189" s="18"/>
      <c r="W189" s="18"/>
      <c r="X189" s="18"/>
      <c r="Y189" s="18"/>
      <c r="Z189" s="18"/>
      <c r="AA189" s="18"/>
      <c r="AB189" s="18"/>
      <c r="AC189" s="18"/>
    </row>
    <row r="190" spans="1:29" x14ac:dyDescent="0.25">
      <c r="A190" s="18"/>
      <c r="B190" s="34" t="str">
        <f t="shared" si="11"/>
        <v/>
      </c>
      <c r="C190" s="16"/>
      <c r="D190" s="16"/>
      <c r="E190" s="16"/>
      <c r="F190" s="16"/>
      <c r="G190" s="16"/>
      <c r="H190" s="98">
        <f t="shared" si="9"/>
        <v>0</v>
      </c>
      <c r="I190" s="98"/>
      <c r="J190" s="18"/>
      <c r="K190" s="34" t="str">
        <f t="shared" si="12"/>
        <v/>
      </c>
      <c r="L190" s="16"/>
      <c r="M190" s="16"/>
      <c r="N190" s="16"/>
      <c r="O190" s="16"/>
      <c r="P190" s="16"/>
      <c r="Q190" s="98">
        <f t="shared" si="14"/>
        <v>0</v>
      </c>
      <c r="R190" s="98"/>
      <c r="S190" s="18"/>
      <c r="T190" s="18"/>
      <c r="U190" s="18"/>
      <c r="V190" s="18"/>
      <c r="W190" s="18"/>
      <c r="X190" s="18"/>
      <c r="Y190" s="18"/>
      <c r="Z190" s="18"/>
      <c r="AA190" s="18"/>
      <c r="AB190" s="18"/>
      <c r="AC190" s="18"/>
    </row>
    <row r="191" spans="1:29" x14ac:dyDescent="0.25">
      <c r="A191" s="18"/>
      <c r="B191" s="34" t="str">
        <f t="shared" si="11"/>
        <v/>
      </c>
      <c r="C191" s="16"/>
      <c r="D191" s="16"/>
      <c r="E191" s="16"/>
      <c r="F191" s="16"/>
      <c r="G191" s="16"/>
      <c r="H191" s="98">
        <f t="shared" si="9"/>
        <v>0</v>
      </c>
      <c r="I191" s="98"/>
      <c r="J191" s="18"/>
      <c r="K191" s="34" t="str">
        <f t="shared" si="12"/>
        <v/>
      </c>
      <c r="L191" s="16"/>
      <c r="M191" s="16"/>
      <c r="N191" s="16"/>
      <c r="O191" s="16"/>
      <c r="P191" s="16"/>
      <c r="Q191" s="98">
        <f t="shared" si="14"/>
        <v>0</v>
      </c>
      <c r="R191" s="98"/>
      <c r="S191" s="18"/>
      <c r="T191" s="18"/>
      <c r="U191" s="18"/>
      <c r="V191" s="18"/>
      <c r="W191" s="18"/>
      <c r="X191" s="18"/>
      <c r="Y191" s="18"/>
      <c r="Z191" s="18"/>
      <c r="AA191" s="18"/>
      <c r="AB191" s="18"/>
      <c r="AC191" s="18"/>
    </row>
    <row r="192" spans="1:29" x14ac:dyDescent="0.25">
      <c r="A192" s="18"/>
      <c r="B192" s="34" t="str">
        <f t="shared" si="11"/>
        <v/>
      </c>
      <c r="C192" s="16"/>
      <c r="D192" s="16"/>
      <c r="E192" s="16"/>
      <c r="F192" s="16"/>
      <c r="G192" s="16"/>
      <c r="H192" s="98">
        <f t="shared" si="9"/>
        <v>0</v>
      </c>
      <c r="I192" s="98"/>
      <c r="J192" s="18"/>
      <c r="K192" s="34" t="str">
        <f t="shared" si="12"/>
        <v/>
      </c>
      <c r="L192" s="16"/>
      <c r="M192" s="16"/>
      <c r="N192" s="16"/>
      <c r="O192" s="16"/>
      <c r="P192" s="16"/>
      <c r="Q192" s="98">
        <f t="shared" si="14"/>
        <v>0</v>
      </c>
      <c r="R192" s="98"/>
      <c r="S192" s="18"/>
      <c r="T192" s="18"/>
      <c r="U192" s="18"/>
      <c r="V192" s="18"/>
      <c r="W192" s="18"/>
      <c r="X192" s="18"/>
      <c r="Y192" s="18"/>
      <c r="Z192" s="18"/>
      <c r="AA192" s="18"/>
      <c r="AB192" s="18"/>
      <c r="AC192" s="18"/>
    </row>
    <row r="193" spans="1:29" x14ac:dyDescent="0.25">
      <c r="A193" s="18"/>
      <c r="B193" s="34" t="str">
        <f t="shared" si="11"/>
        <v/>
      </c>
      <c r="C193" s="16"/>
      <c r="D193" s="16"/>
      <c r="E193" s="16"/>
      <c r="F193" s="16"/>
      <c r="G193" s="16"/>
      <c r="H193" s="98">
        <f t="shared" si="9"/>
        <v>0</v>
      </c>
      <c r="I193" s="98"/>
      <c r="J193" s="18"/>
      <c r="K193" s="34" t="str">
        <f t="shared" si="12"/>
        <v/>
      </c>
      <c r="L193" s="16"/>
      <c r="M193" s="16"/>
      <c r="N193" s="16"/>
      <c r="O193" s="16"/>
      <c r="P193" s="16"/>
      <c r="Q193" s="98">
        <f t="shared" si="14"/>
        <v>0</v>
      </c>
      <c r="R193" s="98"/>
      <c r="S193" s="18"/>
      <c r="T193" s="18"/>
      <c r="U193" s="18"/>
      <c r="V193" s="18"/>
      <c r="W193" s="18"/>
      <c r="X193" s="18"/>
      <c r="Y193" s="18"/>
      <c r="Z193" s="18"/>
      <c r="AA193" s="18"/>
      <c r="AB193" s="18"/>
      <c r="AC193" s="18"/>
    </row>
    <row r="194" spans="1:29" x14ac:dyDescent="0.25">
      <c r="A194" s="18"/>
      <c r="B194" s="34" t="str">
        <f t="shared" si="11"/>
        <v/>
      </c>
      <c r="C194" s="16"/>
      <c r="D194" s="16"/>
      <c r="E194" s="16"/>
      <c r="F194" s="16"/>
      <c r="G194" s="16"/>
      <c r="H194" s="98">
        <f t="shared" si="9"/>
        <v>0</v>
      </c>
      <c r="I194" s="98"/>
      <c r="J194" s="18"/>
      <c r="K194" s="34" t="str">
        <f t="shared" si="12"/>
        <v/>
      </c>
      <c r="L194" s="16"/>
      <c r="M194" s="16"/>
      <c r="N194" s="16"/>
      <c r="O194" s="16"/>
      <c r="P194" s="16"/>
      <c r="Q194" s="98">
        <f t="shared" si="14"/>
        <v>0</v>
      </c>
      <c r="R194" s="98"/>
      <c r="S194" s="18"/>
      <c r="T194" s="18"/>
      <c r="U194" s="18"/>
      <c r="V194" s="18"/>
      <c r="W194" s="18"/>
      <c r="X194" s="18"/>
      <c r="Y194" s="18"/>
      <c r="Z194" s="18"/>
      <c r="AA194" s="18"/>
      <c r="AB194" s="18"/>
      <c r="AC194" s="18"/>
    </row>
    <row r="195" spans="1:29" x14ac:dyDescent="0.25">
      <c r="A195" s="18"/>
      <c r="B195" s="34" t="str">
        <f t="shared" si="11"/>
        <v/>
      </c>
      <c r="C195" s="16"/>
      <c r="D195" s="16"/>
      <c r="E195" s="16"/>
      <c r="F195" s="16"/>
      <c r="G195" s="16"/>
      <c r="H195" s="98">
        <f t="shared" si="9"/>
        <v>0</v>
      </c>
      <c r="I195" s="98"/>
      <c r="J195" s="18"/>
      <c r="K195" s="34" t="str">
        <f t="shared" si="12"/>
        <v/>
      </c>
      <c r="L195" s="16"/>
      <c r="M195" s="16"/>
      <c r="N195" s="16"/>
      <c r="O195" s="16"/>
      <c r="P195" s="16"/>
      <c r="Q195" s="98">
        <f t="shared" ref="Q195:Q203" si="15">SUM(L195:P195)</f>
        <v>0</v>
      </c>
      <c r="R195" s="98"/>
      <c r="S195" s="18"/>
      <c r="T195" s="18"/>
      <c r="U195" s="18"/>
      <c r="V195" s="18"/>
      <c r="W195" s="18"/>
      <c r="X195" s="18"/>
      <c r="Y195" s="18"/>
      <c r="Z195" s="18"/>
      <c r="AA195" s="18"/>
      <c r="AB195" s="18"/>
      <c r="AC195" s="18"/>
    </row>
    <row r="196" spans="1:29" x14ac:dyDescent="0.25">
      <c r="A196" s="18"/>
      <c r="B196" s="34" t="str">
        <f t="shared" si="11"/>
        <v/>
      </c>
      <c r="C196" s="16"/>
      <c r="D196" s="16"/>
      <c r="E196" s="16"/>
      <c r="F196" s="16"/>
      <c r="G196" s="16"/>
      <c r="H196" s="98">
        <f t="shared" si="9"/>
        <v>0</v>
      </c>
      <c r="I196" s="98"/>
      <c r="J196" s="18"/>
      <c r="K196" s="34" t="str">
        <f t="shared" si="12"/>
        <v/>
      </c>
      <c r="L196" s="16"/>
      <c r="M196" s="16"/>
      <c r="N196" s="16"/>
      <c r="O196" s="16"/>
      <c r="P196" s="16"/>
      <c r="Q196" s="98">
        <f t="shared" si="15"/>
        <v>0</v>
      </c>
      <c r="R196" s="98"/>
      <c r="S196" s="18"/>
      <c r="T196" s="18"/>
      <c r="U196" s="18"/>
      <c r="V196" s="18"/>
      <c r="W196" s="18"/>
      <c r="X196" s="18"/>
      <c r="Y196" s="18"/>
      <c r="Z196" s="18"/>
      <c r="AA196" s="18"/>
      <c r="AB196" s="18"/>
      <c r="AC196" s="18"/>
    </row>
    <row r="197" spans="1:29" x14ac:dyDescent="0.25">
      <c r="A197" s="18"/>
      <c r="B197" s="34" t="str">
        <f t="shared" si="11"/>
        <v/>
      </c>
      <c r="C197" s="16"/>
      <c r="D197" s="16"/>
      <c r="E197" s="16"/>
      <c r="F197" s="16"/>
      <c r="G197" s="16"/>
      <c r="H197" s="98">
        <f t="shared" si="9"/>
        <v>0</v>
      </c>
      <c r="I197" s="98"/>
      <c r="J197" s="18"/>
      <c r="K197" s="34" t="str">
        <f t="shared" si="12"/>
        <v/>
      </c>
      <c r="L197" s="16"/>
      <c r="M197" s="16"/>
      <c r="N197" s="16"/>
      <c r="O197" s="16"/>
      <c r="P197" s="16"/>
      <c r="Q197" s="98">
        <f t="shared" si="15"/>
        <v>0</v>
      </c>
      <c r="R197" s="98"/>
      <c r="S197" s="18"/>
      <c r="T197" s="18"/>
      <c r="U197" s="18"/>
      <c r="V197" s="18"/>
      <c r="W197" s="18"/>
      <c r="X197" s="18"/>
      <c r="Y197" s="18"/>
      <c r="Z197" s="18"/>
      <c r="AA197" s="18"/>
      <c r="AB197" s="18"/>
      <c r="AC197" s="18"/>
    </row>
    <row r="198" spans="1:29" x14ac:dyDescent="0.25">
      <c r="A198" s="18"/>
      <c r="B198" s="34" t="str">
        <f t="shared" si="11"/>
        <v/>
      </c>
      <c r="C198" s="16"/>
      <c r="D198" s="16"/>
      <c r="E198" s="16"/>
      <c r="F198" s="16"/>
      <c r="G198" s="16"/>
      <c r="H198" s="98">
        <f t="shared" si="9"/>
        <v>0</v>
      </c>
      <c r="I198" s="98"/>
      <c r="J198" s="18"/>
      <c r="K198" s="34" t="str">
        <f t="shared" si="12"/>
        <v/>
      </c>
      <c r="L198" s="16"/>
      <c r="M198" s="16"/>
      <c r="N198" s="16"/>
      <c r="O198" s="16"/>
      <c r="P198" s="16"/>
      <c r="Q198" s="98">
        <f t="shared" si="15"/>
        <v>0</v>
      </c>
      <c r="R198" s="98"/>
      <c r="S198" s="18"/>
      <c r="T198" s="18"/>
      <c r="U198" s="18"/>
      <c r="V198" s="18"/>
      <c r="W198" s="18"/>
      <c r="X198" s="18"/>
      <c r="Y198" s="18"/>
      <c r="Z198" s="18"/>
      <c r="AA198" s="18"/>
      <c r="AB198" s="18"/>
      <c r="AC198" s="18"/>
    </row>
    <row r="199" spans="1:29" x14ac:dyDescent="0.25">
      <c r="A199" s="18"/>
      <c r="B199" s="34" t="str">
        <f t="shared" si="11"/>
        <v/>
      </c>
      <c r="C199" s="16"/>
      <c r="D199" s="16"/>
      <c r="E199" s="16"/>
      <c r="F199" s="16"/>
      <c r="G199" s="16"/>
      <c r="H199" s="98">
        <f t="shared" si="9"/>
        <v>0</v>
      </c>
      <c r="I199" s="98"/>
      <c r="J199" s="18"/>
      <c r="K199" s="34" t="str">
        <f t="shared" si="12"/>
        <v/>
      </c>
      <c r="L199" s="16"/>
      <c r="M199" s="16"/>
      <c r="N199" s="16"/>
      <c r="O199" s="16"/>
      <c r="P199" s="16"/>
      <c r="Q199" s="98">
        <f t="shared" si="15"/>
        <v>0</v>
      </c>
      <c r="R199" s="98"/>
      <c r="S199" s="18"/>
      <c r="T199" s="18"/>
      <c r="U199" s="18"/>
      <c r="V199" s="18"/>
      <c r="W199" s="18"/>
      <c r="X199" s="18"/>
      <c r="Y199" s="18"/>
      <c r="Z199" s="18"/>
      <c r="AA199" s="18"/>
      <c r="AB199" s="18"/>
      <c r="AC199" s="18"/>
    </row>
    <row r="200" spans="1:29" x14ac:dyDescent="0.25">
      <c r="A200" s="18"/>
      <c r="B200" s="34" t="str">
        <f t="shared" si="11"/>
        <v/>
      </c>
      <c r="C200" s="16"/>
      <c r="D200" s="16"/>
      <c r="E200" s="16"/>
      <c r="F200" s="16"/>
      <c r="G200" s="16"/>
      <c r="H200" s="98">
        <f t="shared" si="9"/>
        <v>0</v>
      </c>
      <c r="I200" s="98"/>
      <c r="J200" s="18"/>
      <c r="K200" s="34" t="str">
        <f t="shared" si="12"/>
        <v/>
      </c>
      <c r="L200" s="16"/>
      <c r="M200" s="16"/>
      <c r="N200" s="16"/>
      <c r="O200" s="16"/>
      <c r="P200" s="16"/>
      <c r="Q200" s="98">
        <f t="shared" si="15"/>
        <v>0</v>
      </c>
      <c r="R200" s="98"/>
      <c r="S200" s="18"/>
      <c r="T200" s="18"/>
      <c r="U200" s="18"/>
      <c r="V200" s="18"/>
      <c r="W200" s="18"/>
      <c r="X200" s="18"/>
      <c r="Y200" s="18"/>
      <c r="Z200" s="18"/>
      <c r="AA200" s="18"/>
      <c r="AB200" s="18"/>
      <c r="AC200" s="18"/>
    </row>
    <row r="201" spans="1:29" x14ac:dyDescent="0.25">
      <c r="A201" s="18"/>
      <c r="B201" s="34" t="str">
        <f t="shared" si="11"/>
        <v/>
      </c>
      <c r="C201" s="16"/>
      <c r="D201" s="16"/>
      <c r="E201" s="16"/>
      <c r="F201" s="16"/>
      <c r="G201" s="16"/>
      <c r="H201" s="98">
        <f t="shared" si="9"/>
        <v>0</v>
      </c>
      <c r="I201" s="98"/>
      <c r="J201" s="18"/>
      <c r="K201" s="34" t="str">
        <f t="shared" si="12"/>
        <v/>
      </c>
      <c r="L201" s="16"/>
      <c r="M201" s="16"/>
      <c r="N201" s="16"/>
      <c r="O201" s="16"/>
      <c r="P201" s="16"/>
      <c r="Q201" s="98">
        <f t="shared" si="15"/>
        <v>0</v>
      </c>
      <c r="R201" s="98"/>
      <c r="S201" s="18"/>
      <c r="T201" s="18"/>
      <c r="U201" s="18"/>
      <c r="V201" s="18"/>
      <c r="W201" s="18"/>
      <c r="X201" s="18"/>
      <c r="Y201" s="18"/>
      <c r="Z201" s="18"/>
      <c r="AA201" s="18"/>
      <c r="AB201" s="18"/>
      <c r="AC201" s="18"/>
    </row>
    <row r="202" spans="1:29" x14ac:dyDescent="0.25">
      <c r="A202" s="18"/>
      <c r="B202" s="34" t="str">
        <f t="shared" si="11"/>
        <v/>
      </c>
      <c r="C202" s="16"/>
      <c r="D202" s="16"/>
      <c r="E202" s="16"/>
      <c r="F202" s="16"/>
      <c r="G202" s="16"/>
      <c r="H202" s="98">
        <f t="shared" si="9"/>
        <v>0</v>
      </c>
      <c r="I202" s="98"/>
      <c r="J202" s="18"/>
      <c r="K202" s="34" t="str">
        <f t="shared" si="12"/>
        <v/>
      </c>
      <c r="L202" s="16"/>
      <c r="M202" s="16"/>
      <c r="N202" s="16"/>
      <c r="O202" s="16"/>
      <c r="P202" s="16"/>
      <c r="Q202" s="98">
        <f t="shared" si="15"/>
        <v>0</v>
      </c>
      <c r="R202" s="98"/>
      <c r="S202" s="18"/>
      <c r="T202" s="18"/>
      <c r="U202" s="18"/>
      <c r="V202" s="18"/>
      <c r="W202" s="18"/>
      <c r="X202" s="18"/>
      <c r="Y202" s="18"/>
      <c r="Z202" s="18"/>
      <c r="AA202" s="18"/>
      <c r="AB202" s="18"/>
      <c r="AC202" s="18"/>
    </row>
    <row r="203" spans="1:29" x14ac:dyDescent="0.25">
      <c r="A203" s="18"/>
      <c r="B203" s="34" t="str">
        <f t="shared" si="11"/>
        <v/>
      </c>
      <c r="C203" s="16"/>
      <c r="D203" s="16"/>
      <c r="E203" s="16"/>
      <c r="F203" s="16"/>
      <c r="G203" s="16"/>
      <c r="H203" s="98">
        <f t="shared" si="9"/>
        <v>0</v>
      </c>
      <c r="I203" s="98"/>
      <c r="J203" s="18"/>
      <c r="K203" s="34" t="str">
        <f t="shared" si="12"/>
        <v/>
      </c>
      <c r="L203" s="16"/>
      <c r="M203" s="16"/>
      <c r="N203" s="16"/>
      <c r="O203" s="16"/>
      <c r="P203" s="16"/>
      <c r="Q203" s="98">
        <f t="shared" si="15"/>
        <v>0</v>
      </c>
      <c r="R203" s="98"/>
      <c r="S203" s="18"/>
      <c r="T203" s="18"/>
      <c r="U203" s="18"/>
      <c r="V203" s="18"/>
      <c r="W203" s="18"/>
      <c r="X203" s="18"/>
      <c r="Y203" s="18"/>
      <c r="Z203" s="18"/>
      <c r="AA203" s="18"/>
      <c r="AB203" s="18"/>
      <c r="AC203" s="18"/>
    </row>
    <row r="204" spans="1:29" x14ac:dyDescent="0.25">
      <c r="A204" s="18"/>
      <c r="B204" s="34" t="str">
        <f t="shared" si="11"/>
        <v/>
      </c>
      <c r="C204" s="16"/>
      <c r="D204" s="16"/>
      <c r="E204" s="16"/>
      <c r="F204" s="16"/>
      <c r="G204" s="16"/>
      <c r="H204" s="98">
        <f t="shared" si="9"/>
        <v>0</v>
      </c>
      <c r="I204" s="98"/>
      <c r="J204" s="18"/>
      <c r="K204" s="34" t="str">
        <f t="shared" si="12"/>
        <v/>
      </c>
      <c r="L204" s="16"/>
      <c r="M204" s="16"/>
      <c r="N204" s="16"/>
      <c r="O204" s="16"/>
      <c r="P204" s="16"/>
      <c r="Q204" s="98">
        <f t="shared" ref="Q204:Q241" si="16">SUM(L204:P204)</f>
        <v>0</v>
      </c>
      <c r="R204" s="98"/>
      <c r="S204" s="18"/>
      <c r="T204" s="18"/>
      <c r="U204" s="18"/>
      <c r="V204" s="18"/>
      <c r="W204" s="18"/>
      <c r="X204" s="18"/>
      <c r="Y204" s="18"/>
      <c r="Z204" s="18"/>
      <c r="AA204" s="18"/>
      <c r="AB204" s="18"/>
      <c r="AC204" s="18"/>
    </row>
    <row r="205" spans="1:29" x14ac:dyDescent="0.25">
      <c r="A205" s="18"/>
      <c r="B205" s="34" t="str">
        <f t="shared" si="11"/>
        <v/>
      </c>
      <c r="C205" s="16"/>
      <c r="D205" s="16"/>
      <c r="E205" s="16"/>
      <c r="F205" s="16"/>
      <c r="G205" s="16"/>
      <c r="H205" s="98">
        <f t="shared" si="9"/>
        <v>0</v>
      </c>
      <c r="I205" s="98"/>
      <c r="J205" s="18"/>
      <c r="K205" s="34" t="str">
        <f t="shared" si="12"/>
        <v/>
      </c>
      <c r="L205" s="16"/>
      <c r="M205" s="16"/>
      <c r="N205" s="16"/>
      <c r="O205" s="16"/>
      <c r="P205" s="16"/>
      <c r="Q205" s="98">
        <f t="shared" si="16"/>
        <v>0</v>
      </c>
      <c r="R205" s="98"/>
      <c r="S205" s="18"/>
      <c r="T205" s="18"/>
      <c r="U205" s="18"/>
      <c r="V205" s="18"/>
      <c r="W205" s="18"/>
      <c r="X205" s="18"/>
      <c r="Y205" s="18"/>
      <c r="Z205" s="18"/>
      <c r="AA205" s="18"/>
      <c r="AB205" s="18"/>
      <c r="AC205" s="18"/>
    </row>
    <row r="206" spans="1:29" x14ac:dyDescent="0.25">
      <c r="A206" s="18"/>
      <c r="B206" s="34" t="str">
        <f t="shared" si="11"/>
        <v/>
      </c>
      <c r="C206" s="16"/>
      <c r="D206" s="16"/>
      <c r="E206" s="16"/>
      <c r="F206" s="16"/>
      <c r="G206" s="16"/>
      <c r="H206" s="98">
        <f t="shared" si="9"/>
        <v>0</v>
      </c>
      <c r="I206" s="98"/>
      <c r="J206" s="18"/>
      <c r="K206" s="34" t="str">
        <f t="shared" si="12"/>
        <v/>
      </c>
      <c r="L206" s="16"/>
      <c r="M206" s="16"/>
      <c r="N206" s="16"/>
      <c r="O206" s="16"/>
      <c r="P206" s="16"/>
      <c r="Q206" s="98">
        <f t="shared" si="16"/>
        <v>0</v>
      </c>
      <c r="R206" s="98"/>
      <c r="S206" s="18"/>
      <c r="T206" s="18"/>
      <c r="U206" s="18"/>
      <c r="V206" s="18"/>
      <c r="W206" s="18"/>
      <c r="X206" s="18"/>
      <c r="Y206" s="18"/>
      <c r="Z206" s="18"/>
      <c r="AA206" s="18"/>
      <c r="AB206" s="18"/>
      <c r="AC206" s="18"/>
    </row>
    <row r="207" spans="1:29" x14ac:dyDescent="0.25">
      <c r="A207" s="18"/>
      <c r="B207" s="34" t="str">
        <f t="shared" si="11"/>
        <v/>
      </c>
      <c r="C207" s="16"/>
      <c r="D207" s="16"/>
      <c r="E207" s="16"/>
      <c r="F207" s="16"/>
      <c r="G207" s="16"/>
      <c r="H207" s="98">
        <f t="shared" si="9"/>
        <v>0</v>
      </c>
      <c r="I207" s="98"/>
      <c r="J207" s="18"/>
      <c r="K207" s="34" t="str">
        <f t="shared" si="12"/>
        <v/>
      </c>
      <c r="L207" s="16"/>
      <c r="M207" s="16"/>
      <c r="N207" s="16"/>
      <c r="O207" s="16"/>
      <c r="P207" s="16"/>
      <c r="Q207" s="98">
        <f t="shared" si="16"/>
        <v>0</v>
      </c>
      <c r="R207" s="98"/>
      <c r="S207" s="18"/>
      <c r="T207" s="18"/>
      <c r="U207" s="18"/>
      <c r="V207" s="18"/>
      <c r="W207" s="18"/>
      <c r="X207" s="18"/>
      <c r="Y207" s="18"/>
      <c r="Z207" s="18"/>
      <c r="AA207" s="18"/>
      <c r="AB207" s="18"/>
      <c r="AC207" s="18"/>
    </row>
    <row r="208" spans="1:29" x14ac:dyDescent="0.25">
      <c r="A208" s="18"/>
      <c r="B208" s="34" t="str">
        <f t="shared" si="11"/>
        <v/>
      </c>
      <c r="C208" s="16"/>
      <c r="D208" s="16"/>
      <c r="E208" s="16"/>
      <c r="F208" s="16"/>
      <c r="G208" s="16"/>
      <c r="H208" s="98">
        <f t="shared" si="9"/>
        <v>0</v>
      </c>
      <c r="I208" s="98"/>
      <c r="J208" s="18"/>
      <c r="K208" s="34" t="str">
        <f t="shared" si="12"/>
        <v/>
      </c>
      <c r="L208" s="16"/>
      <c r="M208" s="16"/>
      <c r="N208" s="16"/>
      <c r="O208" s="16"/>
      <c r="P208" s="16"/>
      <c r="Q208" s="98">
        <f t="shared" si="16"/>
        <v>0</v>
      </c>
      <c r="R208" s="98"/>
      <c r="S208" s="18"/>
      <c r="T208" s="18"/>
      <c r="U208" s="18"/>
      <c r="V208" s="18"/>
      <c r="W208" s="18"/>
      <c r="X208" s="18"/>
      <c r="Y208" s="18"/>
      <c r="Z208" s="18"/>
      <c r="AA208" s="18"/>
      <c r="AB208" s="18"/>
      <c r="AC208" s="18"/>
    </row>
    <row r="209" spans="1:29" x14ac:dyDescent="0.25">
      <c r="A209" s="18"/>
      <c r="B209" s="34" t="str">
        <f t="shared" si="11"/>
        <v/>
      </c>
      <c r="C209" s="16"/>
      <c r="D209" s="16"/>
      <c r="E209" s="16"/>
      <c r="F209" s="16"/>
      <c r="G209" s="16"/>
      <c r="H209" s="98">
        <f t="shared" si="9"/>
        <v>0</v>
      </c>
      <c r="I209" s="98"/>
      <c r="J209" s="18"/>
      <c r="K209" s="34" t="str">
        <f t="shared" si="12"/>
        <v/>
      </c>
      <c r="L209" s="16"/>
      <c r="M209" s="16"/>
      <c r="N209" s="16"/>
      <c r="O209" s="16"/>
      <c r="P209" s="16"/>
      <c r="Q209" s="98">
        <f t="shared" si="16"/>
        <v>0</v>
      </c>
      <c r="R209" s="98"/>
      <c r="S209" s="18"/>
      <c r="T209" s="18"/>
      <c r="U209" s="18"/>
      <c r="V209" s="18"/>
      <c r="W209" s="18"/>
      <c r="X209" s="18"/>
      <c r="Y209" s="18"/>
      <c r="Z209" s="18"/>
      <c r="AA209" s="18"/>
      <c r="AB209" s="18"/>
      <c r="AC209" s="18"/>
    </row>
    <row r="210" spans="1:29" x14ac:dyDescent="0.25">
      <c r="A210" s="18"/>
      <c r="B210" s="34" t="str">
        <f t="shared" si="11"/>
        <v/>
      </c>
      <c r="C210" s="16"/>
      <c r="D210" s="16"/>
      <c r="E210" s="16"/>
      <c r="F210" s="16"/>
      <c r="G210" s="16"/>
      <c r="H210" s="98">
        <f t="shared" si="9"/>
        <v>0</v>
      </c>
      <c r="I210" s="98"/>
      <c r="J210" s="18"/>
      <c r="K210" s="34" t="str">
        <f t="shared" si="12"/>
        <v/>
      </c>
      <c r="L210" s="16"/>
      <c r="M210" s="16"/>
      <c r="N210" s="16"/>
      <c r="O210" s="16"/>
      <c r="P210" s="16"/>
      <c r="Q210" s="98">
        <f t="shared" si="16"/>
        <v>0</v>
      </c>
      <c r="R210" s="98"/>
      <c r="S210" s="18"/>
      <c r="T210" s="18"/>
      <c r="U210" s="18"/>
      <c r="V210" s="18"/>
      <c r="W210" s="18"/>
      <c r="X210" s="18"/>
      <c r="Y210" s="18"/>
      <c r="Z210" s="18"/>
      <c r="AA210" s="18"/>
      <c r="AB210" s="18"/>
      <c r="AC210" s="18"/>
    </row>
    <row r="211" spans="1:29" x14ac:dyDescent="0.25">
      <c r="A211" s="18"/>
      <c r="B211" s="34" t="str">
        <f t="shared" si="11"/>
        <v/>
      </c>
      <c r="C211" s="16"/>
      <c r="D211" s="16"/>
      <c r="E211" s="16"/>
      <c r="F211" s="16"/>
      <c r="G211" s="16"/>
      <c r="H211" s="98">
        <f t="shared" si="9"/>
        <v>0</v>
      </c>
      <c r="I211" s="98"/>
      <c r="J211" s="18"/>
      <c r="K211" s="34" t="str">
        <f t="shared" si="12"/>
        <v/>
      </c>
      <c r="L211" s="16"/>
      <c r="M211" s="16"/>
      <c r="N211" s="16"/>
      <c r="O211" s="16"/>
      <c r="P211" s="16"/>
      <c r="Q211" s="98">
        <f t="shared" si="16"/>
        <v>0</v>
      </c>
      <c r="R211" s="98"/>
      <c r="S211" s="18"/>
      <c r="T211" s="18"/>
      <c r="U211" s="18"/>
      <c r="V211" s="18"/>
      <c r="W211" s="18"/>
      <c r="X211" s="18"/>
      <c r="Y211" s="18"/>
      <c r="Z211" s="18"/>
      <c r="AA211" s="18"/>
      <c r="AB211" s="18"/>
      <c r="AC211" s="18"/>
    </row>
    <row r="212" spans="1:29" x14ac:dyDescent="0.25">
      <c r="A212" s="18"/>
      <c r="B212" s="34" t="str">
        <f t="shared" si="11"/>
        <v/>
      </c>
      <c r="C212" s="16"/>
      <c r="D212" s="16"/>
      <c r="E212" s="16"/>
      <c r="F212" s="16"/>
      <c r="G212" s="16"/>
      <c r="H212" s="98">
        <f t="shared" ref="H212:H275" si="17">SUM(C212:G212)</f>
        <v>0</v>
      </c>
      <c r="I212" s="98"/>
      <c r="J212" s="18"/>
      <c r="K212" s="34" t="str">
        <f t="shared" si="12"/>
        <v/>
      </c>
      <c r="L212" s="16"/>
      <c r="M212" s="16"/>
      <c r="N212" s="16"/>
      <c r="O212" s="16"/>
      <c r="P212" s="16"/>
      <c r="Q212" s="98">
        <f t="shared" si="16"/>
        <v>0</v>
      </c>
      <c r="R212" s="98"/>
      <c r="S212" s="18"/>
      <c r="T212" s="18"/>
      <c r="U212" s="18"/>
      <c r="V212" s="18"/>
      <c r="W212" s="18"/>
      <c r="X212" s="18"/>
      <c r="Y212" s="18"/>
      <c r="Z212" s="18"/>
      <c r="AA212" s="18"/>
      <c r="AB212" s="18"/>
      <c r="AC212" s="18"/>
    </row>
    <row r="213" spans="1:29" x14ac:dyDescent="0.25">
      <c r="A213" s="18"/>
      <c r="B213" s="34" t="str">
        <f t="shared" si="11"/>
        <v/>
      </c>
      <c r="C213" s="16"/>
      <c r="D213" s="16"/>
      <c r="E213" s="16"/>
      <c r="F213" s="16"/>
      <c r="G213" s="16"/>
      <c r="H213" s="98">
        <f t="shared" si="17"/>
        <v>0</v>
      </c>
      <c r="I213" s="98"/>
      <c r="J213" s="18"/>
      <c r="K213" s="34" t="str">
        <f t="shared" si="12"/>
        <v/>
      </c>
      <c r="L213" s="16"/>
      <c r="M213" s="16"/>
      <c r="N213" s="16"/>
      <c r="O213" s="16"/>
      <c r="P213" s="16"/>
      <c r="Q213" s="98">
        <f t="shared" si="16"/>
        <v>0</v>
      </c>
      <c r="R213" s="98"/>
      <c r="S213" s="18"/>
      <c r="T213" s="18"/>
      <c r="U213" s="18"/>
      <c r="V213" s="18"/>
      <c r="W213" s="18"/>
      <c r="X213" s="18"/>
      <c r="Y213" s="18"/>
      <c r="Z213" s="18"/>
      <c r="AA213" s="18"/>
      <c r="AB213" s="18"/>
      <c r="AC213" s="18"/>
    </row>
    <row r="214" spans="1:29" x14ac:dyDescent="0.25">
      <c r="A214" s="18"/>
      <c r="B214" s="34" t="str">
        <f t="shared" si="11"/>
        <v/>
      </c>
      <c r="C214" s="16"/>
      <c r="D214" s="16"/>
      <c r="E214" s="16"/>
      <c r="F214" s="16"/>
      <c r="G214" s="16"/>
      <c r="H214" s="98">
        <f t="shared" si="17"/>
        <v>0</v>
      </c>
      <c r="I214" s="98"/>
      <c r="J214" s="18"/>
      <c r="K214" s="34" t="str">
        <f t="shared" si="12"/>
        <v/>
      </c>
      <c r="L214" s="16"/>
      <c r="M214" s="16"/>
      <c r="N214" s="16"/>
      <c r="O214" s="16"/>
      <c r="P214" s="16"/>
      <c r="Q214" s="98">
        <f t="shared" si="16"/>
        <v>0</v>
      </c>
      <c r="R214" s="98"/>
      <c r="S214" s="18"/>
      <c r="T214" s="18"/>
      <c r="U214" s="18"/>
      <c r="V214" s="18"/>
      <c r="W214" s="18"/>
      <c r="X214" s="18"/>
      <c r="Y214" s="18"/>
      <c r="Z214" s="18"/>
      <c r="AA214" s="18"/>
      <c r="AB214" s="18"/>
      <c r="AC214" s="18"/>
    </row>
    <row r="215" spans="1:29" x14ac:dyDescent="0.25">
      <c r="A215" s="18"/>
      <c r="B215" s="34" t="str">
        <f t="shared" si="11"/>
        <v/>
      </c>
      <c r="C215" s="16"/>
      <c r="D215" s="16"/>
      <c r="E215" s="16"/>
      <c r="F215" s="16"/>
      <c r="G215" s="16"/>
      <c r="H215" s="98">
        <f t="shared" si="17"/>
        <v>0</v>
      </c>
      <c r="I215" s="98"/>
      <c r="J215" s="18"/>
      <c r="K215" s="34" t="str">
        <f t="shared" si="12"/>
        <v/>
      </c>
      <c r="L215" s="16"/>
      <c r="M215" s="16"/>
      <c r="N215" s="16"/>
      <c r="O215" s="16"/>
      <c r="P215" s="16"/>
      <c r="Q215" s="98">
        <f t="shared" si="16"/>
        <v>0</v>
      </c>
      <c r="R215" s="98"/>
      <c r="S215" s="18"/>
      <c r="T215" s="18"/>
      <c r="U215" s="18"/>
      <c r="V215" s="18"/>
      <c r="W215" s="18"/>
      <c r="X215" s="18"/>
      <c r="Y215" s="18"/>
      <c r="Z215" s="18"/>
      <c r="AA215" s="18"/>
      <c r="AB215" s="18"/>
      <c r="AC215" s="18"/>
    </row>
    <row r="216" spans="1:29" x14ac:dyDescent="0.25">
      <c r="A216" s="18"/>
      <c r="B216" s="34" t="str">
        <f t="shared" si="11"/>
        <v/>
      </c>
      <c r="C216" s="16"/>
      <c r="D216" s="16"/>
      <c r="E216" s="16"/>
      <c r="F216" s="16"/>
      <c r="G216" s="16"/>
      <c r="H216" s="98">
        <f t="shared" si="17"/>
        <v>0</v>
      </c>
      <c r="I216" s="98"/>
      <c r="J216" s="18"/>
      <c r="K216" s="34" t="str">
        <f t="shared" si="12"/>
        <v/>
      </c>
      <c r="L216" s="16"/>
      <c r="M216" s="16"/>
      <c r="N216" s="16"/>
      <c r="O216" s="16"/>
      <c r="P216" s="16"/>
      <c r="Q216" s="98">
        <f t="shared" si="16"/>
        <v>0</v>
      </c>
      <c r="R216" s="98"/>
      <c r="S216" s="18"/>
      <c r="T216" s="18"/>
      <c r="U216" s="18"/>
      <c r="V216" s="18"/>
      <c r="W216" s="18"/>
      <c r="X216" s="18"/>
      <c r="Y216" s="18"/>
      <c r="Z216" s="18"/>
      <c r="AA216" s="18"/>
      <c r="AB216" s="18"/>
      <c r="AC216" s="18"/>
    </row>
    <row r="217" spans="1:29" x14ac:dyDescent="0.25">
      <c r="A217" s="18"/>
      <c r="B217" s="34" t="str">
        <f t="shared" si="11"/>
        <v/>
      </c>
      <c r="C217" s="16"/>
      <c r="D217" s="16"/>
      <c r="E217" s="16"/>
      <c r="F217" s="16"/>
      <c r="G217" s="16"/>
      <c r="H217" s="98">
        <f t="shared" si="17"/>
        <v>0</v>
      </c>
      <c r="I217" s="98"/>
      <c r="J217" s="18"/>
      <c r="K217" s="34" t="str">
        <f t="shared" si="12"/>
        <v/>
      </c>
      <c r="L217" s="16"/>
      <c r="M217" s="16"/>
      <c r="N217" s="16"/>
      <c r="O217" s="16"/>
      <c r="P217" s="16"/>
      <c r="Q217" s="98">
        <f t="shared" si="16"/>
        <v>0</v>
      </c>
      <c r="R217" s="98"/>
      <c r="S217" s="18"/>
      <c r="T217" s="18"/>
      <c r="U217" s="18"/>
      <c r="V217" s="18"/>
      <c r="W217" s="18"/>
      <c r="X217" s="18"/>
      <c r="Y217" s="18"/>
      <c r="Z217" s="18"/>
      <c r="AA217" s="18"/>
      <c r="AB217" s="18"/>
      <c r="AC217" s="18"/>
    </row>
    <row r="218" spans="1:29" x14ac:dyDescent="0.25">
      <c r="A218" s="18"/>
      <c r="B218" s="34" t="str">
        <f t="shared" si="11"/>
        <v/>
      </c>
      <c r="C218" s="16"/>
      <c r="D218" s="16"/>
      <c r="E218" s="16"/>
      <c r="F218" s="16"/>
      <c r="G218" s="16"/>
      <c r="H218" s="98">
        <f t="shared" si="17"/>
        <v>0</v>
      </c>
      <c r="I218" s="98"/>
      <c r="J218" s="18"/>
      <c r="K218" s="34" t="str">
        <f t="shared" si="12"/>
        <v/>
      </c>
      <c r="L218" s="16"/>
      <c r="M218" s="16"/>
      <c r="N218" s="16"/>
      <c r="O218" s="16"/>
      <c r="P218" s="16"/>
      <c r="Q218" s="98">
        <f t="shared" si="16"/>
        <v>0</v>
      </c>
      <c r="R218" s="98"/>
      <c r="S218" s="18"/>
      <c r="T218" s="18"/>
      <c r="U218" s="18"/>
      <c r="V218" s="18"/>
      <c r="W218" s="18"/>
      <c r="X218" s="18"/>
      <c r="Y218" s="18"/>
      <c r="Z218" s="18"/>
      <c r="AA218" s="18"/>
      <c r="AB218" s="18"/>
      <c r="AC218" s="18"/>
    </row>
    <row r="219" spans="1:29" x14ac:dyDescent="0.25">
      <c r="A219" s="18"/>
      <c r="B219" s="34" t="str">
        <f t="shared" si="11"/>
        <v/>
      </c>
      <c r="C219" s="16"/>
      <c r="D219" s="16"/>
      <c r="E219" s="16"/>
      <c r="F219" s="16"/>
      <c r="G219" s="16"/>
      <c r="H219" s="98">
        <f t="shared" si="17"/>
        <v>0</v>
      </c>
      <c r="I219" s="98"/>
      <c r="J219" s="18"/>
      <c r="K219" s="34" t="str">
        <f t="shared" si="12"/>
        <v/>
      </c>
      <c r="L219" s="16"/>
      <c r="M219" s="16"/>
      <c r="N219" s="16"/>
      <c r="O219" s="16"/>
      <c r="P219" s="16"/>
      <c r="Q219" s="98">
        <f t="shared" si="16"/>
        <v>0</v>
      </c>
      <c r="R219" s="98"/>
      <c r="S219" s="18"/>
      <c r="T219" s="18"/>
      <c r="U219" s="18"/>
      <c r="V219" s="18"/>
      <c r="W219" s="18"/>
      <c r="X219" s="18"/>
      <c r="Y219" s="18"/>
      <c r="Z219" s="18"/>
      <c r="AA219" s="18"/>
      <c r="AB219" s="18"/>
      <c r="AC219" s="18"/>
    </row>
    <row r="220" spans="1:29" x14ac:dyDescent="0.25">
      <c r="A220" s="18"/>
      <c r="B220" s="34" t="str">
        <f t="shared" si="11"/>
        <v/>
      </c>
      <c r="C220" s="16"/>
      <c r="D220" s="16"/>
      <c r="E220" s="16"/>
      <c r="F220" s="16"/>
      <c r="G220" s="16"/>
      <c r="H220" s="98">
        <f t="shared" si="17"/>
        <v>0</v>
      </c>
      <c r="I220" s="98"/>
      <c r="J220" s="18"/>
      <c r="K220" s="34" t="str">
        <f t="shared" si="12"/>
        <v/>
      </c>
      <c r="L220" s="16"/>
      <c r="M220" s="16"/>
      <c r="N220" s="16"/>
      <c r="O220" s="16"/>
      <c r="P220" s="16"/>
      <c r="Q220" s="98">
        <f t="shared" si="16"/>
        <v>0</v>
      </c>
      <c r="R220" s="98"/>
      <c r="S220" s="18"/>
      <c r="T220" s="18"/>
      <c r="U220" s="18"/>
      <c r="V220" s="18"/>
      <c r="W220" s="18"/>
      <c r="X220" s="18"/>
      <c r="Y220" s="18"/>
      <c r="Z220" s="18"/>
      <c r="AA220" s="18"/>
      <c r="AB220" s="18"/>
      <c r="AC220" s="18"/>
    </row>
    <row r="221" spans="1:29" x14ac:dyDescent="0.25">
      <c r="A221" s="18"/>
      <c r="B221" s="34" t="str">
        <f t="shared" si="11"/>
        <v/>
      </c>
      <c r="C221" s="16"/>
      <c r="D221" s="16"/>
      <c r="E221" s="16"/>
      <c r="F221" s="16"/>
      <c r="G221" s="16"/>
      <c r="H221" s="98">
        <f t="shared" si="17"/>
        <v>0</v>
      </c>
      <c r="I221" s="98"/>
      <c r="J221" s="18"/>
      <c r="K221" s="34" t="str">
        <f t="shared" si="12"/>
        <v/>
      </c>
      <c r="L221" s="16"/>
      <c r="M221" s="16"/>
      <c r="N221" s="16"/>
      <c r="O221" s="16"/>
      <c r="P221" s="16"/>
      <c r="Q221" s="98">
        <f t="shared" si="16"/>
        <v>0</v>
      </c>
      <c r="R221" s="98"/>
      <c r="S221" s="18"/>
      <c r="T221" s="18"/>
      <c r="U221" s="18"/>
      <c r="V221" s="18"/>
      <c r="W221" s="18"/>
      <c r="X221" s="18"/>
      <c r="Y221" s="18"/>
      <c r="Z221" s="18"/>
      <c r="AA221" s="18"/>
      <c r="AB221" s="18"/>
      <c r="AC221" s="18"/>
    </row>
    <row r="222" spans="1:29" x14ac:dyDescent="0.25">
      <c r="A222" s="18"/>
      <c r="B222" s="34" t="str">
        <f t="shared" si="11"/>
        <v/>
      </c>
      <c r="C222" s="16"/>
      <c r="D222" s="16"/>
      <c r="E222" s="16"/>
      <c r="F222" s="16"/>
      <c r="G222" s="16"/>
      <c r="H222" s="98">
        <f t="shared" si="17"/>
        <v>0</v>
      </c>
      <c r="I222" s="98"/>
      <c r="J222" s="18"/>
      <c r="K222" s="34" t="str">
        <f t="shared" si="12"/>
        <v/>
      </c>
      <c r="L222" s="16"/>
      <c r="M222" s="16"/>
      <c r="N222" s="16"/>
      <c r="O222" s="16"/>
      <c r="P222" s="16"/>
      <c r="Q222" s="98">
        <f t="shared" si="16"/>
        <v>0</v>
      </c>
      <c r="R222" s="98"/>
      <c r="S222" s="18"/>
      <c r="T222" s="18"/>
      <c r="U222" s="18"/>
      <c r="V222" s="18"/>
      <c r="W222" s="18"/>
      <c r="X222" s="18"/>
      <c r="Y222" s="18"/>
      <c r="Z222" s="18"/>
      <c r="AA222" s="18"/>
      <c r="AB222" s="18"/>
      <c r="AC222" s="18"/>
    </row>
    <row r="223" spans="1:29" x14ac:dyDescent="0.25">
      <c r="A223" s="18"/>
      <c r="B223" s="34" t="str">
        <f t="shared" si="11"/>
        <v/>
      </c>
      <c r="C223" s="16"/>
      <c r="D223" s="16"/>
      <c r="E223" s="16"/>
      <c r="F223" s="16"/>
      <c r="G223" s="16"/>
      <c r="H223" s="98">
        <f t="shared" si="17"/>
        <v>0</v>
      </c>
      <c r="I223" s="98"/>
      <c r="J223" s="18"/>
      <c r="K223" s="34" t="str">
        <f t="shared" si="12"/>
        <v/>
      </c>
      <c r="L223" s="16"/>
      <c r="M223" s="16"/>
      <c r="N223" s="16"/>
      <c r="O223" s="16"/>
      <c r="P223" s="16"/>
      <c r="Q223" s="98">
        <f t="shared" si="16"/>
        <v>0</v>
      </c>
      <c r="R223" s="98"/>
      <c r="S223" s="18"/>
      <c r="T223" s="18"/>
      <c r="U223" s="18"/>
      <c r="V223" s="18"/>
      <c r="W223" s="18"/>
      <c r="X223" s="18"/>
      <c r="Y223" s="18"/>
      <c r="Z223" s="18"/>
      <c r="AA223" s="18"/>
      <c r="AB223" s="18"/>
      <c r="AC223" s="18"/>
    </row>
    <row r="224" spans="1:29" x14ac:dyDescent="0.25">
      <c r="A224" s="18"/>
      <c r="B224" s="34" t="str">
        <f t="shared" si="11"/>
        <v/>
      </c>
      <c r="C224" s="16"/>
      <c r="D224" s="16"/>
      <c r="E224" s="16"/>
      <c r="F224" s="16"/>
      <c r="G224" s="16"/>
      <c r="H224" s="98">
        <f t="shared" si="17"/>
        <v>0</v>
      </c>
      <c r="I224" s="98"/>
      <c r="J224" s="18"/>
      <c r="K224" s="34" t="str">
        <f t="shared" si="12"/>
        <v/>
      </c>
      <c r="L224" s="16"/>
      <c r="M224" s="16"/>
      <c r="N224" s="16"/>
      <c r="O224" s="16"/>
      <c r="P224" s="16"/>
      <c r="Q224" s="98">
        <f t="shared" si="16"/>
        <v>0</v>
      </c>
      <c r="R224" s="98"/>
      <c r="S224" s="18"/>
      <c r="T224" s="18"/>
      <c r="U224" s="18"/>
      <c r="V224" s="18"/>
      <c r="W224" s="18"/>
      <c r="X224" s="18"/>
      <c r="Y224" s="18"/>
      <c r="Z224" s="18"/>
      <c r="AA224" s="18"/>
      <c r="AB224" s="18"/>
      <c r="AC224" s="18"/>
    </row>
    <row r="225" spans="1:29" x14ac:dyDescent="0.25">
      <c r="A225" s="18"/>
      <c r="B225" s="34" t="str">
        <f t="shared" si="11"/>
        <v/>
      </c>
      <c r="C225" s="16"/>
      <c r="D225" s="16"/>
      <c r="E225" s="16"/>
      <c r="F225" s="16"/>
      <c r="G225" s="16"/>
      <c r="H225" s="98">
        <f t="shared" si="17"/>
        <v>0</v>
      </c>
      <c r="I225" s="98"/>
      <c r="J225" s="18"/>
      <c r="K225" s="34" t="str">
        <f t="shared" si="12"/>
        <v/>
      </c>
      <c r="L225" s="16"/>
      <c r="M225" s="16"/>
      <c r="N225" s="16"/>
      <c r="O225" s="16"/>
      <c r="P225" s="16"/>
      <c r="Q225" s="98">
        <f t="shared" si="16"/>
        <v>0</v>
      </c>
      <c r="R225" s="98"/>
      <c r="S225" s="18"/>
      <c r="T225" s="18"/>
      <c r="U225" s="18"/>
      <c r="V225" s="18"/>
      <c r="W225" s="18"/>
      <c r="X225" s="18"/>
      <c r="Y225" s="18"/>
      <c r="Z225" s="18"/>
      <c r="AA225" s="18"/>
      <c r="AB225" s="18"/>
      <c r="AC225" s="18"/>
    </row>
    <row r="226" spans="1:29" x14ac:dyDescent="0.25">
      <c r="A226" s="18"/>
      <c r="B226" s="34" t="str">
        <f t="shared" si="11"/>
        <v/>
      </c>
      <c r="C226" s="16"/>
      <c r="D226" s="16"/>
      <c r="E226" s="16"/>
      <c r="F226" s="16"/>
      <c r="G226" s="16"/>
      <c r="H226" s="98">
        <f t="shared" si="17"/>
        <v>0</v>
      </c>
      <c r="I226" s="98"/>
      <c r="J226" s="18"/>
      <c r="K226" s="34" t="str">
        <f t="shared" si="12"/>
        <v/>
      </c>
      <c r="L226" s="16"/>
      <c r="M226" s="16"/>
      <c r="N226" s="16"/>
      <c r="O226" s="16"/>
      <c r="P226" s="16"/>
      <c r="Q226" s="98">
        <f t="shared" si="16"/>
        <v>0</v>
      </c>
      <c r="R226" s="98"/>
      <c r="S226" s="18"/>
      <c r="T226" s="18"/>
      <c r="U226" s="18"/>
      <c r="V226" s="18"/>
      <c r="W226" s="18"/>
      <c r="X226" s="18"/>
      <c r="Y226" s="18"/>
      <c r="Z226" s="18"/>
      <c r="AA226" s="18"/>
      <c r="AB226" s="18"/>
      <c r="AC226" s="18"/>
    </row>
    <row r="227" spans="1:29" x14ac:dyDescent="0.25">
      <c r="A227" s="18"/>
      <c r="B227" s="34" t="str">
        <f t="shared" si="11"/>
        <v/>
      </c>
      <c r="C227" s="16"/>
      <c r="D227" s="16"/>
      <c r="E227" s="16"/>
      <c r="F227" s="16"/>
      <c r="G227" s="16"/>
      <c r="H227" s="98">
        <f t="shared" si="17"/>
        <v>0</v>
      </c>
      <c r="I227" s="98"/>
      <c r="J227" s="18"/>
      <c r="K227" s="34" t="str">
        <f t="shared" si="12"/>
        <v/>
      </c>
      <c r="L227" s="16"/>
      <c r="M227" s="16"/>
      <c r="N227" s="16"/>
      <c r="O227" s="16"/>
      <c r="P227" s="16"/>
      <c r="Q227" s="98">
        <f t="shared" si="16"/>
        <v>0</v>
      </c>
      <c r="R227" s="98"/>
      <c r="S227" s="18"/>
      <c r="T227" s="18"/>
      <c r="U227" s="18"/>
      <c r="V227" s="18"/>
      <c r="W227" s="18"/>
      <c r="X227" s="18"/>
      <c r="Y227" s="18"/>
      <c r="Z227" s="18"/>
      <c r="AA227" s="18"/>
      <c r="AB227" s="18"/>
      <c r="AC227" s="18"/>
    </row>
    <row r="228" spans="1:29" x14ac:dyDescent="0.25">
      <c r="A228" s="18"/>
      <c r="B228" s="34" t="str">
        <f t="shared" si="11"/>
        <v/>
      </c>
      <c r="C228" s="16"/>
      <c r="D228" s="16"/>
      <c r="E228" s="16"/>
      <c r="F228" s="16"/>
      <c r="G228" s="16"/>
      <c r="H228" s="98">
        <f t="shared" si="17"/>
        <v>0</v>
      </c>
      <c r="I228" s="98"/>
      <c r="J228" s="18"/>
      <c r="K228" s="34" t="str">
        <f t="shared" si="12"/>
        <v/>
      </c>
      <c r="L228" s="16"/>
      <c r="M228" s="16"/>
      <c r="N228" s="16"/>
      <c r="O228" s="16"/>
      <c r="P228" s="16"/>
      <c r="Q228" s="98">
        <f t="shared" si="16"/>
        <v>0</v>
      </c>
      <c r="R228" s="98"/>
      <c r="S228" s="18"/>
      <c r="T228" s="18"/>
      <c r="U228" s="18"/>
      <c r="V228" s="18"/>
      <c r="W228" s="18"/>
      <c r="X228" s="18"/>
      <c r="Y228" s="18"/>
      <c r="Z228" s="18"/>
      <c r="AA228" s="18"/>
      <c r="AB228" s="18"/>
      <c r="AC228" s="18"/>
    </row>
    <row r="229" spans="1:29" x14ac:dyDescent="0.25">
      <c r="A229" s="18"/>
      <c r="B229" s="34" t="str">
        <f t="shared" si="11"/>
        <v/>
      </c>
      <c r="C229" s="16"/>
      <c r="D229" s="16"/>
      <c r="E229" s="16"/>
      <c r="F229" s="16"/>
      <c r="G229" s="16"/>
      <c r="H229" s="98">
        <f t="shared" si="17"/>
        <v>0</v>
      </c>
      <c r="I229" s="98"/>
      <c r="J229" s="18"/>
      <c r="K229" s="34" t="str">
        <f t="shared" si="12"/>
        <v/>
      </c>
      <c r="L229" s="16"/>
      <c r="M229" s="16"/>
      <c r="N229" s="16"/>
      <c r="O229" s="16"/>
      <c r="P229" s="16"/>
      <c r="Q229" s="98">
        <f t="shared" si="16"/>
        <v>0</v>
      </c>
      <c r="R229" s="98"/>
      <c r="S229" s="18"/>
      <c r="T229" s="18"/>
      <c r="U229" s="18"/>
      <c r="V229" s="18"/>
      <c r="W229" s="18"/>
      <c r="X229" s="18"/>
      <c r="Y229" s="18"/>
      <c r="Z229" s="18"/>
      <c r="AA229" s="18"/>
      <c r="AB229" s="18"/>
      <c r="AC229" s="18"/>
    </row>
    <row r="230" spans="1:29" x14ac:dyDescent="0.25">
      <c r="A230" s="18"/>
      <c r="B230" s="34" t="str">
        <f t="shared" si="11"/>
        <v/>
      </c>
      <c r="C230" s="16"/>
      <c r="D230" s="16"/>
      <c r="E230" s="16"/>
      <c r="F230" s="16"/>
      <c r="G230" s="16"/>
      <c r="H230" s="98">
        <f t="shared" si="17"/>
        <v>0</v>
      </c>
      <c r="I230" s="98"/>
      <c r="J230" s="18"/>
      <c r="K230" s="34" t="str">
        <f t="shared" si="12"/>
        <v/>
      </c>
      <c r="L230" s="16"/>
      <c r="M230" s="16"/>
      <c r="N230" s="16"/>
      <c r="O230" s="16"/>
      <c r="P230" s="16"/>
      <c r="Q230" s="98">
        <f t="shared" si="16"/>
        <v>0</v>
      </c>
      <c r="R230" s="98"/>
      <c r="S230" s="18"/>
      <c r="T230" s="18"/>
      <c r="U230" s="18"/>
      <c r="V230" s="18"/>
      <c r="W230" s="18"/>
      <c r="X230" s="18"/>
      <c r="Y230" s="18"/>
      <c r="Z230" s="18"/>
      <c r="AA230" s="18"/>
      <c r="AB230" s="18"/>
      <c r="AC230" s="18"/>
    </row>
    <row r="231" spans="1:29" x14ac:dyDescent="0.25">
      <c r="A231" s="18"/>
      <c r="B231" s="34" t="str">
        <f t="shared" si="11"/>
        <v/>
      </c>
      <c r="C231" s="16"/>
      <c r="D231" s="16"/>
      <c r="E231" s="16"/>
      <c r="F231" s="16"/>
      <c r="G231" s="16"/>
      <c r="H231" s="98">
        <f t="shared" si="17"/>
        <v>0</v>
      </c>
      <c r="I231" s="98"/>
      <c r="J231" s="18"/>
      <c r="K231" s="34" t="str">
        <f t="shared" si="12"/>
        <v/>
      </c>
      <c r="L231" s="16"/>
      <c r="M231" s="16"/>
      <c r="N231" s="16"/>
      <c r="O231" s="16"/>
      <c r="P231" s="16"/>
      <c r="Q231" s="98">
        <f t="shared" si="16"/>
        <v>0</v>
      </c>
      <c r="R231" s="98"/>
      <c r="S231" s="18"/>
      <c r="T231" s="18"/>
      <c r="U231" s="18"/>
      <c r="V231" s="18"/>
      <c r="W231" s="18"/>
      <c r="X231" s="18"/>
      <c r="Y231" s="18"/>
      <c r="Z231" s="18"/>
      <c r="AA231" s="18"/>
      <c r="AB231" s="18"/>
      <c r="AC231" s="18"/>
    </row>
    <row r="232" spans="1:29" x14ac:dyDescent="0.25">
      <c r="A232" s="18"/>
      <c r="B232" s="34" t="str">
        <f t="shared" si="11"/>
        <v/>
      </c>
      <c r="C232" s="16"/>
      <c r="D232" s="16"/>
      <c r="E232" s="16"/>
      <c r="F232" s="16"/>
      <c r="G232" s="16"/>
      <c r="H232" s="98">
        <f t="shared" si="17"/>
        <v>0</v>
      </c>
      <c r="I232" s="98"/>
      <c r="J232" s="18"/>
      <c r="K232" s="34" t="str">
        <f t="shared" si="12"/>
        <v/>
      </c>
      <c r="L232" s="16"/>
      <c r="M232" s="16"/>
      <c r="N232" s="16"/>
      <c r="O232" s="16"/>
      <c r="P232" s="16"/>
      <c r="Q232" s="98">
        <f t="shared" si="16"/>
        <v>0</v>
      </c>
      <c r="R232" s="98"/>
      <c r="S232" s="18"/>
      <c r="T232" s="18"/>
      <c r="U232" s="18"/>
      <c r="V232" s="18"/>
      <c r="W232" s="18"/>
      <c r="X232" s="18"/>
      <c r="Y232" s="18"/>
      <c r="Z232" s="18"/>
      <c r="AA232" s="18"/>
      <c r="AB232" s="18"/>
      <c r="AC232" s="18"/>
    </row>
    <row r="233" spans="1:29" x14ac:dyDescent="0.25">
      <c r="A233" s="18"/>
      <c r="B233" s="34" t="str">
        <f t="shared" si="11"/>
        <v/>
      </c>
      <c r="C233" s="16"/>
      <c r="D233" s="16"/>
      <c r="E233" s="16"/>
      <c r="F233" s="16"/>
      <c r="G233" s="16"/>
      <c r="H233" s="98">
        <f t="shared" si="17"/>
        <v>0</v>
      </c>
      <c r="I233" s="98"/>
      <c r="J233" s="18"/>
      <c r="K233" s="34" t="str">
        <f t="shared" si="12"/>
        <v/>
      </c>
      <c r="L233" s="16"/>
      <c r="M233" s="16"/>
      <c r="N233" s="16"/>
      <c r="O233" s="16"/>
      <c r="P233" s="16"/>
      <c r="Q233" s="98">
        <f t="shared" si="16"/>
        <v>0</v>
      </c>
      <c r="R233" s="98"/>
      <c r="S233" s="18"/>
      <c r="T233" s="18"/>
      <c r="U233" s="18"/>
      <c r="V233" s="18"/>
      <c r="W233" s="18"/>
      <c r="X233" s="18"/>
      <c r="Y233" s="18"/>
      <c r="Z233" s="18"/>
      <c r="AA233" s="18"/>
      <c r="AB233" s="18"/>
      <c r="AC233" s="18"/>
    </row>
    <row r="234" spans="1:29" x14ac:dyDescent="0.25">
      <c r="A234" s="18"/>
      <c r="B234" s="34" t="str">
        <f t="shared" si="11"/>
        <v/>
      </c>
      <c r="C234" s="16"/>
      <c r="D234" s="16"/>
      <c r="E234" s="16"/>
      <c r="F234" s="16"/>
      <c r="G234" s="16"/>
      <c r="H234" s="98">
        <f t="shared" si="17"/>
        <v>0</v>
      </c>
      <c r="I234" s="98"/>
      <c r="J234" s="18"/>
      <c r="K234" s="34" t="str">
        <f t="shared" si="12"/>
        <v/>
      </c>
      <c r="L234" s="16"/>
      <c r="M234" s="16"/>
      <c r="N234" s="16"/>
      <c r="O234" s="16"/>
      <c r="P234" s="16"/>
      <c r="Q234" s="98">
        <f t="shared" si="16"/>
        <v>0</v>
      </c>
      <c r="R234" s="98"/>
      <c r="S234" s="18"/>
      <c r="T234" s="18"/>
      <c r="U234" s="18"/>
      <c r="V234" s="18"/>
      <c r="W234" s="18"/>
      <c r="X234" s="18"/>
      <c r="Y234" s="18"/>
      <c r="Z234" s="18"/>
      <c r="AA234" s="18"/>
      <c r="AB234" s="18"/>
      <c r="AC234" s="18"/>
    </row>
    <row r="235" spans="1:29" x14ac:dyDescent="0.25">
      <c r="A235" s="18"/>
      <c r="B235" s="34" t="str">
        <f t="shared" ref="B235:B298" si="18">IF(B234="","",IF(B234+7&gt;=J$20,"",B234+7))</f>
        <v/>
      </c>
      <c r="C235" s="16"/>
      <c r="D235" s="16"/>
      <c r="E235" s="16"/>
      <c r="F235" s="16"/>
      <c r="G235" s="16"/>
      <c r="H235" s="98">
        <f t="shared" si="17"/>
        <v>0</v>
      </c>
      <c r="I235" s="98"/>
      <c r="J235" s="18"/>
      <c r="K235" s="34" t="str">
        <f t="shared" ref="K235:K298" si="19">IF(K234="","",IF(K234+7&gt;=$U$20,"",K234+7))</f>
        <v/>
      </c>
      <c r="L235" s="16"/>
      <c r="M235" s="16"/>
      <c r="N235" s="16"/>
      <c r="O235" s="16"/>
      <c r="P235" s="16"/>
      <c r="Q235" s="98">
        <f t="shared" si="16"/>
        <v>0</v>
      </c>
      <c r="R235" s="98"/>
      <c r="S235" s="18"/>
      <c r="T235" s="18"/>
      <c r="U235" s="18"/>
      <c r="V235" s="18"/>
      <c r="W235" s="18"/>
      <c r="X235" s="18"/>
      <c r="Y235" s="18"/>
      <c r="Z235" s="18"/>
      <c r="AA235" s="18"/>
      <c r="AB235" s="18"/>
      <c r="AC235" s="18"/>
    </row>
    <row r="236" spans="1:29" x14ac:dyDescent="0.25">
      <c r="A236" s="18"/>
      <c r="B236" s="34" t="str">
        <f t="shared" si="18"/>
        <v/>
      </c>
      <c r="C236" s="16"/>
      <c r="D236" s="16"/>
      <c r="E236" s="16"/>
      <c r="F236" s="16"/>
      <c r="G236" s="16"/>
      <c r="H236" s="98">
        <f t="shared" si="17"/>
        <v>0</v>
      </c>
      <c r="I236" s="98"/>
      <c r="J236" s="18"/>
      <c r="K236" s="34" t="str">
        <f t="shared" si="19"/>
        <v/>
      </c>
      <c r="L236" s="16"/>
      <c r="M236" s="16"/>
      <c r="N236" s="16"/>
      <c r="O236" s="16"/>
      <c r="P236" s="16"/>
      <c r="Q236" s="98">
        <f t="shared" si="16"/>
        <v>0</v>
      </c>
      <c r="R236" s="98"/>
      <c r="S236" s="18"/>
      <c r="T236" s="18"/>
      <c r="U236" s="18"/>
      <c r="V236" s="18"/>
      <c r="W236" s="18"/>
      <c r="X236" s="18"/>
      <c r="Y236" s="18"/>
      <c r="Z236" s="18"/>
      <c r="AA236" s="18"/>
      <c r="AB236" s="18"/>
      <c r="AC236" s="18"/>
    </row>
    <row r="237" spans="1:29" x14ac:dyDescent="0.25">
      <c r="A237" s="18"/>
      <c r="B237" s="34" t="str">
        <f t="shared" si="18"/>
        <v/>
      </c>
      <c r="C237" s="16"/>
      <c r="D237" s="16"/>
      <c r="E237" s="16"/>
      <c r="F237" s="16"/>
      <c r="G237" s="16"/>
      <c r="H237" s="98">
        <f t="shared" si="17"/>
        <v>0</v>
      </c>
      <c r="I237" s="98"/>
      <c r="J237" s="18"/>
      <c r="K237" s="34" t="str">
        <f t="shared" si="19"/>
        <v/>
      </c>
      <c r="L237" s="16"/>
      <c r="M237" s="16"/>
      <c r="N237" s="16"/>
      <c r="O237" s="16"/>
      <c r="P237" s="16"/>
      <c r="Q237" s="98">
        <f t="shared" si="16"/>
        <v>0</v>
      </c>
      <c r="R237" s="98"/>
      <c r="S237" s="18"/>
      <c r="T237" s="18"/>
      <c r="U237" s="18"/>
      <c r="V237" s="18"/>
      <c r="W237" s="18"/>
      <c r="X237" s="18"/>
      <c r="Y237" s="18"/>
      <c r="Z237" s="18"/>
      <c r="AA237" s="18"/>
      <c r="AB237" s="18"/>
      <c r="AC237" s="18"/>
    </row>
    <row r="238" spans="1:29" x14ac:dyDescent="0.25">
      <c r="A238" s="18"/>
      <c r="B238" s="34" t="str">
        <f t="shared" si="18"/>
        <v/>
      </c>
      <c r="C238" s="16"/>
      <c r="D238" s="16"/>
      <c r="E238" s="16"/>
      <c r="F238" s="16"/>
      <c r="G238" s="16"/>
      <c r="H238" s="98">
        <f t="shared" si="17"/>
        <v>0</v>
      </c>
      <c r="I238" s="98"/>
      <c r="J238" s="18"/>
      <c r="K238" s="34" t="str">
        <f t="shared" si="19"/>
        <v/>
      </c>
      <c r="L238" s="16"/>
      <c r="M238" s="16"/>
      <c r="N238" s="16"/>
      <c r="O238" s="16"/>
      <c r="P238" s="16"/>
      <c r="Q238" s="98">
        <f t="shared" si="16"/>
        <v>0</v>
      </c>
      <c r="R238" s="98"/>
      <c r="S238" s="18"/>
      <c r="T238" s="18"/>
      <c r="U238" s="18"/>
      <c r="V238" s="18"/>
      <c r="W238" s="18"/>
      <c r="X238" s="18"/>
      <c r="Y238" s="18"/>
      <c r="Z238" s="18"/>
      <c r="AA238" s="18"/>
      <c r="AB238" s="18"/>
      <c r="AC238" s="18"/>
    </row>
    <row r="239" spans="1:29" x14ac:dyDescent="0.25">
      <c r="A239" s="18"/>
      <c r="B239" s="34" t="str">
        <f t="shared" si="18"/>
        <v/>
      </c>
      <c r="C239" s="16"/>
      <c r="D239" s="16"/>
      <c r="E239" s="16"/>
      <c r="F239" s="16"/>
      <c r="G239" s="16"/>
      <c r="H239" s="98">
        <f t="shared" si="17"/>
        <v>0</v>
      </c>
      <c r="I239" s="98"/>
      <c r="J239" s="18"/>
      <c r="K239" s="34" t="str">
        <f t="shared" si="19"/>
        <v/>
      </c>
      <c r="L239" s="16"/>
      <c r="M239" s="16"/>
      <c r="N239" s="16"/>
      <c r="O239" s="16"/>
      <c r="P239" s="16"/>
      <c r="Q239" s="98">
        <f t="shared" si="16"/>
        <v>0</v>
      </c>
      <c r="R239" s="98"/>
      <c r="S239" s="18"/>
      <c r="T239" s="18"/>
      <c r="U239" s="18"/>
      <c r="V239" s="18"/>
      <c r="W239" s="18"/>
      <c r="X239" s="18"/>
      <c r="Y239" s="18"/>
      <c r="Z239" s="18"/>
      <c r="AA239" s="18"/>
      <c r="AB239" s="18"/>
      <c r="AC239" s="18"/>
    </row>
    <row r="240" spans="1:29" x14ac:dyDescent="0.25">
      <c r="A240" s="18"/>
      <c r="B240" s="34" t="str">
        <f t="shared" si="18"/>
        <v/>
      </c>
      <c r="C240" s="16"/>
      <c r="D240" s="16"/>
      <c r="E240" s="16"/>
      <c r="F240" s="16"/>
      <c r="G240" s="16"/>
      <c r="H240" s="98">
        <f t="shared" si="17"/>
        <v>0</v>
      </c>
      <c r="I240" s="98"/>
      <c r="J240" s="18"/>
      <c r="K240" s="34" t="str">
        <f t="shared" si="19"/>
        <v/>
      </c>
      <c r="L240" s="16"/>
      <c r="M240" s="16"/>
      <c r="N240" s="16"/>
      <c r="O240" s="16"/>
      <c r="P240" s="16"/>
      <c r="Q240" s="98">
        <f t="shared" si="16"/>
        <v>0</v>
      </c>
      <c r="R240" s="98"/>
      <c r="S240" s="18"/>
      <c r="T240" s="18"/>
      <c r="U240" s="18"/>
      <c r="V240" s="18"/>
      <c r="W240" s="18"/>
      <c r="X240" s="18"/>
      <c r="Y240" s="18"/>
      <c r="Z240" s="18"/>
      <c r="AA240" s="18"/>
      <c r="AB240" s="18"/>
      <c r="AC240" s="18"/>
    </row>
    <row r="241" spans="1:29" x14ac:dyDescent="0.25">
      <c r="A241" s="18"/>
      <c r="B241" s="34" t="str">
        <f t="shared" si="18"/>
        <v/>
      </c>
      <c r="C241" s="16"/>
      <c r="D241" s="16"/>
      <c r="E241" s="16"/>
      <c r="F241" s="16"/>
      <c r="G241" s="16"/>
      <c r="H241" s="98">
        <f t="shared" si="17"/>
        <v>0</v>
      </c>
      <c r="I241" s="98"/>
      <c r="J241" s="18"/>
      <c r="K241" s="34" t="str">
        <f t="shared" si="19"/>
        <v/>
      </c>
      <c r="L241" s="16"/>
      <c r="M241" s="16"/>
      <c r="N241" s="16"/>
      <c r="O241" s="16"/>
      <c r="P241" s="16"/>
      <c r="Q241" s="98">
        <f t="shared" si="16"/>
        <v>0</v>
      </c>
      <c r="R241" s="98"/>
      <c r="S241" s="18"/>
      <c r="T241" s="18"/>
      <c r="U241" s="18"/>
      <c r="V241" s="18"/>
      <c r="W241" s="18"/>
      <c r="X241" s="18"/>
      <c r="Y241" s="18"/>
      <c r="Z241" s="18"/>
      <c r="AA241" s="18"/>
      <c r="AB241" s="18"/>
      <c r="AC241" s="18"/>
    </row>
    <row r="242" spans="1:29" x14ac:dyDescent="0.25">
      <c r="A242" s="18"/>
      <c r="B242" s="34" t="str">
        <f t="shared" si="18"/>
        <v/>
      </c>
      <c r="C242" s="16"/>
      <c r="D242" s="16"/>
      <c r="E242" s="16"/>
      <c r="F242" s="16"/>
      <c r="G242" s="16"/>
      <c r="H242" s="98">
        <f t="shared" si="17"/>
        <v>0</v>
      </c>
      <c r="I242" s="98"/>
      <c r="J242" s="18"/>
      <c r="K242" s="34" t="str">
        <f t="shared" si="19"/>
        <v/>
      </c>
      <c r="L242" s="16"/>
      <c r="M242" s="16"/>
      <c r="N242" s="16"/>
      <c r="O242" s="16"/>
      <c r="P242" s="16"/>
      <c r="Q242" s="98">
        <f t="shared" ref="Q242:Q305" si="20">SUM(L242:P242)</f>
        <v>0</v>
      </c>
      <c r="R242" s="98"/>
      <c r="S242" s="18"/>
      <c r="T242" s="18"/>
      <c r="U242" s="18"/>
      <c r="V242" s="18"/>
      <c r="W242" s="18"/>
      <c r="X242" s="18"/>
      <c r="Y242" s="18"/>
      <c r="Z242" s="18"/>
      <c r="AA242" s="18"/>
      <c r="AB242" s="18"/>
      <c r="AC242" s="18"/>
    </row>
    <row r="243" spans="1:29" x14ac:dyDescent="0.25">
      <c r="A243" s="18"/>
      <c r="B243" s="34" t="str">
        <f t="shared" si="18"/>
        <v/>
      </c>
      <c r="C243" s="16"/>
      <c r="D243" s="16"/>
      <c r="E243" s="16"/>
      <c r="F243" s="16"/>
      <c r="G243" s="16"/>
      <c r="H243" s="98">
        <f t="shared" si="17"/>
        <v>0</v>
      </c>
      <c r="I243" s="98"/>
      <c r="J243" s="18"/>
      <c r="K243" s="34" t="str">
        <f t="shared" si="19"/>
        <v/>
      </c>
      <c r="L243" s="16"/>
      <c r="M243" s="16"/>
      <c r="N243" s="16"/>
      <c r="O243" s="16"/>
      <c r="P243" s="16"/>
      <c r="Q243" s="98">
        <f t="shared" si="20"/>
        <v>0</v>
      </c>
      <c r="R243" s="98"/>
      <c r="S243" s="18"/>
      <c r="T243" s="18"/>
      <c r="U243" s="18"/>
      <c r="V243" s="18"/>
      <c r="W243" s="18"/>
      <c r="X243" s="18"/>
      <c r="Y243" s="18"/>
      <c r="Z243" s="18"/>
      <c r="AA243" s="18"/>
      <c r="AB243" s="18"/>
      <c r="AC243" s="18"/>
    </row>
    <row r="244" spans="1:29" x14ac:dyDescent="0.25">
      <c r="A244" s="18"/>
      <c r="B244" s="34" t="str">
        <f t="shared" si="18"/>
        <v/>
      </c>
      <c r="C244" s="16"/>
      <c r="D244" s="16"/>
      <c r="E244" s="16"/>
      <c r="F244" s="16"/>
      <c r="G244" s="16"/>
      <c r="H244" s="98">
        <f t="shared" si="17"/>
        <v>0</v>
      </c>
      <c r="I244" s="98"/>
      <c r="J244" s="18"/>
      <c r="K244" s="34" t="str">
        <f t="shared" si="19"/>
        <v/>
      </c>
      <c r="L244" s="16"/>
      <c r="M244" s="16"/>
      <c r="N244" s="16"/>
      <c r="O244" s="16"/>
      <c r="P244" s="16"/>
      <c r="Q244" s="98">
        <f t="shared" si="20"/>
        <v>0</v>
      </c>
      <c r="R244" s="98"/>
      <c r="S244" s="18"/>
      <c r="T244" s="18"/>
      <c r="U244" s="18"/>
      <c r="V244" s="18"/>
      <c r="W244" s="18"/>
      <c r="X244" s="18"/>
      <c r="Y244" s="18"/>
      <c r="Z244" s="18"/>
      <c r="AA244" s="18"/>
      <c r="AB244" s="18"/>
      <c r="AC244" s="18"/>
    </row>
    <row r="245" spans="1:29" x14ac:dyDescent="0.25">
      <c r="A245" s="18"/>
      <c r="B245" s="34" t="str">
        <f t="shared" si="18"/>
        <v/>
      </c>
      <c r="C245" s="16"/>
      <c r="D245" s="16"/>
      <c r="E245" s="16"/>
      <c r="F245" s="16"/>
      <c r="G245" s="16"/>
      <c r="H245" s="98">
        <f t="shared" si="17"/>
        <v>0</v>
      </c>
      <c r="I245" s="98"/>
      <c r="J245" s="18"/>
      <c r="K245" s="34" t="str">
        <f t="shared" si="19"/>
        <v/>
      </c>
      <c r="L245" s="16"/>
      <c r="M245" s="16"/>
      <c r="N245" s="16"/>
      <c r="O245" s="16"/>
      <c r="P245" s="16"/>
      <c r="Q245" s="98">
        <f t="shared" si="20"/>
        <v>0</v>
      </c>
      <c r="R245" s="98"/>
      <c r="S245" s="18"/>
      <c r="T245" s="18"/>
      <c r="U245" s="18"/>
      <c r="V245" s="18"/>
      <c r="W245" s="18"/>
      <c r="X245" s="18"/>
      <c r="Y245" s="18"/>
      <c r="Z245" s="18"/>
      <c r="AA245" s="18"/>
      <c r="AB245" s="18"/>
      <c r="AC245" s="18"/>
    </row>
    <row r="246" spans="1:29" x14ac:dyDescent="0.25">
      <c r="A246" s="18"/>
      <c r="B246" s="34" t="str">
        <f t="shared" si="18"/>
        <v/>
      </c>
      <c r="C246" s="16"/>
      <c r="D246" s="16"/>
      <c r="E246" s="16"/>
      <c r="F246" s="16"/>
      <c r="G246" s="16"/>
      <c r="H246" s="98">
        <f t="shared" si="17"/>
        <v>0</v>
      </c>
      <c r="I246" s="98"/>
      <c r="J246" s="18"/>
      <c r="K246" s="34" t="str">
        <f t="shared" si="19"/>
        <v/>
      </c>
      <c r="L246" s="16"/>
      <c r="M246" s="16"/>
      <c r="N246" s="16"/>
      <c r="O246" s="16"/>
      <c r="P246" s="16"/>
      <c r="Q246" s="98">
        <f t="shared" si="20"/>
        <v>0</v>
      </c>
      <c r="R246" s="98"/>
      <c r="S246" s="18"/>
      <c r="T246" s="18"/>
      <c r="U246" s="18"/>
      <c r="V246" s="18"/>
      <c r="W246" s="18"/>
      <c r="X246" s="18"/>
      <c r="Y246" s="18"/>
      <c r="Z246" s="18"/>
      <c r="AA246" s="18"/>
      <c r="AB246" s="18"/>
      <c r="AC246" s="18"/>
    </row>
    <row r="247" spans="1:29" x14ac:dyDescent="0.25">
      <c r="A247" s="18"/>
      <c r="B247" s="34" t="str">
        <f t="shared" si="18"/>
        <v/>
      </c>
      <c r="C247" s="16"/>
      <c r="D247" s="16"/>
      <c r="E247" s="16"/>
      <c r="F247" s="16"/>
      <c r="G247" s="16"/>
      <c r="H247" s="98">
        <f t="shared" si="17"/>
        <v>0</v>
      </c>
      <c r="I247" s="98"/>
      <c r="J247" s="18"/>
      <c r="K247" s="34" t="str">
        <f t="shared" si="19"/>
        <v/>
      </c>
      <c r="L247" s="16"/>
      <c r="M247" s="16"/>
      <c r="N247" s="16"/>
      <c r="O247" s="16"/>
      <c r="P247" s="16"/>
      <c r="Q247" s="98">
        <f t="shared" si="20"/>
        <v>0</v>
      </c>
      <c r="R247" s="98"/>
      <c r="S247" s="18"/>
      <c r="T247" s="18"/>
      <c r="U247" s="18"/>
      <c r="V247" s="18"/>
      <c r="W247" s="18"/>
      <c r="X247" s="18"/>
      <c r="Y247" s="18"/>
      <c r="Z247" s="18"/>
      <c r="AA247" s="18"/>
      <c r="AB247" s="18"/>
      <c r="AC247" s="18"/>
    </row>
    <row r="248" spans="1:29" x14ac:dyDescent="0.25">
      <c r="A248" s="18"/>
      <c r="B248" s="34" t="str">
        <f t="shared" si="18"/>
        <v/>
      </c>
      <c r="C248" s="16"/>
      <c r="D248" s="16"/>
      <c r="E248" s="16"/>
      <c r="F248" s="16"/>
      <c r="G248" s="16"/>
      <c r="H248" s="98">
        <f t="shared" si="17"/>
        <v>0</v>
      </c>
      <c r="I248" s="98"/>
      <c r="J248" s="18"/>
      <c r="K248" s="34" t="str">
        <f t="shared" si="19"/>
        <v/>
      </c>
      <c r="L248" s="16"/>
      <c r="M248" s="16"/>
      <c r="N248" s="16"/>
      <c r="O248" s="16"/>
      <c r="P248" s="16"/>
      <c r="Q248" s="98">
        <f t="shared" si="20"/>
        <v>0</v>
      </c>
      <c r="R248" s="98"/>
      <c r="S248" s="18"/>
      <c r="T248" s="18"/>
      <c r="U248" s="18"/>
      <c r="V248" s="18"/>
      <c r="W248" s="18"/>
      <c r="X248" s="18"/>
      <c r="Y248" s="18"/>
      <c r="Z248" s="18"/>
      <c r="AA248" s="18"/>
      <c r="AB248" s="18"/>
      <c r="AC248" s="18"/>
    </row>
    <row r="249" spans="1:29" x14ac:dyDescent="0.25">
      <c r="A249" s="18"/>
      <c r="B249" s="34" t="str">
        <f t="shared" si="18"/>
        <v/>
      </c>
      <c r="C249" s="16"/>
      <c r="D249" s="16"/>
      <c r="E249" s="16"/>
      <c r="F249" s="16"/>
      <c r="G249" s="16"/>
      <c r="H249" s="98">
        <f t="shared" si="17"/>
        <v>0</v>
      </c>
      <c r="I249" s="98"/>
      <c r="J249" s="18"/>
      <c r="K249" s="34" t="str">
        <f t="shared" si="19"/>
        <v/>
      </c>
      <c r="L249" s="16"/>
      <c r="M249" s="16"/>
      <c r="N249" s="16"/>
      <c r="O249" s="16"/>
      <c r="P249" s="16"/>
      <c r="Q249" s="98">
        <f t="shared" si="20"/>
        <v>0</v>
      </c>
      <c r="R249" s="98"/>
      <c r="S249" s="18"/>
      <c r="T249" s="18"/>
      <c r="U249" s="18"/>
      <c r="V249" s="18"/>
      <c r="W249" s="18"/>
      <c r="X249" s="18"/>
      <c r="Y249" s="18"/>
      <c r="Z249" s="18"/>
      <c r="AA249" s="18"/>
      <c r="AB249" s="18"/>
      <c r="AC249" s="18"/>
    </row>
    <row r="250" spans="1:29" x14ac:dyDescent="0.25">
      <c r="A250" s="18"/>
      <c r="B250" s="34" t="str">
        <f t="shared" si="18"/>
        <v/>
      </c>
      <c r="C250" s="16"/>
      <c r="D250" s="16"/>
      <c r="E250" s="16"/>
      <c r="F250" s="16"/>
      <c r="G250" s="16"/>
      <c r="H250" s="98">
        <f t="shared" si="17"/>
        <v>0</v>
      </c>
      <c r="I250" s="98"/>
      <c r="J250" s="18"/>
      <c r="K250" s="34" t="str">
        <f t="shared" si="19"/>
        <v/>
      </c>
      <c r="L250" s="16"/>
      <c r="M250" s="16"/>
      <c r="N250" s="16"/>
      <c r="O250" s="16"/>
      <c r="P250" s="16"/>
      <c r="Q250" s="98">
        <f t="shared" si="20"/>
        <v>0</v>
      </c>
      <c r="R250" s="98"/>
      <c r="S250" s="18"/>
      <c r="T250" s="18"/>
      <c r="U250" s="18"/>
      <c r="V250" s="18"/>
      <c r="W250" s="18"/>
      <c r="X250" s="18"/>
      <c r="Y250" s="18"/>
      <c r="Z250" s="18"/>
      <c r="AA250" s="18"/>
      <c r="AB250" s="18"/>
      <c r="AC250" s="18"/>
    </row>
    <row r="251" spans="1:29" x14ac:dyDescent="0.25">
      <c r="A251" s="18"/>
      <c r="B251" s="34" t="str">
        <f t="shared" si="18"/>
        <v/>
      </c>
      <c r="C251" s="16"/>
      <c r="D251" s="16"/>
      <c r="E251" s="16"/>
      <c r="F251" s="16"/>
      <c r="G251" s="16"/>
      <c r="H251" s="98">
        <f t="shared" si="17"/>
        <v>0</v>
      </c>
      <c r="I251" s="98"/>
      <c r="J251" s="18"/>
      <c r="K251" s="34" t="str">
        <f t="shared" si="19"/>
        <v/>
      </c>
      <c r="L251" s="16"/>
      <c r="M251" s="16"/>
      <c r="N251" s="16"/>
      <c r="O251" s="16"/>
      <c r="P251" s="16"/>
      <c r="Q251" s="98">
        <f t="shared" si="20"/>
        <v>0</v>
      </c>
      <c r="R251" s="98"/>
      <c r="S251" s="18"/>
      <c r="T251" s="18"/>
      <c r="U251" s="18"/>
      <c r="V251" s="18"/>
      <c r="W251" s="18"/>
      <c r="X251" s="18"/>
      <c r="Y251" s="18"/>
      <c r="Z251" s="18"/>
      <c r="AA251" s="18"/>
      <c r="AB251" s="18"/>
      <c r="AC251" s="18"/>
    </row>
    <row r="252" spans="1:29" x14ac:dyDescent="0.25">
      <c r="A252" s="18"/>
      <c r="B252" s="34" t="str">
        <f t="shared" si="18"/>
        <v/>
      </c>
      <c r="C252" s="16"/>
      <c r="D252" s="16"/>
      <c r="E252" s="16"/>
      <c r="F252" s="16"/>
      <c r="G252" s="16"/>
      <c r="H252" s="98">
        <f t="shared" si="17"/>
        <v>0</v>
      </c>
      <c r="I252" s="98"/>
      <c r="J252" s="18"/>
      <c r="K252" s="34" t="str">
        <f t="shared" si="19"/>
        <v/>
      </c>
      <c r="L252" s="16"/>
      <c r="M252" s="16"/>
      <c r="N252" s="16"/>
      <c r="O252" s="16"/>
      <c r="P252" s="16"/>
      <c r="Q252" s="98">
        <f t="shared" si="20"/>
        <v>0</v>
      </c>
      <c r="R252" s="98"/>
      <c r="S252" s="18"/>
      <c r="T252" s="18"/>
      <c r="U252" s="18"/>
      <c r="V252" s="18"/>
      <c r="W252" s="18"/>
      <c r="X252" s="18"/>
      <c r="Y252" s="18"/>
      <c r="Z252" s="18"/>
      <c r="AA252" s="18"/>
      <c r="AB252" s="18"/>
      <c r="AC252" s="18"/>
    </row>
    <row r="253" spans="1:29" x14ac:dyDescent="0.25">
      <c r="A253" s="18"/>
      <c r="B253" s="34" t="str">
        <f t="shared" si="18"/>
        <v/>
      </c>
      <c r="C253" s="16"/>
      <c r="D253" s="16"/>
      <c r="E253" s="16"/>
      <c r="F253" s="16"/>
      <c r="G253" s="16"/>
      <c r="H253" s="98">
        <f t="shared" si="17"/>
        <v>0</v>
      </c>
      <c r="I253" s="98"/>
      <c r="J253" s="18"/>
      <c r="K253" s="34" t="str">
        <f t="shared" si="19"/>
        <v/>
      </c>
      <c r="L253" s="16"/>
      <c r="M253" s="16"/>
      <c r="N253" s="16"/>
      <c r="O253" s="16"/>
      <c r="P253" s="16"/>
      <c r="Q253" s="98">
        <f t="shared" si="20"/>
        <v>0</v>
      </c>
      <c r="R253" s="98"/>
      <c r="S253" s="18"/>
      <c r="T253" s="18"/>
      <c r="U253" s="18"/>
      <c r="V253" s="18"/>
      <c r="W253" s="18"/>
      <c r="X253" s="18"/>
      <c r="Y253" s="18"/>
      <c r="Z253" s="18"/>
      <c r="AA253" s="18"/>
      <c r="AB253" s="18"/>
      <c r="AC253" s="18"/>
    </row>
    <row r="254" spans="1:29" x14ac:dyDescent="0.25">
      <c r="A254" s="18"/>
      <c r="B254" s="34" t="str">
        <f t="shared" si="18"/>
        <v/>
      </c>
      <c r="C254" s="16"/>
      <c r="D254" s="16"/>
      <c r="E254" s="16"/>
      <c r="F254" s="16"/>
      <c r="G254" s="16"/>
      <c r="H254" s="98">
        <f t="shared" si="17"/>
        <v>0</v>
      </c>
      <c r="I254" s="98"/>
      <c r="J254" s="18"/>
      <c r="K254" s="34" t="str">
        <f t="shared" si="19"/>
        <v/>
      </c>
      <c r="L254" s="16"/>
      <c r="M254" s="16"/>
      <c r="N254" s="16"/>
      <c r="O254" s="16"/>
      <c r="P254" s="16"/>
      <c r="Q254" s="98">
        <f t="shared" si="20"/>
        <v>0</v>
      </c>
      <c r="R254" s="98"/>
      <c r="S254" s="18"/>
      <c r="T254" s="18"/>
      <c r="U254" s="18"/>
      <c r="V254" s="18"/>
      <c r="W254" s="18"/>
      <c r="X254" s="18"/>
      <c r="Y254" s="18"/>
      <c r="Z254" s="18"/>
      <c r="AA254" s="18"/>
      <c r="AB254" s="18"/>
      <c r="AC254" s="18"/>
    </row>
    <row r="255" spans="1:29" x14ac:dyDescent="0.25">
      <c r="A255" s="18"/>
      <c r="B255" s="34" t="str">
        <f t="shared" si="18"/>
        <v/>
      </c>
      <c r="C255" s="16"/>
      <c r="D255" s="16"/>
      <c r="E255" s="16"/>
      <c r="F255" s="16"/>
      <c r="G255" s="16"/>
      <c r="H255" s="98">
        <f t="shared" si="17"/>
        <v>0</v>
      </c>
      <c r="I255" s="98"/>
      <c r="J255" s="18"/>
      <c r="K255" s="34" t="str">
        <f t="shared" si="19"/>
        <v/>
      </c>
      <c r="L255" s="16"/>
      <c r="M255" s="16"/>
      <c r="N255" s="16"/>
      <c r="O255" s="16"/>
      <c r="P255" s="16"/>
      <c r="Q255" s="98">
        <f t="shared" si="20"/>
        <v>0</v>
      </c>
      <c r="R255" s="98"/>
      <c r="S255" s="18"/>
      <c r="T255" s="18"/>
      <c r="U255" s="18"/>
      <c r="V255" s="18"/>
      <c r="W255" s="18"/>
      <c r="X255" s="18"/>
      <c r="Y255" s="18"/>
      <c r="Z255" s="18"/>
      <c r="AA255" s="18"/>
      <c r="AB255" s="18"/>
      <c r="AC255" s="18"/>
    </row>
    <row r="256" spans="1:29" x14ac:dyDescent="0.25">
      <c r="A256" s="18"/>
      <c r="B256" s="34" t="str">
        <f t="shared" si="18"/>
        <v/>
      </c>
      <c r="C256" s="16"/>
      <c r="D256" s="16"/>
      <c r="E256" s="16"/>
      <c r="F256" s="16"/>
      <c r="G256" s="16"/>
      <c r="H256" s="98">
        <f t="shared" si="17"/>
        <v>0</v>
      </c>
      <c r="I256" s="98"/>
      <c r="J256" s="18"/>
      <c r="K256" s="34" t="str">
        <f t="shared" si="19"/>
        <v/>
      </c>
      <c r="L256" s="16"/>
      <c r="M256" s="16"/>
      <c r="N256" s="16"/>
      <c r="O256" s="16"/>
      <c r="P256" s="16"/>
      <c r="Q256" s="98">
        <f t="shared" si="20"/>
        <v>0</v>
      </c>
      <c r="R256" s="98"/>
      <c r="S256" s="18"/>
      <c r="T256" s="18"/>
      <c r="U256" s="18"/>
      <c r="V256" s="18"/>
      <c r="W256" s="18"/>
      <c r="X256" s="18"/>
      <c r="Y256" s="18"/>
      <c r="Z256" s="18"/>
      <c r="AA256" s="18"/>
      <c r="AB256" s="18"/>
      <c r="AC256" s="18"/>
    </row>
    <row r="257" spans="1:29" x14ac:dyDescent="0.25">
      <c r="A257" s="18"/>
      <c r="B257" s="34" t="str">
        <f t="shared" si="18"/>
        <v/>
      </c>
      <c r="C257" s="16"/>
      <c r="D257" s="16"/>
      <c r="E257" s="16"/>
      <c r="F257" s="16"/>
      <c r="G257" s="16"/>
      <c r="H257" s="98">
        <f t="shared" si="17"/>
        <v>0</v>
      </c>
      <c r="I257" s="98"/>
      <c r="J257" s="18"/>
      <c r="K257" s="34" t="str">
        <f t="shared" si="19"/>
        <v/>
      </c>
      <c r="L257" s="16"/>
      <c r="M257" s="16"/>
      <c r="N257" s="16"/>
      <c r="O257" s="16"/>
      <c r="P257" s="16"/>
      <c r="Q257" s="98">
        <f t="shared" si="20"/>
        <v>0</v>
      </c>
      <c r="R257" s="98"/>
      <c r="S257" s="18"/>
      <c r="T257" s="18"/>
      <c r="U257" s="18"/>
      <c r="V257" s="18"/>
      <c r="W257" s="18"/>
      <c r="X257" s="18"/>
      <c r="Y257" s="18"/>
      <c r="Z257" s="18"/>
      <c r="AA257" s="18"/>
      <c r="AB257" s="18"/>
      <c r="AC257" s="18"/>
    </row>
    <row r="258" spans="1:29" x14ac:dyDescent="0.25">
      <c r="A258" s="18"/>
      <c r="B258" s="34" t="str">
        <f t="shared" si="18"/>
        <v/>
      </c>
      <c r="C258" s="16"/>
      <c r="D258" s="16"/>
      <c r="E258" s="16"/>
      <c r="F258" s="16"/>
      <c r="G258" s="16"/>
      <c r="H258" s="98">
        <f t="shared" si="17"/>
        <v>0</v>
      </c>
      <c r="I258" s="98"/>
      <c r="J258" s="18"/>
      <c r="K258" s="34" t="str">
        <f t="shared" si="19"/>
        <v/>
      </c>
      <c r="L258" s="16"/>
      <c r="M258" s="16"/>
      <c r="N258" s="16"/>
      <c r="O258" s="16"/>
      <c r="P258" s="16"/>
      <c r="Q258" s="98">
        <f t="shared" si="20"/>
        <v>0</v>
      </c>
      <c r="R258" s="98"/>
      <c r="S258" s="18"/>
      <c r="T258" s="18"/>
      <c r="U258" s="18"/>
      <c r="V258" s="18"/>
      <c r="W258" s="18"/>
      <c r="X258" s="18"/>
      <c r="Y258" s="18"/>
      <c r="Z258" s="18"/>
      <c r="AA258" s="18"/>
      <c r="AB258" s="18"/>
      <c r="AC258" s="18"/>
    </row>
    <row r="259" spans="1:29" x14ac:dyDescent="0.25">
      <c r="A259" s="18"/>
      <c r="B259" s="34" t="str">
        <f t="shared" si="18"/>
        <v/>
      </c>
      <c r="C259" s="16"/>
      <c r="D259" s="16"/>
      <c r="E259" s="16"/>
      <c r="F259" s="16"/>
      <c r="G259" s="16"/>
      <c r="H259" s="98">
        <f t="shared" si="17"/>
        <v>0</v>
      </c>
      <c r="I259" s="98"/>
      <c r="J259" s="18"/>
      <c r="K259" s="34" t="str">
        <f t="shared" si="19"/>
        <v/>
      </c>
      <c r="L259" s="16"/>
      <c r="M259" s="16"/>
      <c r="N259" s="16"/>
      <c r="O259" s="16"/>
      <c r="P259" s="16"/>
      <c r="Q259" s="98">
        <f t="shared" si="20"/>
        <v>0</v>
      </c>
      <c r="R259" s="98"/>
      <c r="S259" s="18"/>
      <c r="T259" s="18"/>
      <c r="U259" s="18"/>
      <c r="V259" s="18"/>
      <c r="W259" s="18"/>
      <c r="X259" s="18"/>
      <c r="Y259" s="18"/>
      <c r="Z259" s="18"/>
      <c r="AA259" s="18"/>
      <c r="AB259" s="18"/>
      <c r="AC259" s="18"/>
    </row>
    <row r="260" spans="1:29" x14ac:dyDescent="0.25">
      <c r="A260" s="18"/>
      <c r="B260" s="34" t="str">
        <f t="shared" si="18"/>
        <v/>
      </c>
      <c r="C260" s="16"/>
      <c r="D260" s="16"/>
      <c r="E260" s="16"/>
      <c r="F260" s="16"/>
      <c r="G260" s="16"/>
      <c r="H260" s="98">
        <f t="shared" si="17"/>
        <v>0</v>
      </c>
      <c r="I260" s="98"/>
      <c r="J260" s="18"/>
      <c r="K260" s="34" t="str">
        <f t="shared" si="19"/>
        <v/>
      </c>
      <c r="L260" s="16"/>
      <c r="M260" s="16"/>
      <c r="N260" s="16"/>
      <c r="O260" s="16"/>
      <c r="P260" s="16"/>
      <c r="Q260" s="98">
        <f t="shared" si="20"/>
        <v>0</v>
      </c>
      <c r="R260" s="98"/>
      <c r="S260" s="18"/>
      <c r="T260" s="18"/>
      <c r="U260" s="18"/>
      <c r="V260" s="18"/>
      <c r="W260" s="18"/>
      <c r="X260" s="18"/>
      <c r="Y260" s="18"/>
      <c r="Z260" s="18"/>
      <c r="AA260" s="18"/>
      <c r="AB260" s="18"/>
      <c r="AC260" s="18"/>
    </row>
    <row r="261" spans="1:29" x14ac:dyDescent="0.25">
      <c r="A261" s="18"/>
      <c r="B261" s="34" t="str">
        <f t="shared" si="18"/>
        <v/>
      </c>
      <c r="C261" s="16"/>
      <c r="D261" s="16"/>
      <c r="E261" s="16"/>
      <c r="F261" s="16"/>
      <c r="G261" s="16"/>
      <c r="H261" s="98">
        <f t="shared" si="17"/>
        <v>0</v>
      </c>
      <c r="I261" s="98"/>
      <c r="J261" s="18"/>
      <c r="K261" s="34" t="str">
        <f t="shared" si="19"/>
        <v/>
      </c>
      <c r="L261" s="16"/>
      <c r="M261" s="16"/>
      <c r="N261" s="16"/>
      <c r="O261" s="16"/>
      <c r="P261" s="16"/>
      <c r="Q261" s="98">
        <f t="shared" si="20"/>
        <v>0</v>
      </c>
      <c r="R261" s="98"/>
      <c r="S261" s="18"/>
      <c r="T261" s="18"/>
      <c r="U261" s="18"/>
      <c r="V261" s="18"/>
      <c r="W261" s="18"/>
      <c r="X261" s="18"/>
      <c r="Y261" s="18"/>
      <c r="Z261" s="18"/>
      <c r="AA261" s="18"/>
      <c r="AB261" s="18"/>
      <c r="AC261" s="18"/>
    </row>
    <row r="262" spans="1:29" x14ac:dyDescent="0.25">
      <c r="A262" s="18"/>
      <c r="B262" s="34" t="str">
        <f t="shared" si="18"/>
        <v/>
      </c>
      <c r="C262" s="16"/>
      <c r="D262" s="16"/>
      <c r="E262" s="16"/>
      <c r="F262" s="16"/>
      <c r="G262" s="16"/>
      <c r="H262" s="98">
        <f t="shared" si="17"/>
        <v>0</v>
      </c>
      <c r="I262" s="98"/>
      <c r="J262" s="18"/>
      <c r="K262" s="34" t="str">
        <f t="shared" si="19"/>
        <v/>
      </c>
      <c r="L262" s="16"/>
      <c r="M262" s="16"/>
      <c r="N262" s="16"/>
      <c r="O262" s="16"/>
      <c r="P262" s="16"/>
      <c r="Q262" s="98">
        <f t="shared" si="20"/>
        <v>0</v>
      </c>
      <c r="R262" s="98"/>
      <c r="S262" s="18"/>
      <c r="T262" s="18"/>
      <c r="U262" s="18"/>
      <c r="V262" s="18"/>
      <c r="W262" s="18"/>
      <c r="X262" s="18"/>
      <c r="Y262" s="18"/>
      <c r="Z262" s="18"/>
      <c r="AA262" s="18"/>
      <c r="AB262" s="18"/>
      <c r="AC262" s="18"/>
    </row>
    <row r="263" spans="1:29" x14ac:dyDescent="0.25">
      <c r="A263" s="18"/>
      <c r="B263" s="34" t="str">
        <f t="shared" si="18"/>
        <v/>
      </c>
      <c r="C263" s="16"/>
      <c r="D263" s="16"/>
      <c r="E263" s="16"/>
      <c r="F263" s="16"/>
      <c r="G263" s="16"/>
      <c r="H263" s="98">
        <f t="shared" si="17"/>
        <v>0</v>
      </c>
      <c r="I263" s="98"/>
      <c r="J263" s="18"/>
      <c r="K263" s="34" t="str">
        <f t="shared" si="19"/>
        <v/>
      </c>
      <c r="L263" s="16"/>
      <c r="M263" s="16"/>
      <c r="N263" s="16"/>
      <c r="O263" s="16"/>
      <c r="P263" s="16"/>
      <c r="Q263" s="98">
        <f t="shared" si="20"/>
        <v>0</v>
      </c>
      <c r="R263" s="98"/>
      <c r="S263" s="18"/>
      <c r="T263" s="18"/>
      <c r="U263" s="18"/>
      <c r="V263" s="18"/>
      <c r="W263" s="18"/>
      <c r="X263" s="18"/>
      <c r="Y263" s="18"/>
      <c r="Z263" s="18"/>
      <c r="AA263" s="18"/>
      <c r="AB263" s="18"/>
      <c r="AC263" s="18"/>
    </row>
    <row r="264" spans="1:29" x14ac:dyDescent="0.25">
      <c r="A264" s="18"/>
      <c r="B264" s="34" t="str">
        <f t="shared" si="18"/>
        <v/>
      </c>
      <c r="C264" s="16"/>
      <c r="D264" s="16"/>
      <c r="E264" s="16"/>
      <c r="F264" s="16"/>
      <c r="G264" s="16"/>
      <c r="H264" s="98">
        <f t="shared" si="17"/>
        <v>0</v>
      </c>
      <c r="I264" s="98"/>
      <c r="J264" s="18"/>
      <c r="K264" s="34" t="str">
        <f t="shared" si="19"/>
        <v/>
      </c>
      <c r="L264" s="16"/>
      <c r="M264" s="16"/>
      <c r="N264" s="16"/>
      <c r="O264" s="16"/>
      <c r="P264" s="16"/>
      <c r="Q264" s="98">
        <f t="shared" si="20"/>
        <v>0</v>
      </c>
      <c r="R264" s="98"/>
      <c r="S264" s="18"/>
      <c r="T264" s="18"/>
      <c r="U264" s="18"/>
      <c r="V264" s="18"/>
      <c r="W264" s="18"/>
      <c r="X264" s="18"/>
      <c r="Y264" s="18"/>
      <c r="Z264" s="18"/>
      <c r="AA264" s="18"/>
      <c r="AB264" s="18"/>
      <c r="AC264" s="18"/>
    </row>
    <row r="265" spans="1:29" x14ac:dyDescent="0.25">
      <c r="A265" s="18"/>
      <c r="B265" s="34" t="str">
        <f t="shared" si="18"/>
        <v/>
      </c>
      <c r="C265" s="16"/>
      <c r="D265" s="16"/>
      <c r="E265" s="16"/>
      <c r="F265" s="16"/>
      <c r="G265" s="16"/>
      <c r="H265" s="98">
        <f t="shared" si="17"/>
        <v>0</v>
      </c>
      <c r="I265" s="98"/>
      <c r="J265" s="18"/>
      <c r="K265" s="34" t="str">
        <f t="shared" si="19"/>
        <v/>
      </c>
      <c r="L265" s="16"/>
      <c r="M265" s="16"/>
      <c r="N265" s="16"/>
      <c r="O265" s="16"/>
      <c r="P265" s="16"/>
      <c r="Q265" s="98">
        <f t="shared" si="20"/>
        <v>0</v>
      </c>
      <c r="R265" s="98"/>
      <c r="S265" s="18"/>
      <c r="T265" s="18"/>
      <c r="U265" s="18"/>
      <c r="V265" s="18"/>
      <c r="W265" s="18"/>
      <c r="X265" s="18"/>
      <c r="Y265" s="18"/>
      <c r="Z265" s="18"/>
      <c r="AA265" s="18"/>
      <c r="AB265" s="18"/>
      <c r="AC265" s="18"/>
    </row>
    <row r="266" spans="1:29" x14ac:dyDescent="0.25">
      <c r="A266" s="18"/>
      <c r="B266" s="34" t="str">
        <f t="shared" si="18"/>
        <v/>
      </c>
      <c r="C266" s="16"/>
      <c r="D266" s="16"/>
      <c r="E266" s="16"/>
      <c r="F266" s="16"/>
      <c r="G266" s="16"/>
      <c r="H266" s="98">
        <f t="shared" si="17"/>
        <v>0</v>
      </c>
      <c r="I266" s="98"/>
      <c r="J266" s="18"/>
      <c r="K266" s="34" t="str">
        <f t="shared" si="19"/>
        <v/>
      </c>
      <c r="L266" s="16"/>
      <c r="M266" s="16"/>
      <c r="N266" s="16"/>
      <c r="O266" s="16"/>
      <c r="P266" s="16"/>
      <c r="Q266" s="98">
        <f t="shared" si="20"/>
        <v>0</v>
      </c>
      <c r="R266" s="98"/>
      <c r="S266" s="18"/>
      <c r="T266" s="18"/>
      <c r="U266" s="18"/>
      <c r="V266" s="18"/>
      <c r="W266" s="18"/>
      <c r="X266" s="18"/>
      <c r="Y266" s="18"/>
      <c r="Z266" s="18"/>
      <c r="AA266" s="18"/>
      <c r="AB266" s="18"/>
      <c r="AC266" s="18"/>
    </row>
    <row r="267" spans="1:29" x14ac:dyDescent="0.25">
      <c r="A267" s="18"/>
      <c r="B267" s="34" t="str">
        <f t="shared" si="18"/>
        <v/>
      </c>
      <c r="C267" s="16"/>
      <c r="D267" s="16"/>
      <c r="E267" s="16"/>
      <c r="F267" s="16"/>
      <c r="G267" s="16"/>
      <c r="H267" s="98">
        <f t="shared" si="17"/>
        <v>0</v>
      </c>
      <c r="I267" s="98"/>
      <c r="J267" s="18"/>
      <c r="K267" s="34" t="str">
        <f t="shared" si="19"/>
        <v/>
      </c>
      <c r="L267" s="16"/>
      <c r="M267" s="16"/>
      <c r="N267" s="16"/>
      <c r="O267" s="16"/>
      <c r="P267" s="16"/>
      <c r="Q267" s="98">
        <f t="shared" si="20"/>
        <v>0</v>
      </c>
      <c r="R267" s="98"/>
      <c r="S267" s="18"/>
      <c r="T267" s="18"/>
      <c r="U267" s="18"/>
      <c r="V267" s="18"/>
      <c r="W267" s="18"/>
      <c r="X267" s="18"/>
      <c r="Y267" s="18"/>
      <c r="Z267" s="18"/>
      <c r="AA267" s="18"/>
      <c r="AB267" s="18"/>
      <c r="AC267" s="18"/>
    </row>
    <row r="268" spans="1:29" x14ac:dyDescent="0.25">
      <c r="A268" s="18"/>
      <c r="B268" s="34" t="str">
        <f t="shared" si="18"/>
        <v/>
      </c>
      <c r="C268" s="16"/>
      <c r="D268" s="16"/>
      <c r="E268" s="16"/>
      <c r="F268" s="16"/>
      <c r="G268" s="16"/>
      <c r="H268" s="98">
        <f t="shared" si="17"/>
        <v>0</v>
      </c>
      <c r="I268" s="98"/>
      <c r="J268" s="18"/>
      <c r="K268" s="34" t="str">
        <f t="shared" si="19"/>
        <v/>
      </c>
      <c r="L268" s="16"/>
      <c r="M268" s="16"/>
      <c r="N268" s="16"/>
      <c r="O268" s="16"/>
      <c r="P268" s="16"/>
      <c r="Q268" s="98">
        <f t="shared" si="20"/>
        <v>0</v>
      </c>
      <c r="R268" s="98"/>
      <c r="S268" s="18"/>
      <c r="T268" s="18"/>
      <c r="U268" s="18"/>
      <c r="V268" s="18"/>
      <c r="W268" s="18"/>
      <c r="X268" s="18"/>
      <c r="Y268" s="18"/>
      <c r="Z268" s="18"/>
      <c r="AA268" s="18"/>
      <c r="AB268" s="18"/>
      <c r="AC268" s="18"/>
    </row>
    <row r="269" spans="1:29" x14ac:dyDescent="0.25">
      <c r="A269" s="18"/>
      <c r="B269" s="34" t="str">
        <f t="shared" si="18"/>
        <v/>
      </c>
      <c r="C269" s="16"/>
      <c r="D269" s="16"/>
      <c r="E269" s="16"/>
      <c r="F269" s="16"/>
      <c r="G269" s="16"/>
      <c r="H269" s="98">
        <f t="shared" si="17"/>
        <v>0</v>
      </c>
      <c r="I269" s="98"/>
      <c r="J269" s="18"/>
      <c r="K269" s="34" t="str">
        <f t="shared" si="19"/>
        <v/>
      </c>
      <c r="L269" s="16"/>
      <c r="M269" s="16"/>
      <c r="N269" s="16"/>
      <c r="O269" s="16"/>
      <c r="P269" s="16"/>
      <c r="Q269" s="98">
        <f t="shared" si="20"/>
        <v>0</v>
      </c>
      <c r="R269" s="98"/>
      <c r="S269" s="18"/>
      <c r="T269" s="18"/>
      <c r="U269" s="18"/>
      <c r="V269" s="18"/>
      <c r="W269" s="18"/>
      <c r="X269" s="18"/>
      <c r="Y269" s="18"/>
      <c r="Z269" s="18"/>
      <c r="AA269" s="18"/>
      <c r="AB269" s="18"/>
      <c r="AC269" s="18"/>
    </row>
    <row r="270" spans="1:29" x14ac:dyDescent="0.25">
      <c r="A270" s="18"/>
      <c r="B270" s="34" t="str">
        <f t="shared" si="18"/>
        <v/>
      </c>
      <c r="C270" s="16"/>
      <c r="D270" s="16"/>
      <c r="E270" s="16"/>
      <c r="F270" s="16"/>
      <c r="G270" s="16"/>
      <c r="H270" s="98">
        <f t="shared" si="17"/>
        <v>0</v>
      </c>
      <c r="I270" s="98"/>
      <c r="J270" s="18"/>
      <c r="K270" s="34" t="str">
        <f t="shared" si="19"/>
        <v/>
      </c>
      <c r="L270" s="16"/>
      <c r="M270" s="16"/>
      <c r="N270" s="16"/>
      <c r="O270" s="16"/>
      <c r="P270" s="16"/>
      <c r="Q270" s="98">
        <f t="shared" si="20"/>
        <v>0</v>
      </c>
      <c r="R270" s="98"/>
      <c r="S270" s="18"/>
      <c r="T270" s="18"/>
      <c r="U270" s="18"/>
      <c r="V270" s="18"/>
      <c r="W270" s="18"/>
      <c r="X270" s="18"/>
      <c r="Y270" s="18"/>
      <c r="Z270" s="18"/>
      <c r="AA270" s="18"/>
      <c r="AB270" s="18"/>
      <c r="AC270" s="18"/>
    </row>
    <row r="271" spans="1:29" x14ac:dyDescent="0.25">
      <c r="A271" s="18"/>
      <c r="B271" s="34" t="str">
        <f t="shared" si="18"/>
        <v/>
      </c>
      <c r="C271" s="16"/>
      <c r="D271" s="16"/>
      <c r="E271" s="16"/>
      <c r="F271" s="16"/>
      <c r="G271" s="16"/>
      <c r="H271" s="98">
        <f t="shared" si="17"/>
        <v>0</v>
      </c>
      <c r="I271" s="98"/>
      <c r="J271" s="18"/>
      <c r="K271" s="34" t="str">
        <f t="shared" si="19"/>
        <v/>
      </c>
      <c r="L271" s="16"/>
      <c r="M271" s="16"/>
      <c r="N271" s="16"/>
      <c r="O271" s="16"/>
      <c r="P271" s="16"/>
      <c r="Q271" s="98">
        <f t="shared" si="20"/>
        <v>0</v>
      </c>
      <c r="R271" s="98"/>
      <c r="S271" s="18"/>
      <c r="T271" s="18"/>
      <c r="U271" s="18"/>
      <c r="V271" s="18"/>
      <c r="W271" s="18"/>
      <c r="X271" s="18"/>
      <c r="Y271" s="18"/>
      <c r="Z271" s="18"/>
      <c r="AA271" s="18"/>
      <c r="AB271" s="18"/>
      <c r="AC271" s="18"/>
    </row>
    <row r="272" spans="1:29" x14ac:dyDescent="0.25">
      <c r="A272" s="18"/>
      <c r="B272" s="34" t="str">
        <f t="shared" si="18"/>
        <v/>
      </c>
      <c r="C272" s="16"/>
      <c r="D272" s="16"/>
      <c r="E272" s="16"/>
      <c r="F272" s="16"/>
      <c r="G272" s="16"/>
      <c r="H272" s="98">
        <f t="shared" si="17"/>
        <v>0</v>
      </c>
      <c r="I272" s="98"/>
      <c r="J272" s="18"/>
      <c r="K272" s="34" t="str">
        <f t="shared" si="19"/>
        <v/>
      </c>
      <c r="L272" s="16"/>
      <c r="M272" s="16"/>
      <c r="N272" s="16"/>
      <c r="O272" s="16"/>
      <c r="P272" s="16"/>
      <c r="Q272" s="98">
        <f t="shared" si="20"/>
        <v>0</v>
      </c>
      <c r="R272" s="98"/>
      <c r="S272" s="18"/>
      <c r="T272" s="18"/>
      <c r="U272" s="18"/>
      <c r="V272" s="18"/>
      <c r="W272" s="18"/>
      <c r="X272" s="18"/>
      <c r="Y272" s="18"/>
      <c r="Z272" s="18"/>
      <c r="AA272" s="18"/>
      <c r="AB272" s="18"/>
      <c r="AC272" s="18"/>
    </row>
    <row r="273" spans="1:29" x14ac:dyDescent="0.25">
      <c r="A273" s="18"/>
      <c r="B273" s="34" t="str">
        <f t="shared" si="18"/>
        <v/>
      </c>
      <c r="C273" s="16"/>
      <c r="D273" s="16"/>
      <c r="E273" s="16"/>
      <c r="F273" s="16"/>
      <c r="G273" s="16"/>
      <c r="H273" s="98">
        <f t="shared" si="17"/>
        <v>0</v>
      </c>
      <c r="I273" s="98"/>
      <c r="J273" s="18"/>
      <c r="K273" s="34" t="str">
        <f t="shared" si="19"/>
        <v/>
      </c>
      <c r="L273" s="16"/>
      <c r="M273" s="16"/>
      <c r="N273" s="16"/>
      <c r="O273" s="16"/>
      <c r="P273" s="16"/>
      <c r="Q273" s="98">
        <f t="shared" si="20"/>
        <v>0</v>
      </c>
      <c r="R273" s="98"/>
      <c r="S273" s="18"/>
      <c r="T273" s="18"/>
      <c r="U273" s="18"/>
      <c r="V273" s="18"/>
      <c r="W273" s="18"/>
      <c r="X273" s="18"/>
      <c r="Y273" s="18"/>
      <c r="Z273" s="18"/>
      <c r="AA273" s="18"/>
      <c r="AB273" s="18"/>
      <c r="AC273" s="18"/>
    </row>
    <row r="274" spans="1:29" x14ac:dyDescent="0.25">
      <c r="A274" s="18"/>
      <c r="B274" s="34" t="str">
        <f t="shared" si="18"/>
        <v/>
      </c>
      <c r="C274" s="16"/>
      <c r="D274" s="16"/>
      <c r="E274" s="16"/>
      <c r="F274" s="16"/>
      <c r="G274" s="16"/>
      <c r="H274" s="98">
        <f t="shared" si="17"/>
        <v>0</v>
      </c>
      <c r="I274" s="98"/>
      <c r="J274" s="18"/>
      <c r="K274" s="34" t="str">
        <f t="shared" si="19"/>
        <v/>
      </c>
      <c r="L274" s="16"/>
      <c r="M274" s="16"/>
      <c r="N274" s="16"/>
      <c r="O274" s="16"/>
      <c r="P274" s="16"/>
      <c r="Q274" s="98">
        <f t="shared" si="20"/>
        <v>0</v>
      </c>
      <c r="R274" s="98"/>
      <c r="S274" s="18"/>
      <c r="T274" s="18"/>
      <c r="U274" s="18"/>
      <c r="V274" s="18"/>
      <c r="W274" s="18"/>
      <c r="X274" s="18"/>
      <c r="Y274" s="18"/>
      <c r="Z274" s="18"/>
      <c r="AA274" s="18"/>
      <c r="AB274" s="18"/>
      <c r="AC274" s="18"/>
    </row>
    <row r="275" spans="1:29" x14ac:dyDescent="0.25">
      <c r="A275" s="18"/>
      <c r="B275" s="34" t="str">
        <f t="shared" si="18"/>
        <v/>
      </c>
      <c r="C275" s="16"/>
      <c r="D275" s="16"/>
      <c r="E275" s="16"/>
      <c r="F275" s="16"/>
      <c r="G275" s="16"/>
      <c r="H275" s="98">
        <f t="shared" si="17"/>
        <v>0</v>
      </c>
      <c r="I275" s="98"/>
      <c r="J275" s="18"/>
      <c r="K275" s="34" t="str">
        <f t="shared" si="19"/>
        <v/>
      </c>
      <c r="L275" s="16"/>
      <c r="M275" s="16"/>
      <c r="N275" s="16"/>
      <c r="O275" s="16"/>
      <c r="P275" s="16"/>
      <c r="Q275" s="98">
        <f t="shared" si="20"/>
        <v>0</v>
      </c>
      <c r="R275" s="98"/>
      <c r="S275" s="18"/>
      <c r="T275" s="18"/>
      <c r="U275" s="18"/>
      <c r="V275" s="18"/>
      <c r="W275" s="18"/>
      <c r="X275" s="18"/>
      <c r="Y275" s="18"/>
      <c r="Z275" s="18"/>
      <c r="AA275" s="18"/>
      <c r="AB275" s="18"/>
      <c r="AC275" s="18"/>
    </row>
    <row r="276" spans="1:29" x14ac:dyDescent="0.25">
      <c r="A276" s="18"/>
      <c r="B276" s="34" t="str">
        <f t="shared" si="18"/>
        <v/>
      </c>
      <c r="C276" s="16"/>
      <c r="D276" s="16"/>
      <c r="E276" s="16"/>
      <c r="F276" s="16"/>
      <c r="G276" s="16"/>
      <c r="H276" s="98">
        <f t="shared" ref="H276:H339" si="21">SUM(C276:G276)</f>
        <v>0</v>
      </c>
      <c r="I276" s="98"/>
      <c r="J276" s="18"/>
      <c r="K276" s="34" t="str">
        <f t="shared" si="19"/>
        <v/>
      </c>
      <c r="L276" s="16"/>
      <c r="M276" s="16"/>
      <c r="N276" s="16"/>
      <c r="O276" s="16"/>
      <c r="P276" s="16"/>
      <c r="Q276" s="98">
        <f t="shared" si="20"/>
        <v>0</v>
      </c>
      <c r="R276" s="98"/>
      <c r="S276" s="18"/>
      <c r="T276" s="18"/>
      <c r="U276" s="18"/>
      <c r="V276" s="18"/>
      <c r="W276" s="18"/>
      <c r="X276" s="18"/>
      <c r="Y276" s="18"/>
      <c r="Z276" s="18"/>
      <c r="AA276" s="18"/>
      <c r="AB276" s="18"/>
      <c r="AC276" s="18"/>
    </row>
    <row r="277" spans="1:29" x14ac:dyDescent="0.25">
      <c r="A277" s="18"/>
      <c r="B277" s="34" t="str">
        <f t="shared" si="18"/>
        <v/>
      </c>
      <c r="C277" s="16"/>
      <c r="D277" s="16"/>
      <c r="E277" s="16"/>
      <c r="F277" s="16"/>
      <c r="G277" s="16"/>
      <c r="H277" s="98">
        <f t="shared" si="21"/>
        <v>0</v>
      </c>
      <c r="I277" s="98"/>
      <c r="J277" s="18"/>
      <c r="K277" s="34" t="str">
        <f t="shared" si="19"/>
        <v/>
      </c>
      <c r="L277" s="16"/>
      <c r="M277" s="16"/>
      <c r="N277" s="16"/>
      <c r="O277" s="16"/>
      <c r="P277" s="16"/>
      <c r="Q277" s="98">
        <f t="shared" si="20"/>
        <v>0</v>
      </c>
      <c r="R277" s="98"/>
      <c r="S277" s="18"/>
      <c r="T277" s="18"/>
      <c r="U277" s="18"/>
      <c r="V277" s="18"/>
      <c r="W277" s="18"/>
      <c r="X277" s="18"/>
      <c r="Y277" s="18"/>
      <c r="Z277" s="18"/>
      <c r="AA277" s="18"/>
      <c r="AB277" s="18"/>
      <c r="AC277" s="18"/>
    </row>
    <row r="278" spans="1:29" x14ac:dyDescent="0.25">
      <c r="A278" s="18"/>
      <c r="B278" s="34" t="str">
        <f t="shared" si="18"/>
        <v/>
      </c>
      <c r="C278" s="16"/>
      <c r="D278" s="16"/>
      <c r="E278" s="16"/>
      <c r="F278" s="16"/>
      <c r="G278" s="16"/>
      <c r="H278" s="98">
        <f t="shared" si="21"/>
        <v>0</v>
      </c>
      <c r="I278" s="98"/>
      <c r="J278" s="18"/>
      <c r="K278" s="34" t="str">
        <f t="shared" si="19"/>
        <v/>
      </c>
      <c r="L278" s="16"/>
      <c r="M278" s="16"/>
      <c r="N278" s="16"/>
      <c r="O278" s="16"/>
      <c r="P278" s="16"/>
      <c r="Q278" s="98">
        <f t="shared" si="20"/>
        <v>0</v>
      </c>
      <c r="R278" s="98"/>
      <c r="S278" s="18"/>
      <c r="T278" s="18"/>
      <c r="U278" s="18"/>
      <c r="V278" s="18"/>
      <c r="W278" s="18"/>
      <c r="X278" s="18"/>
      <c r="Y278" s="18"/>
      <c r="Z278" s="18"/>
      <c r="AA278" s="18"/>
      <c r="AB278" s="18"/>
      <c r="AC278" s="18"/>
    </row>
    <row r="279" spans="1:29" x14ac:dyDescent="0.25">
      <c r="A279" s="18"/>
      <c r="B279" s="34" t="str">
        <f t="shared" si="18"/>
        <v/>
      </c>
      <c r="C279" s="16"/>
      <c r="D279" s="16"/>
      <c r="E279" s="16"/>
      <c r="F279" s="16"/>
      <c r="G279" s="16"/>
      <c r="H279" s="98">
        <f t="shared" si="21"/>
        <v>0</v>
      </c>
      <c r="I279" s="98"/>
      <c r="J279" s="18"/>
      <c r="K279" s="34" t="str">
        <f t="shared" si="19"/>
        <v/>
      </c>
      <c r="L279" s="16"/>
      <c r="M279" s="16"/>
      <c r="N279" s="16"/>
      <c r="O279" s="16"/>
      <c r="P279" s="16"/>
      <c r="Q279" s="98">
        <f t="shared" si="20"/>
        <v>0</v>
      </c>
      <c r="R279" s="98"/>
      <c r="S279" s="18"/>
      <c r="T279" s="18"/>
      <c r="U279" s="18"/>
      <c r="V279" s="18"/>
      <c r="W279" s="18"/>
      <c r="X279" s="18"/>
      <c r="Y279" s="18"/>
      <c r="Z279" s="18"/>
      <c r="AA279" s="18"/>
      <c r="AB279" s="18"/>
      <c r="AC279" s="18"/>
    </row>
    <row r="280" spans="1:29" x14ac:dyDescent="0.25">
      <c r="A280" s="18"/>
      <c r="B280" s="34" t="str">
        <f t="shared" si="18"/>
        <v/>
      </c>
      <c r="C280" s="16"/>
      <c r="D280" s="16"/>
      <c r="E280" s="16"/>
      <c r="F280" s="16"/>
      <c r="G280" s="16"/>
      <c r="H280" s="98">
        <f t="shared" si="21"/>
        <v>0</v>
      </c>
      <c r="I280" s="98"/>
      <c r="J280" s="18"/>
      <c r="K280" s="34" t="str">
        <f t="shared" si="19"/>
        <v/>
      </c>
      <c r="L280" s="16"/>
      <c r="M280" s="16"/>
      <c r="N280" s="16"/>
      <c r="O280" s="16"/>
      <c r="P280" s="16"/>
      <c r="Q280" s="98">
        <f t="shared" si="20"/>
        <v>0</v>
      </c>
      <c r="R280" s="98"/>
      <c r="S280" s="18"/>
      <c r="T280" s="18"/>
      <c r="U280" s="18"/>
      <c r="V280" s="18"/>
      <c r="W280" s="18"/>
      <c r="X280" s="18"/>
      <c r="Y280" s="18"/>
      <c r="Z280" s="18"/>
      <c r="AA280" s="18"/>
      <c r="AB280" s="18"/>
      <c r="AC280" s="18"/>
    </row>
    <row r="281" spans="1:29" x14ac:dyDescent="0.25">
      <c r="A281" s="18"/>
      <c r="B281" s="34" t="str">
        <f t="shared" si="18"/>
        <v/>
      </c>
      <c r="C281" s="16"/>
      <c r="D281" s="16"/>
      <c r="E281" s="16"/>
      <c r="F281" s="16"/>
      <c r="G281" s="16"/>
      <c r="H281" s="98">
        <f t="shared" si="21"/>
        <v>0</v>
      </c>
      <c r="I281" s="98"/>
      <c r="J281" s="18"/>
      <c r="K281" s="34" t="str">
        <f t="shared" si="19"/>
        <v/>
      </c>
      <c r="L281" s="16"/>
      <c r="M281" s="16"/>
      <c r="N281" s="16"/>
      <c r="O281" s="16"/>
      <c r="P281" s="16"/>
      <c r="Q281" s="98">
        <f t="shared" si="20"/>
        <v>0</v>
      </c>
      <c r="R281" s="98"/>
      <c r="S281" s="18"/>
      <c r="T281" s="18"/>
      <c r="U281" s="18"/>
      <c r="V281" s="18"/>
      <c r="W281" s="18"/>
      <c r="X281" s="18"/>
      <c r="Y281" s="18"/>
      <c r="Z281" s="18"/>
      <c r="AA281" s="18"/>
      <c r="AB281" s="18"/>
      <c r="AC281" s="18"/>
    </row>
    <row r="282" spans="1:29" x14ac:dyDescent="0.25">
      <c r="A282" s="18"/>
      <c r="B282" s="34" t="str">
        <f t="shared" si="18"/>
        <v/>
      </c>
      <c r="C282" s="16"/>
      <c r="D282" s="16"/>
      <c r="E282" s="16"/>
      <c r="F282" s="16"/>
      <c r="G282" s="16"/>
      <c r="H282" s="98">
        <f t="shared" si="21"/>
        <v>0</v>
      </c>
      <c r="I282" s="98"/>
      <c r="J282" s="18"/>
      <c r="K282" s="34" t="str">
        <f t="shared" si="19"/>
        <v/>
      </c>
      <c r="L282" s="16"/>
      <c r="M282" s="16"/>
      <c r="N282" s="16"/>
      <c r="O282" s="16"/>
      <c r="P282" s="16"/>
      <c r="Q282" s="98">
        <f t="shared" si="20"/>
        <v>0</v>
      </c>
      <c r="R282" s="98"/>
      <c r="S282" s="18"/>
      <c r="T282" s="18"/>
      <c r="U282" s="18"/>
      <c r="V282" s="18"/>
      <c r="W282" s="18"/>
      <c r="X282" s="18"/>
      <c r="Y282" s="18"/>
      <c r="Z282" s="18"/>
      <c r="AA282" s="18"/>
      <c r="AB282" s="18"/>
      <c r="AC282" s="18"/>
    </row>
    <row r="283" spans="1:29" x14ac:dyDescent="0.25">
      <c r="A283" s="18"/>
      <c r="B283" s="34" t="str">
        <f t="shared" si="18"/>
        <v/>
      </c>
      <c r="C283" s="16"/>
      <c r="D283" s="16"/>
      <c r="E283" s="16"/>
      <c r="F283" s="16"/>
      <c r="G283" s="16"/>
      <c r="H283" s="98">
        <f t="shared" si="21"/>
        <v>0</v>
      </c>
      <c r="I283" s="98"/>
      <c r="J283" s="18"/>
      <c r="K283" s="34" t="str">
        <f t="shared" si="19"/>
        <v/>
      </c>
      <c r="L283" s="16"/>
      <c r="M283" s="16"/>
      <c r="N283" s="16"/>
      <c r="O283" s="16"/>
      <c r="P283" s="16"/>
      <c r="Q283" s="98">
        <f t="shared" si="20"/>
        <v>0</v>
      </c>
      <c r="R283" s="98"/>
      <c r="S283" s="18"/>
      <c r="T283" s="18"/>
      <c r="U283" s="18"/>
      <c r="V283" s="18"/>
      <c r="W283" s="18"/>
      <c r="X283" s="18"/>
      <c r="Y283" s="18"/>
      <c r="Z283" s="18"/>
      <c r="AA283" s="18"/>
      <c r="AB283" s="18"/>
      <c r="AC283" s="18"/>
    </row>
    <row r="284" spans="1:29" x14ac:dyDescent="0.25">
      <c r="A284" s="18"/>
      <c r="B284" s="34" t="str">
        <f t="shared" si="18"/>
        <v/>
      </c>
      <c r="C284" s="16"/>
      <c r="D284" s="16"/>
      <c r="E284" s="16"/>
      <c r="F284" s="16"/>
      <c r="G284" s="16"/>
      <c r="H284" s="98">
        <f t="shared" si="21"/>
        <v>0</v>
      </c>
      <c r="I284" s="98"/>
      <c r="J284" s="18"/>
      <c r="K284" s="34" t="str">
        <f t="shared" si="19"/>
        <v/>
      </c>
      <c r="L284" s="16"/>
      <c r="M284" s="16"/>
      <c r="N284" s="16"/>
      <c r="O284" s="16"/>
      <c r="P284" s="16"/>
      <c r="Q284" s="98">
        <f t="shared" si="20"/>
        <v>0</v>
      </c>
      <c r="R284" s="98"/>
      <c r="S284" s="18"/>
      <c r="T284" s="18"/>
      <c r="U284" s="18"/>
      <c r="V284" s="18"/>
      <c r="W284" s="18"/>
      <c r="X284" s="18"/>
      <c r="Y284" s="18"/>
      <c r="Z284" s="18"/>
      <c r="AA284" s="18"/>
      <c r="AB284" s="18"/>
      <c r="AC284" s="18"/>
    </row>
    <row r="285" spans="1:29" x14ac:dyDescent="0.25">
      <c r="A285" s="18"/>
      <c r="B285" s="34" t="str">
        <f t="shared" si="18"/>
        <v/>
      </c>
      <c r="C285" s="16"/>
      <c r="D285" s="16"/>
      <c r="E285" s="16"/>
      <c r="F285" s="16"/>
      <c r="G285" s="16"/>
      <c r="H285" s="98">
        <f t="shared" si="21"/>
        <v>0</v>
      </c>
      <c r="I285" s="98"/>
      <c r="J285" s="18"/>
      <c r="K285" s="34" t="str">
        <f t="shared" si="19"/>
        <v/>
      </c>
      <c r="L285" s="16"/>
      <c r="M285" s="16"/>
      <c r="N285" s="16"/>
      <c r="O285" s="16"/>
      <c r="P285" s="16"/>
      <c r="Q285" s="98">
        <f t="shared" si="20"/>
        <v>0</v>
      </c>
      <c r="R285" s="98"/>
      <c r="S285" s="18"/>
      <c r="T285" s="18"/>
      <c r="U285" s="18"/>
      <c r="V285" s="18"/>
      <c r="W285" s="18"/>
      <c r="X285" s="18"/>
      <c r="Y285" s="18"/>
      <c r="Z285" s="18"/>
      <c r="AA285" s="18"/>
      <c r="AB285" s="18"/>
      <c r="AC285" s="18"/>
    </row>
    <row r="286" spans="1:29" x14ac:dyDescent="0.25">
      <c r="A286" s="18"/>
      <c r="B286" s="34" t="str">
        <f t="shared" si="18"/>
        <v/>
      </c>
      <c r="C286" s="16"/>
      <c r="D286" s="16"/>
      <c r="E286" s="16"/>
      <c r="F286" s="16"/>
      <c r="G286" s="16"/>
      <c r="H286" s="98">
        <f t="shared" si="21"/>
        <v>0</v>
      </c>
      <c r="I286" s="98"/>
      <c r="J286" s="18"/>
      <c r="K286" s="34" t="str">
        <f t="shared" si="19"/>
        <v/>
      </c>
      <c r="L286" s="16"/>
      <c r="M286" s="16"/>
      <c r="N286" s="16"/>
      <c r="O286" s="16"/>
      <c r="P286" s="16"/>
      <c r="Q286" s="98">
        <f t="shared" si="20"/>
        <v>0</v>
      </c>
      <c r="R286" s="98"/>
      <c r="S286" s="18"/>
      <c r="T286" s="18"/>
      <c r="U286" s="18"/>
      <c r="V286" s="18"/>
      <c r="W286" s="18"/>
      <c r="X286" s="18"/>
      <c r="Y286" s="18"/>
      <c r="Z286" s="18"/>
      <c r="AA286" s="18"/>
      <c r="AB286" s="18"/>
      <c r="AC286" s="18"/>
    </row>
    <row r="287" spans="1:29" x14ac:dyDescent="0.25">
      <c r="A287" s="18"/>
      <c r="B287" s="34" t="str">
        <f t="shared" si="18"/>
        <v/>
      </c>
      <c r="C287" s="16"/>
      <c r="D287" s="16"/>
      <c r="E287" s="16"/>
      <c r="F287" s="16"/>
      <c r="G287" s="16"/>
      <c r="H287" s="98">
        <f t="shared" si="21"/>
        <v>0</v>
      </c>
      <c r="I287" s="98"/>
      <c r="J287" s="18"/>
      <c r="K287" s="34" t="str">
        <f t="shared" si="19"/>
        <v/>
      </c>
      <c r="L287" s="16"/>
      <c r="M287" s="16"/>
      <c r="N287" s="16"/>
      <c r="O287" s="16"/>
      <c r="P287" s="16"/>
      <c r="Q287" s="98">
        <f t="shared" si="20"/>
        <v>0</v>
      </c>
      <c r="R287" s="98"/>
      <c r="S287" s="18"/>
      <c r="T287" s="18"/>
      <c r="U287" s="18"/>
      <c r="V287" s="18"/>
      <c r="W287" s="18"/>
      <c r="X287" s="18"/>
      <c r="Y287" s="18"/>
      <c r="Z287" s="18"/>
      <c r="AA287" s="18"/>
      <c r="AB287" s="18"/>
      <c r="AC287" s="18"/>
    </row>
    <row r="288" spans="1:29" x14ac:dyDescent="0.25">
      <c r="A288" s="18"/>
      <c r="B288" s="34" t="str">
        <f t="shared" si="18"/>
        <v/>
      </c>
      <c r="C288" s="16"/>
      <c r="D288" s="16"/>
      <c r="E288" s="16"/>
      <c r="F288" s="16"/>
      <c r="G288" s="16"/>
      <c r="H288" s="98">
        <f t="shared" si="21"/>
        <v>0</v>
      </c>
      <c r="I288" s="98"/>
      <c r="J288" s="18"/>
      <c r="K288" s="34" t="str">
        <f t="shared" si="19"/>
        <v/>
      </c>
      <c r="L288" s="16"/>
      <c r="M288" s="16"/>
      <c r="N288" s="16"/>
      <c r="O288" s="16"/>
      <c r="P288" s="16"/>
      <c r="Q288" s="98">
        <f t="shared" si="20"/>
        <v>0</v>
      </c>
      <c r="R288" s="98"/>
      <c r="S288" s="18"/>
      <c r="T288" s="18"/>
      <c r="U288" s="18"/>
      <c r="V288" s="18"/>
      <c r="W288" s="18"/>
      <c r="X288" s="18"/>
      <c r="Y288" s="18"/>
      <c r="Z288" s="18"/>
      <c r="AA288" s="18"/>
      <c r="AB288" s="18"/>
      <c r="AC288" s="18"/>
    </row>
    <row r="289" spans="1:29" x14ac:dyDescent="0.25">
      <c r="A289" s="18"/>
      <c r="B289" s="34" t="str">
        <f t="shared" si="18"/>
        <v/>
      </c>
      <c r="C289" s="16"/>
      <c r="D289" s="16"/>
      <c r="E289" s="16"/>
      <c r="F289" s="16"/>
      <c r="G289" s="16"/>
      <c r="H289" s="98">
        <f t="shared" si="21"/>
        <v>0</v>
      </c>
      <c r="I289" s="98"/>
      <c r="J289" s="18"/>
      <c r="K289" s="34" t="str">
        <f t="shared" si="19"/>
        <v/>
      </c>
      <c r="L289" s="16"/>
      <c r="M289" s="16"/>
      <c r="N289" s="16"/>
      <c r="O289" s="16"/>
      <c r="P289" s="16"/>
      <c r="Q289" s="98">
        <f t="shared" si="20"/>
        <v>0</v>
      </c>
      <c r="R289" s="98"/>
      <c r="S289" s="18"/>
      <c r="T289" s="18"/>
      <c r="U289" s="18"/>
      <c r="V289" s="18"/>
      <c r="W289" s="18"/>
      <c r="X289" s="18"/>
      <c r="Y289" s="18"/>
      <c r="Z289" s="18"/>
      <c r="AA289" s="18"/>
      <c r="AB289" s="18"/>
      <c r="AC289" s="18"/>
    </row>
    <row r="290" spans="1:29" x14ac:dyDescent="0.25">
      <c r="A290" s="18"/>
      <c r="B290" s="34" t="str">
        <f t="shared" si="18"/>
        <v/>
      </c>
      <c r="C290" s="16"/>
      <c r="D290" s="16"/>
      <c r="E290" s="16"/>
      <c r="F290" s="16"/>
      <c r="G290" s="16"/>
      <c r="H290" s="98">
        <f t="shared" si="21"/>
        <v>0</v>
      </c>
      <c r="I290" s="98"/>
      <c r="J290" s="18"/>
      <c r="K290" s="34" t="str">
        <f t="shared" si="19"/>
        <v/>
      </c>
      <c r="L290" s="16"/>
      <c r="M290" s="16"/>
      <c r="N290" s="16"/>
      <c r="O290" s="16"/>
      <c r="P290" s="16"/>
      <c r="Q290" s="98">
        <f t="shared" si="20"/>
        <v>0</v>
      </c>
      <c r="R290" s="98"/>
      <c r="S290" s="18"/>
      <c r="T290" s="18"/>
      <c r="U290" s="18"/>
      <c r="V290" s="18"/>
      <c r="W290" s="18"/>
      <c r="X290" s="18"/>
      <c r="Y290" s="18"/>
      <c r="Z290" s="18"/>
      <c r="AA290" s="18"/>
      <c r="AB290" s="18"/>
      <c r="AC290" s="18"/>
    </row>
    <row r="291" spans="1:29" x14ac:dyDescent="0.25">
      <c r="A291" s="18"/>
      <c r="B291" s="34" t="str">
        <f t="shared" si="18"/>
        <v/>
      </c>
      <c r="C291" s="16"/>
      <c r="D291" s="16"/>
      <c r="E291" s="16"/>
      <c r="F291" s="16"/>
      <c r="G291" s="16"/>
      <c r="H291" s="98">
        <f t="shared" si="21"/>
        <v>0</v>
      </c>
      <c r="I291" s="98"/>
      <c r="J291" s="18"/>
      <c r="K291" s="34" t="str">
        <f t="shared" si="19"/>
        <v/>
      </c>
      <c r="L291" s="16"/>
      <c r="M291" s="16"/>
      <c r="N291" s="16"/>
      <c r="O291" s="16"/>
      <c r="P291" s="16"/>
      <c r="Q291" s="98">
        <f t="shared" si="20"/>
        <v>0</v>
      </c>
      <c r="R291" s="98"/>
      <c r="S291" s="18"/>
      <c r="T291" s="18"/>
      <c r="U291" s="18"/>
      <c r="V291" s="18"/>
      <c r="W291" s="18"/>
      <c r="X291" s="18"/>
      <c r="Y291" s="18"/>
      <c r="Z291" s="18"/>
      <c r="AA291" s="18"/>
      <c r="AB291" s="18"/>
      <c r="AC291" s="18"/>
    </row>
    <row r="292" spans="1:29" x14ac:dyDescent="0.25">
      <c r="A292" s="18"/>
      <c r="B292" s="34" t="str">
        <f t="shared" si="18"/>
        <v/>
      </c>
      <c r="C292" s="16"/>
      <c r="D292" s="16"/>
      <c r="E292" s="16"/>
      <c r="F292" s="16"/>
      <c r="G292" s="16"/>
      <c r="H292" s="98">
        <f t="shared" si="21"/>
        <v>0</v>
      </c>
      <c r="I292" s="98"/>
      <c r="J292" s="18"/>
      <c r="K292" s="34" t="str">
        <f t="shared" si="19"/>
        <v/>
      </c>
      <c r="L292" s="16"/>
      <c r="M292" s="16"/>
      <c r="N292" s="16"/>
      <c r="O292" s="16"/>
      <c r="P292" s="16"/>
      <c r="Q292" s="98">
        <f t="shared" si="20"/>
        <v>0</v>
      </c>
      <c r="R292" s="98"/>
      <c r="S292" s="18"/>
      <c r="T292" s="18"/>
      <c r="U292" s="18"/>
      <c r="V292" s="18"/>
      <c r="W292" s="18"/>
      <c r="X292" s="18"/>
      <c r="Y292" s="18"/>
      <c r="Z292" s="18"/>
      <c r="AA292" s="18"/>
      <c r="AB292" s="18"/>
      <c r="AC292" s="18"/>
    </row>
    <row r="293" spans="1:29" x14ac:dyDescent="0.25">
      <c r="A293" s="18"/>
      <c r="B293" s="34" t="str">
        <f t="shared" si="18"/>
        <v/>
      </c>
      <c r="C293" s="16"/>
      <c r="D293" s="16"/>
      <c r="E293" s="16"/>
      <c r="F293" s="16"/>
      <c r="G293" s="16"/>
      <c r="H293" s="98">
        <f t="shared" si="21"/>
        <v>0</v>
      </c>
      <c r="I293" s="98"/>
      <c r="J293" s="18"/>
      <c r="K293" s="34" t="str">
        <f t="shared" si="19"/>
        <v/>
      </c>
      <c r="L293" s="16"/>
      <c r="M293" s="16"/>
      <c r="N293" s="16"/>
      <c r="O293" s="16"/>
      <c r="P293" s="16"/>
      <c r="Q293" s="98">
        <f t="shared" si="20"/>
        <v>0</v>
      </c>
      <c r="R293" s="98"/>
      <c r="S293" s="18"/>
      <c r="T293" s="18"/>
      <c r="U293" s="18"/>
      <c r="V293" s="18"/>
      <c r="W293" s="18"/>
      <c r="X293" s="18"/>
      <c r="Y293" s="18"/>
      <c r="Z293" s="18"/>
      <c r="AA293" s="18"/>
      <c r="AB293" s="18"/>
      <c r="AC293" s="18"/>
    </row>
    <row r="294" spans="1:29" x14ac:dyDescent="0.25">
      <c r="A294" s="18"/>
      <c r="B294" s="34" t="str">
        <f t="shared" si="18"/>
        <v/>
      </c>
      <c r="C294" s="16"/>
      <c r="D294" s="16"/>
      <c r="E294" s="16"/>
      <c r="F294" s="16"/>
      <c r="G294" s="16"/>
      <c r="H294" s="98">
        <f t="shared" si="21"/>
        <v>0</v>
      </c>
      <c r="I294" s="98"/>
      <c r="J294" s="18"/>
      <c r="K294" s="34" t="str">
        <f t="shared" si="19"/>
        <v/>
      </c>
      <c r="L294" s="16"/>
      <c r="M294" s="16"/>
      <c r="N294" s="16"/>
      <c r="O294" s="16"/>
      <c r="P294" s="16"/>
      <c r="Q294" s="98">
        <f t="shared" si="20"/>
        <v>0</v>
      </c>
      <c r="R294" s="98"/>
      <c r="S294" s="18"/>
      <c r="T294" s="18"/>
      <c r="U294" s="18"/>
      <c r="V294" s="18"/>
      <c r="W294" s="18"/>
      <c r="X294" s="18"/>
      <c r="Y294" s="18"/>
      <c r="Z294" s="18"/>
      <c r="AA294" s="18"/>
      <c r="AB294" s="18"/>
      <c r="AC294" s="18"/>
    </row>
    <row r="295" spans="1:29" x14ac:dyDescent="0.25">
      <c r="A295" s="18"/>
      <c r="B295" s="34" t="str">
        <f t="shared" si="18"/>
        <v/>
      </c>
      <c r="C295" s="16"/>
      <c r="D295" s="16"/>
      <c r="E295" s="16"/>
      <c r="F295" s="16"/>
      <c r="G295" s="16"/>
      <c r="H295" s="98">
        <f t="shared" si="21"/>
        <v>0</v>
      </c>
      <c r="I295" s="98"/>
      <c r="J295" s="18"/>
      <c r="K295" s="34" t="str">
        <f t="shared" si="19"/>
        <v/>
      </c>
      <c r="L295" s="16"/>
      <c r="M295" s="16"/>
      <c r="N295" s="16"/>
      <c r="O295" s="16"/>
      <c r="P295" s="16"/>
      <c r="Q295" s="98">
        <f t="shared" si="20"/>
        <v>0</v>
      </c>
      <c r="R295" s="98"/>
      <c r="S295" s="18"/>
      <c r="T295" s="18"/>
      <c r="U295" s="18"/>
      <c r="V295" s="18"/>
      <c r="W295" s="18"/>
      <c r="X295" s="18"/>
      <c r="Y295" s="18"/>
      <c r="Z295" s="18"/>
      <c r="AA295" s="18"/>
      <c r="AB295" s="18"/>
      <c r="AC295" s="18"/>
    </row>
    <row r="296" spans="1:29" x14ac:dyDescent="0.25">
      <c r="A296" s="18"/>
      <c r="B296" s="34" t="str">
        <f t="shared" si="18"/>
        <v/>
      </c>
      <c r="C296" s="16"/>
      <c r="D296" s="16"/>
      <c r="E296" s="16"/>
      <c r="F296" s="16"/>
      <c r="G296" s="16"/>
      <c r="H296" s="98">
        <f t="shared" si="21"/>
        <v>0</v>
      </c>
      <c r="I296" s="98"/>
      <c r="J296" s="18"/>
      <c r="K296" s="34" t="str">
        <f t="shared" si="19"/>
        <v/>
      </c>
      <c r="L296" s="16"/>
      <c r="M296" s="16"/>
      <c r="N296" s="16"/>
      <c r="O296" s="16"/>
      <c r="P296" s="16"/>
      <c r="Q296" s="98">
        <f t="shared" si="20"/>
        <v>0</v>
      </c>
      <c r="R296" s="98"/>
      <c r="S296" s="18"/>
      <c r="T296" s="18"/>
      <c r="U296" s="18"/>
      <c r="V296" s="18"/>
      <c r="W296" s="18"/>
      <c r="X296" s="18"/>
      <c r="Y296" s="18"/>
      <c r="Z296" s="18"/>
      <c r="AA296" s="18"/>
      <c r="AB296" s="18"/>
      <c r="AC296" s="18"/>
    </row>
    <row r="297" spans="1:29" x14ac:dyDescent="0.25">
      <c r="A297" s="18"/>
      <c r="B297" s="34" t="str">
        <f t="shared" si="18"/>
        <v/>
      </c>
      <c r="C297" s="16"/>
      <c r="D297" s="16"/>
      <c r="E297" s="16"/>
      <c r="F297" s="16"/>
      <c r="G297" s="16"/>
      <c r="H297" s="98">
        <f t="shared" si="21"/>
        <v>0</v>
      </c>
      <c r="I297" s="98"/>
      <c r="J297" s="18"/>
      <c r="K297" s="34" t="str">
        <f t="shared" si="19"/>
        <v/>
      </c>
      <c r="L297" s="16"/>
      <c r="M297" s="16"/>
      <c r="N297" s="16"/>
      <c r="O297" s="16"/>
      <c r="P297" s="16"/>
      <c r="Q297" s="98">
        <f t="shared" si="20"/>
        <v>0</v>
      </c>
      <c r="R297" s="98"/>
      <c r="S297" s="18"/>
      <c r="T297" s="18"/>
      <c r="U297" s="18"/>
      <c r="V297" s="18"/>
      <c r="W297" s="18"/>
      <c r="X297" s="18"/>
      <c r="Y297" s="18"/>
      <c r="Z297" s="18"/>
      <c r="AA297" s="18"/>
      <c r="AB297" s="18"/>
      <c r="AC297" s="18"/>
    </row>
    <row r="298" spans="1:29" x14ac:dyDescent="0.25">
      <c r="A298" s="18"/>
      <c r="B298" s="34" t="str">
        <f t="shared" si="18"/>
        <v/>
      </c>
      <c r="C298" s="16"/>
      <c r="D298" s="16"/>
      <c r="E298" s="16"/>
      <c r="F298" s="16"/>
      <c r="G298" s="16"/>
      <c r="H298" s="98">
        <f t="shared" si="21"/>
        <v>0</v>
      </c>
      <c r="I298" s="98"/>
      <c r="J298" s="18"/>
      <c r="K298" s="34" t="str">
        <f t="shared" si="19"/>
        <v/>
      </c>
      <c r="L298" s="16"/>
      <c r="M298" s="16"/>
      <c r="N298" s="16"/>
      <c r="O298" s="16"/>
      <c r="P298" s="16"/>
      <c r="Q298" s="98">
        <f t="shared" si="20"/>
        <v>0</v>
      </c>
      <c r="R298" s="98"/>
      <c r="S298" s="18"/>
      <c r="T298" s="18"/>
      <c r="U298" s="18"/>
      <c r="V298" s="18"/>
      <c r="W298" s="18"/>
      <c r="X298" s="18"/>
      <c r="Y298" s="18"/>
      <c r="Z298" s="18"/>
      <c r="AA298" s="18"/>
      <c r="AB298" s="18"/>
      <c r="AC298" s="18"/>
    </row>
    <row r="299" spans="1:29" x14ac:dyDescent="0.25">
      <c r="A299" s="18"/>
      <c r="B299" s="34" t="str">
        <f t="shared" ref="B299:B362" si="22">IF(B298="","",IF(B298+7&gt;=J$20,"",B298+7))</f>
        <v/>
      </c>
      <c r="C299" s="16"/>
      <c r="D299" s="16"/>
      <c r="E299" s="16"/>
      <c r="F299" s="16"/>
      <c r="G299" s="16"/>
      <c r="H299" s="98">
        <f t="shared" si="21"/>
        <v>0</v>
      </c>
      <c r="I299" s="98"/>
      <c r="J299" s="18"/>
      <c r="K299" s="34" t="str">
        <f t="shared" ref="K299:K362" si="23">IF(K298="","",IF(K298+7&gt;=$U$20,"",K298+7))</f>
        <v/>
      </c>
      <c r="L299" s="16"/>
      <c r="M299" s="16"/>
      <c r="N299" s="16"/>
      <c r="O299" s="16"/>
      <c r="P299" s="16"/>
      <c r="Q299" s="98">
        <f t="shared" si="20"/>
        <v>0</v>
      </c>
      <c r="R299" s="98"/>
      <c r="S299" s="18"/>
      <c r="T299" s="18"/>
      <c r="U299" s="18"/>
      <c r="V299" s="18"/>
      <c r="W299" s="18"/>
      <c r="X299" s="18"/>
      <c r="Y299" s="18"/>
      <c r="Z299" s="18"/>
      <c r="AA299" s="18"/>
      <c r="AB299" s="18"/>
      <c r="AC299" s="18"/>
    </row>
    <row r="300" spans="1:29" x14ac:dyDescent="0.25">
      <c r="A300" s="18"/>
      <c r="B300" s="34" t="str">
        <f t="shared" si="22"/>
        <v/>
      </c>
      <c r="C300" s="16"/>
      <c r="D300" s="16"/>
      <c r="E300" s="16"/>
      <c r="F300" s="16"/>
      <c r="G300" s="16"/>
      <c r="H300" s="98">
        <f t="shared" si="21"/>
        <v>0</v>
      </c>
      <c r="I300" s="98"/>
      <c r="J300" s="18"/>
      <c r="K300" s="34" t="str">
        <f t="shared" si="23"/>
        <v/>
      </c>
      <c r="L300" s="16"/>
      <c r="M300" s="16"/>
      <c r="N300" s="16"/>
      <c r="O300" s="16"/>
      <c r="P300" s="16"/>
      <c r="Q300" s="98">
        <f t="shared" si="20"/>
        <v>0</v>
      </c>
      <c r="R300" s="98"/>
      <c r="S300" s="18"/>
      <c r="T300" s="18"/>
      <c r="U300" s="18"/>
      <c r="V300" s="18"/>
      <c r="W300" s="18"/>
      <c r="X300" s="18"/>
      <c r="Y300" s="18"/>
      <c r="Z300" s="18"/>
      <c r="AA300" s="18"/>
      <c r="AB300" s="18"/>
      <c r="AC300" s="18"/>
    </row>
    <row r="301" spans="1:29" x14ac:dyDescent="0.25">
      <c r="A301" s="18"/>
      <c r="B301" s="34" t="str">
        <f t="shared" si="22"/>
        <v/>
      </c>
      <c r="C301" s="16"/>
      <c r="D301" s="16"/>
      <c r="E301" s="16"/>
      <c r="F301" s="16"/>
      <c r="G301" s="16"/>
      <c r="H301" s="98">
        <f t="shared" si="21"/>
        <v>0</v>
      </c>
      <c r="I301" s="98"/>
      <c r="J301" s="18"/>
      <c r="K301" s="34" t="str">
        <f t="shared" si="23"/>
        <v/>
      </c>
      <c r="L301" s="16"/>
      <c r="M301" s="16"/>
      <c r="N301" s="16"/>
      <c r="O301" s="16"/>
      <c r="P301" s="16"/>
      <c r="Q301" s="98">
        <f t="shared" si="20"/>
        <v>0</v>
      </c>
      <c r="R301" s="98"/>
      <c r="S301" s="18"/>
      <c r="T301" s="18"/>
      <c r="U301" s="18"/>
      <c r="V301" s="18"/>
      <c r="W301" s="18"/>
      <c r="X301" s="18"/>
      <c r="Y301" s="18"/>
      <c r="Z301" s="18"/>
      <c r="AA301" s="18"/>
      <c r="AB301" s="18"/>
      <c r="AC301" s="18"/>
    </row>
    <row r="302" spans="1:29" x14ac:dyDescent="0.25">
      <c r="A302" s="18"/>
      <c r="B302" s="34" t="str">
        <f t="shared" si="22"/>
        <v/>
      </c>
      <c r="C302" s="16"/>
      <c r="D302" s="16"/>
      <c r="E302" s="16"/>
      <c r="F302" s="16"/>
      <c r="G302" s="16"/>
      <c r="H302" s="98">
        <f t="shared" si="21"/>
        <v>0</v>
      </c>
      <c r="I302" s="98"/>
      <c r="J302" s="18"/>
      <c r="K302" s="34" t="str">
        <f t="shared" si="23"/>
        <v/>
      </c>
      <c r="L302" s="16"/>
      <c r="M302" s="16"/>
      <c r="N302" s="16"/>
      <c r="O302" s="16"/>
      <c r="P302" s="16"/>
      <c r="Q302" s="98">
        <f t="shared" si="20"/>
        <v>0</v>
      </c>
      <c r="R302" s="98"/>
      <c r="S302" s="18"/>
      <c r="T302" s="18"/>
      <c r="U302" s="18"/>
      <c r="V302" s="18"/>
      <c r="W302" s="18"/>
      <c r="X302" s="18"/>
      <c r="Y302" s="18"/>
      <c r="Z302" s="18"/>
      <c r="AA302" s="18"/>
      <c r="AB302" s="18"/>
      <c r="AC302" s="18"/>
    </row>
    <row r="303" spans="1:29" x14ac:dyDescent="0.25">
      <c r="A303" s="18"/>
      <c r="B303" s="34" t="str">
        <f t="shared" si="22"/>
        <v/>
      </c>
      <c r="C303" s="16"/>
      <c r="D303" s="16"/>
      <c r="E303" s="16"/>
      <c r="F303" s="16"/>
      <c r="G303" s="16"/>
      <c r="H303" s="98">
        <f t="shared" si="21"/>
        <v>0</v>
      </c>
      <c r="I303" s="98"/>
      <c r="J303" s="18"/>
      <c r="K303" s="34" t="str">
        <f t="shared" si="23"/>
        <v/>
      </c>
      <c r="L303" s="16"/>
      <c r="M303" s="16"/>
      <c r="N303" s="16"/>
      <c r="O303" s="16"/>
      <c r="P303" s="16"/>
      <c r="Q303" s="98">
        <f t="shared" si="20"/>
        <v>0</v>
      </c>
      <c r="R303" s="98"/>
      <c r="S303" s="18"/>
      <c r="T303" s="18"/>
      <c r="U303" s="18"/>
      <c r="V303" s="18"/>
      <c r="W303" s="18"/>
      <c r="X303" s="18"/>
      <c r="Y303" s="18"/>
      <c r="Z303" s="18"/>
      <c r="AA303" s="18"/>
      <c r="AB303" s="18"/>
      <c r="AC303" s="18"/>
    </row>
    <row r="304" spans="1:29" x14ac:dyDescent="0.25">
      <c r="A304" s="18"/>
      <c r="B304" s="34" t="str">
        <f t="shared" si="22"/>
        <v/>
      </c>
      <c r="C304" s="16"/>
      <c r="D304" s="16"/>
      <c r="E304" s="16"/>
      <c r="F304" s="16"/>
      <c r="G304" s="16"/>
      <c r="H304" s="98">
        <f t="shared" si="21"/>
        <v>0</v>
      </c>
      <c r="I304" s="98"/>
      <c r="J304" s="18"/>
      <c r="K304" s="34" t="str">
        <f t="shared" si="23"/>
        <v/>
      </c>
      <c r="L304" s="16"/>
      <c r="M304" s="16"/>
      <c r="N304" s="16"/>
      <c r="O304" s="16"/>
      <c r="P304" s="16"/>
      <c r="Q304" s="98">
        <f t="shared" si="20"/>
        <v>0</v>
      </c>
      <c r="R304" s="98"/>
      <c r="S304" s="18"/>
      <c r="T304" s="18"/>
      <c r="U304" s="18"/>
      <c r="V304" s="18"/>
      <c r="W304" s="18"/>
      <c r="X304" s="18"/>
      <c r="Y304" s="18"/>
      <c r="Z304" s="18"/>
      <c r="AA304" s="18"/>
      <c r="AB304" s="18"/>
      <c r="AC304" s="18"/>
    </row>
    <row r="305" spans="1:29" x14ac:dyDescent="0.25">
      <c r="A305" s="18"/>
      <c r="B305" s="34" t="str">
        <f t="shared" si="22"/>
        <v/>
      </c>
      <c r="C305" s="16"/>
      <c r="D305" s="16"/>
      <c r="E305" s="16"/>
      <c r="F305" s="16"/>
      <c r="G305" s="16"/>
      <c r="H305" s="98">
        <f t="shared" si="21"/>
        <v>0</v>
      </c>
      <c r="I305" s="98"/>
      <c r="J305" s="18"/>
      <c r="K305" s="34" t="str">
        <f t="shared" si="23"/>
        <v/>
      </c>
      <c r="L305" s="16"/>
      <c r="M305" s="16"/>
      <c r="N305" s="16"/>
      <c r="O305" s="16"/>
      <c r="P305" s="16"/>
      <c r="Q305" s="98">
        <f t="shared" si="20"/>
        <v>0</v>
      </c>
      <c r="R305" s="98"/>
      <c r="S305" s="18"/>
      <c r="T305" s="18"/>
      <c r="U305" s="18"/>
      <c r="V305" s="18"/>
      <c r="W305" s="18"/>
      <c r="X305" s="18"/>
      <c r="Y305" s="18"/>
      <c r="Z305" s="18"/>
      <c r="AA305" s="18"/>
      <c r="AB305" s="18"/>
      <c r="AC305" s="18"/>
    </row>
    <row r="306" spans="1:29" x14ac:dyDescent="0.25">
      <c r="A306" s="18"/>
      <c r="B306" s="34" t="str">
        <f t="shared" si="22"/>
        <v/>
      </c>
      <c r="C306" s="16"/>
      <c r="D306" s="16"/>
      <c r="E306" s="16"/>
      <c r="F306" s="16"/>
      <c r="G306" s="16"/>
      <c r="H306" s="98">
        <f t="shared" si="21"/>
        <v>0</v>
      </c>
      <c r="I306" s="98"/>
      <c r="J306" s="18"/>
      <c r="K306" s="34" t="str">
        <f t="shared" si="23"/>
        <v/>
      </c>
      <c r="L306" s="16"/>
      <c r="M306" s="16"/>
      <c r="N306" s="16"/>
      <c r="O306" s="16"/>
      <c r="P306" s="16"/>
      <c r="Q306" s="98">
        <f t="shared" ref="Q306:Q369" si="24">SUM(L306:P306)</f>
        <v>0</v>
      </c>
      <c r="R306" s="98"/>
      <c r="S306" s="18"/>
      <c r="T306" s="18"/>
      <c r="U306" s="18"/>
      <c r="V306" s="18"/>
      <c r="W306" s="18"/>
      <c r="X306" s="18"/>
      <c r="Y306" s="18"/>
      <c r="Z306" s="18"/>
      <c r="AA306" s="18"/>
      <c r="AB306" s="18"/>
      <c r="AC306" s="18"/>
    </row>
    <row r="307" spans="1:29" x14ac:dyDescent="0.25">
      <c r="A307" s="18"/>
      <c r="B307" s="34" t="str">
        <f t="shared" si="22"/>
        <v/>
      </c>
      <c r="C307" s="16"/>
      <c r="D307" s="16"/>
      <c r="E307" s="16"/>
      <c r="F307" s="16"/>
      <c r="G307" s="16"/>
      <c r="H307" s="98">
        <f t="shared" si="21"/>
        <v>0</v>
      </c>
      <c r="I307" s="98"/>
      <c r="J307" s="18"/>
      <c r="K307" s="34" t="str">
        <f t="shared" si="23"/>
        <v/>
      </c>
      <c r="L307" s="16"/>
      <c r="M307" s="16"/>
      <c r="N307" s="16"/>
      <c r="O307" s="16"/>
      <c r="P307" s="16"/>
      <c r="Q307" s="98">
        <f t="shared" si="24"/>
        <v>0</v>
      </c>
      <c r="R307" s="98"/>
      <c r="S307" s="18"/>
      <c r="T307" s="18"/>
      <c r="U307" s="18"/>
      <c r="V307" s="18"/>
      <c r="W307" s="18"/>
      <c r="X307" s="18"/>
      <c r="Y307" s="18"/>
      <c r="Z307" s="18"/>
      <c r="AA307" s="18"/>
      <c r="AB307" s="18"/>
      <c r="AC307" s="18"/>
    </row>
    <row r="308" spans="1:29" x14ac:dyDescent="0.25">
      <c r="A308" s="18"/>
      <c r="B308" s="34" t="str">
        <f t="shared" si="22"/>
        <v/>
      </c>
      <c r="C308" s="16"/>
      <c r="D308" s="16"/>
      <c r="E308" s="16"/>
      <c r="F308" s="16"/>
      <c r="G308" s="16"/>
      <c r="H308" s="98">
        <f t="shared" si="21"/>
        <v>0</v>
      </c>
      <c r="I308" s="98"/>
      <c r="J308" s="18"/>
      <c r="K308" s="34" t="str">
        <f t="shared" si="23"/>
        <v/>
      </c>
      <c r="L308" s="16"/>
      <c r="M308" s="16"/>
      <c r="N308" s="16"/>
      <c r="O308" s="16"/>
      <c r="P308" s="16"/>
      <c r="Q308" s="98">
        <f t="shared" si="24"/>
        <v>0</v>
      </c>
      <c r="R308" s="98"/>
      <c r="S308" s="18"/>
      <c r="T308" s="18"/>
      <c r="U308" s="18"/>
      <c r="V308" s="18"/>
      <c r="W308" s="18"/>
      <c r="X308" s="18"/>
      <c r="Y308" s="18"/>
      <c r="Z308" s="18"/>
      <c r="AA308" s="18"/>
      <c r="AB308" s="18"/>
      <c r="AC308" s="18"/>
    </row>
    <row r="309" spans="1:29" x14ac:dyDescent="0.25">
      <c r="A309" s="18"/>
      <c r="B309" s="34" t="str">
        <f t="shared" si="22"/>
        <v/>
      </c>
      <c r="C309" s="16"/>
      <c r="D309" s="16"/>
      <c r="E309" s="16"/>
      <c r="F309" s="16"/>
      <c r="G309" s="16"/>
      <c r="H309" s="98">
        <f t="shared" si="21"/>
        <v>0</v>
      </c>
      <c r="I309" s="98"/>
      <c r="J309" s="18"/>
      <c r="K309" s="34" t="str">
        <f t="shared" si="23"/>
        <v/>
      </c>
      <c r="L309" s="16"/>
      <c r="M309" s="16"/>
      <c r="N309" s="16"/>
      <c r="O309" s="16"/>
      <c r="P309" s="16"/>
      <c r="Q309" s="98">
        <f t="shared" si="24"/>
        <v>0</v>
      </c>
      <c r="R309" s="98"/>
      <c r="S309" s="18"/>
      <c r="T309" s="18"/>
      <c r="U309" s="18"/>
      <c r="V309" s="18"/>
      <c r="W309" s="18"/>
      <c r="X309" s="18"/>
      <c r="Y309" s="18"/>
      <c r="Z309" s="18"/>
      <c r="AA309" s="18"/>
      <c r="AB309" s="18"/>
      <c r="AC309" s="18"/>
    </row>
    <row r="310" spans="1:29" x14ac:dyDescent="0.25">
      <c r="A310" s="18"/>
      <c r="B310" s="34" t="str">
        <f t="shared" si="22"/>
        <v/>
      </c>
      <c r="C310" s="16"/>
      <c r="D310" s="16"/>
      <c r="E310" s="16"/>
      <c r="F310" s="16"/>
      <c r="G310" s="16"/>
      <c r="H310" s="98">
        <f t="shared" si="21"/>
        <v>0</v>
      </c>
      <c r="I310" s="98"/>
      <c r="J310" s="18"/>
      <c r="K310" s="34" t="str">
        <f t="shared" si="23"/>
        <v/>
      </c>
      <c r="L310" s="16"/>
      <c r="M310" s="16"/>
      <c r="N310" s="16"/>
      <c r="O310" s="16"/>
      <c r="P310" s="16"/>
      <c r="Q310" s="98">
        <f t="shared" si="24"/>
        <v>0</v>
      </c>
      <c r="R310" s="98"/>
      <c r="S310" s="18"/>
      <c r="T310" s="18"/>
      <c r="U310" s="18"/>
      <c r="V310" s="18"/>
      <c r="W310" s="18"/>
      <c r="X310" s="18"/>
      <c r="Y310" s="18"/>
      <c r="Z310" s="18"/>
      <c r="AA310" s="18"/>
      <c r="AB310" s="18"/>
      <c r="AC310" s="18"/>
    </row>
    <row r="311" spans="1:29" x14ac:dyDescent="0.25">
      <c r="A311" s="18"/>
      <c r="B311" s="34" t="str">
        <f t="shared" si="22"/>
        <v/>
      </c>
      <c r="C311" s="16"/>
      <c r="D311" s="16"/>
      <c r="E311" s="16"/>
      <c r="F311" s="16"/>
      <c r="G311" s="16"/>
      <c r="H311" s="98">
        <f t="shared" si="21"/>
        <v>0</v>
      </c>
      <c r="I311" s="98"/>
      <c r="J311" s="18"/>
      <c r="K311" s="34" t="str">
        <f t="shared" si="23"/>
        <v/>
      </c>
      <c r="L311" s="16"/>
      <c r="M311" s="16"/>
      <c r="N311" s="16"/>
      <c r="O311" s="16"/>
      <c r="P311" s="16"/>
      <c r="Q311" s="98">
        <f t="shared" si="24"/>
        <v>0</v>
      </c>
      <c r="R311" s="98"/>
      <c r="S311" s="18"/>
      <c r="T311" s="18"/>
      <c r="U311" s="18"/>
      <c r="V311" s="18"/>
      <c r="W311" s="18"/>
      <c r="X311" s="18"/>
      <c r="Y311" s="18"/>
      <c r="Z311" s="18"/>
      <c r="AA311" s="18"/>
      <c r="AB311" s="18"/>
      <c r="AC311" s="18"/>
    </row>
    <row r="312" spans="1:29" x14ac:dyDescent="0.25">
      <c r="A312" s="18"/>
      <c r="B312" s="34" t="str">
        <f t="shared" si="22"/>
        <v/>
      </c>
      <c r="C312" s="16"/>
      <c r="D312" s="16"/>
      <c r="E312" s="16"/>
      <c r="F312" s="16"/>
      <c r="G312" s="16"/>
      <c r="H312" s="98">
        <f t="shared" si="21"/>
        <v>0</v>
      </c>
      <c r="I312" s="98"/>
      <c r="J312" s="18"/>
      <c r="K312" s="34" t="str">
        <f t="shared" si="23"/>
        <v/>
      </c>
      <c r="L312" s="16"/>
      <c r="M312" s="16"/>
      <c r="N312" s="16"/>
      <c r="O312" s="16"/>
      <c r="P312" s="16"/>
      <c r="Q312" s="98">
        <f t="shared" si="24"/>
        <v>0</v>
      </c>
      <c r="R312" s="98"/>
      <c r="S312" s="18"/>
      <c r="T312" s="18"/>
      <c r="U312" s="18"/>
      <c r="V312" s="18"/>
      <c r="W312" s="18"/>
      <c r="X312" s="18"/>
      <c r="Y312" s="18"/>
      <c r="Z312" s="18"/>
      <c r="AA312" s="18"/>
      <c r="AB312" s="18"/>
      <c r="AC312" s="18"/>
    </row>
    <row r="313" spans="1:29" x14ac:dyDescent="0.25">
      <c r="A313" s="18"/>
      <c r="B313" s="34" t="str">
        <f t="shared" si="22"/>
        <v/>
      </c>
      <c r="C313" s="16"/>
      <c r="D313" s="16"/>
      <c r="E313" s="16"/>
      <c r="F313" s="16"/>
      <c r="G313" s="16"/>
      <c r="H313" s="98">
        <f t="shared" si="21"/>
        <v>0</v>
      </c>
      <c r="I313" s="98"/>
      <c r="J313" s="18"/>
      <c r="K313" s="34" t="str">
        <f t="shared" si="23"/>
        <v/>
      </c>
      <c r="L313" s="16"/>
      <c r="M313" s="16"/>
      <c r="N313" s="16"/>
      <c r="O313" s="16"/>
      <c r="P313" s="16"/>
      <c r="Q313" s="98">
        <f t="shared" si="24"/>
        <v>0</v>
      </c>
      <c r="R313" s="98"/>
      <c r="S313" s="18"/>
      <c r="T313" s="18"/>
      <c r="U313" s="18"/>
      <c r="V313" s="18"/>
      <c r="W313" s="18"/>
      <c r="X313" s="18"/>
      <c r="Y313" s="18"/>
      <c r="Z313" s="18"/>
      <c r="AA313" s="18"/>
      <c r="AB313" s="18"/>
      <c r="AC313" s="18"/>
    </row>
    <row r="314" spans="1:29" x14ac:dyDescent="0.25">
      <c r="A314" s="18"/>
      <c r="B314" s="34" t="str">
        <f t="shared" si="22"/>
        <v/>
      </c>
      <c r="C314" s="16"/>
      <c r="D314" s="16"/>
      <c r="E314" s="16"/>
      <c r="F314" s="16"/>
      <c r="G314" s="16"/>
      <c r="H314" s="98">
        <f t="shared" si="21"/>
        <v>0</v>
      </c>
      <c r="I314" s="98"/>
      <c r="J314" s="18"/>
      <c r="K314" s="34" t="str">
        <f t="shared" si="23"/>
        <v/>
      </c>
      <c r="L314" s="16"/>
      <c r="M314" s="16"/>
      <c r="N314" s="16"/>
      <c r="O314" s="16"/>
      <c r="P314" s="16"/>
      <c r="Q314" s="98">
        <f t="shared" si="24"/>
        <v>0</v>
      </c>
      <c r="R314" s="98"/>
      <c r="S314" s="18"/>
      <c r="T314" s="18"/>
      <c r="U314" s="18"/>
      <c r="V314" s="18"/>
      <c r="W314" s="18"/>
      <c r="X314" s="18"/>
      <c r="Y314" s="18"/>
      <c r="Z314" s="18"/>
      <c r="AA314" s="18"/>
      <c r="AB314" s="18"/>
      <c r="AC314" s="18"/>
    </row>
    <row r="315" spans="1:29" x14ac:dyDescent="0.25">
      <c r="A315" s="18"/>
      <c r="B315" s="34" t="str">
        <f t="shared" si="22"/>
        <v/>
      </c>
      <c r="C315" s="16"/>
      <c r="D315" s="16"/>
      <c r="E315" s="16"/>
      <c r="F315" s="16"/>
      <c r="G315" s="16"/>
      <c r="H315" s="98">
        <f t="shared" si="21"/>
        <v>0</v>
      </c>
      <c r="I315" s="98"/>
      <c r="J315" s="18"/>
      <c r="K315" s="34" t="str">
        <f t="shared" si="23"/>
        <v/>
      </c>
      <c r="L315" s="16"/>
      <c r="M315" s="16"/>
      <c r="N315" s="16"/>
      <c r="O315" s="16"/>
      <c r="P315" s="16"/>
      <c r="Q315" s="98">
        <f t="shared" si="24"/>
        <v>0</v>
      </c>
      <c r="R315" s="98"/>
      <c r="S315" s="18"/>
      <c r="T315" s="18"/>
      <c r="U315" s="18"/>
      <c r="V315" s="18"/>
      <c r="W315" s="18"/>
      <c r="X315" s="18"/>
      <c r="Y315" s="18"/>
      <c r="Z315" s="18"/>
      <c r="AA315" s="18"/>
      <c r="AB315" s="18"/>
      <c r="AC315" s="18"/>
    </row>
    <row r="316" spans="1:29" x14ac:dyDescent="0.25">
      <c r="A316" s="18"/>
      <c r="B316" s="34" t="str">
        <f t="shared" si="22"/>
        <v/>
      </c>
      <c r="C316" s="16"/>
      <c r="D316" s="16"/>
      <c r="E316" s="16"/>
      <c r="F316" s="16"/>
      <c r="G316" s="16"/>
      <c r="H316" s="98">
        <f t="shared" si="21"/>
        <v>0</v>
      </c>
      <c r="I316" s="98"/>
      <c r="J316" s="18"/>
      <c r="K316" s="34" t="str">
        <f t="shared" si="23"/>
        <v/>
      </c>
      <c r="L316" s="16"/>
      <c r="M316" s="16"/>
      <c r="N316" s="16"/>
      <c r="O316" s="16"/>
      <c r="P316" s="16"/>
      <c r="Q316" s="98">
        <f t="shared" si="24"/>
        <v>0</v>
      </c>
      <c r="R316" s="98"/>
      <c r="S316" s="18"/>
      <c r="T316" s="18"/>
      <c r="U316" s="18"/>
      <c r="V316" s="18"/>
      <c r="W316" s="18"/>
      <c r="X316" s="18"/>
      <c r="Y316" s="18"/>
      <c r="Z316" s="18"/>
      <c r="AA316" s="18"/>
      <c r="AB316" s="18"/>
      <c r="AC316" s="18"/>
    </row>
    <row r="317" spans="1:29" x14ac:dyDescent="0.25">
      <c r="A317" s="18"/>
      <c r="B317" s="34" t="str">
        <f t="shared" si="22"/>
        <v/>
      </c>
      <c r="C317" s="16"/>
      <c r="D317" s="16"/>
      <c r="E317" s="16"/>
      <c r="F317" s="16"/>
      <c r="G317" s="16"/>
      <c r="H317" s="98">
        <f t="shared" si="21"/>
        <v>0</v>
      </c>
      <c r="I317" s="98"/>
      <c r="J317" s="18"/>
      <c r="K317" s="34" t="str">
        <f t="shared" si="23"/>
        <v/>
      </c>
      <c r="L317" s="16"/>
      <c r="M317" s="16"/>
      <c r="N317" s="16"/>
      <c r="O317" s="16"/>
      <c r="P317" s="16"/>
      <c r="Q317" s="98">
        <f t="shared" si="24"/>
        <v>0</v>
      </c>
      <c r="R317" s="98"/>
      <c r="S317" s="18"/>
      <c r="T317" s="18"/>
      <c r="U317" s="18"/>
      <c r="V317" s="18"/>
      <c r="W317" s="18"/>
      <c r="X317" s="18"/>
      <c r="Y317" s="18"/>
      <c r="Z317" s="18"/>
      <c r="AA317" s="18"/>
      <c r="AB317" s="18"/>
      <c r="AC317" s="18"/>
    </row>
    <row r="318" spans="1:29" x14ac:dyDescent="0.25">
      <c r="A318" s="18"/>
      <c r="B318" s="34" t="str">
        <f t="shared" si="22"/>
        <v/>
      </c>
      <c r="C318" s="16"/>
      <c r="D318" s="16"/>
      <c r="E318" s="16"/>
      <c r="F318" s="16"/>
      <c r="G318" s="16"/>
      <c r="H318" s="98">
        <f t="shared" si="21"/>
        <v>0</v>
      </c>
      <c r="I318" s="98"/>
      <c r="J318" s="18"/>
      <c r="K318" s="34" t="str">
        <f t="shared" si="23"/>
        <v/>
      </c>
      <c r="L318" s="16"/>
      <c r="M318" s="16"/>
      <c r="N318" s="16"/>
      <c r="O318" s="16"/>
      <c r="P318" s="16"/>
      <c r="Q318" s="98">
        <f t="shared" si="24"/>
        <v>0</v>
      </c>
      <c r="R318" s="98"/>
      <c r="S318" s="18"/>
      <c r="T318" s="18"/>
      <c r="U318" s="18"/>
      <c r="V318" s="18"/>
      <c r="W318" s="18"/>
      <c r="X318" s="18"/>
      <c r="Y318" s="18"/>
      <c r="Z318" s="18"/>
      <c r="AA318" s="18"/>
      <c r="AB318" s="18"/>
      <c r="AC318" s="18"/>
    </row>
    <row r="319" spans="1:29" x14ac:dyDescent="0.25">
      <c r="A319" s="18"/>
      <c r="B319" s="34" t="str">
        <f t="shared" si="22"/>
        <v/>
      </c>
      <c r="C319" s="16"/>
      <c r="D319" s="16"/>
      <c r="E319" s="16"/>
      <c r="F319" s="16"/>
      <c r="G319" s="16"/>
      <c r="H319" s="98">
        <f t="shared" si="21"/>
        <v>0</v>
      </c>
      <c r="I319" s="98"/>
      <c r="J319" s="18"/>
      <c r="K319" s="34" t="str">
        <f t="shared" si="23"/>
        <v/>
      </c>
      <c r="L319" s="16"/>
      <c r="M319" s="16"/>
      <c r="N319" s="16"/>
      <c r="O319" s="16"/>
      <c r="P319" s="16"/>
      <c r="Q319" s="98">
        <f t="shared" si="24"/>
        <v>0</v>
      </c>
      <c r="R319" s="98"/>
      <c r="S319" s="18"/>
      <c r="T319" s="18"/>
      <c r="U319" s="18"/>
      <c r="V319" s="18"/>
      <c r="W319" s="18"/>
      <c r="X319" s="18"/>
      <c r="Y319" s="18"/>
      <c r="Z319" s="18"/>
      <c r="AA319" s="18"/>
      <c r="AB319" s="18"/>
      <c r="AC319" s="18"/>
    </row>
    <row r="320" spans="1:29" x14ac:dyDescent="0.25">
      <c r="A320" s="18"/>
      <c r="B320" s="34" t="str">
        <f t="shared" si="22"/>
        <v/>
      </c>
      <c r="C320" s="16"/>
      <c r="D320" s="16"/>
      <c r="E320" s="16"/>
      <c r="F320" s="16"/>
      <c r="G320" s="16"/>
      <c r="H320" s="98">
        <f t="shared" si="21"/>
        <v>0</v>
      </c>
      <c r="I320" s="98"/>
      <c r="J320" s="18"/>
      <c r="K320" s="34" t="str">
        <f t="shared" si="23"/>
        <v/>
      </c>
      <c r="L320" s="16"/>
      <c r="M320" s="16"/>
      <c r="N320" s="16"/>
      <c r="O320" s="16"/>
      <c r="P320" s="16"/>
      <c r="Q320" s="98">
        <f t="shared" si="24"/>
        <v>0</v>
      </c>
      <c r="R320" s="98"/>
      <c r="S320" s="18"/>
      <c r="T320" s="18"/>
      <c r="U320" s="18"/>
      <c r="V320" s="18"/>
      <c r="W320" s="18"/>
      <c r="X320" s="18"/>
      <c r="Y320" s="18"/>
      <c r="Z320" s="18"/>
      <c r="AA320" s="18"/>
      <c r="AB320" s="18"/>
      <c r="AC320" s="18"/>
    </row>
    <row r="321" spans="1:29" x14ac:dyDescent="0.25">
      <c r="A321" s="18"/>
      <c r="B321" s="34" t="str">
        <f t="shared" si="22"/>
        <v/>
      </c>
      <c r="C321" s="16"/>
      <c r="D321" s="16"/>
      <c r="E321" s="16"/>
      <c r="F321" s="16"/>
      <c r="G321" s="16"/>
      <c r="H321" s="98">
        <f t="shared" si="21"/>
        <v>0</v>
      </c>
      <c r="I321" s="98"/>
      <c r="J321" s="18"/>
      <c r="K321" s="34" t="str">
        <f t="shared" si="23"/>
        <v/>
      </c>
      <c r="L321" s="16"/>
      <c r="M321" s="16"/>
      <c r="N321" s="16"/>
      <c r="O321" s="16"/>
      <c r="P321" s="16"/>
      <c r="Q321" s="98">
        <f t="shared" si="24"/>
        <v>0</v>
      </c>
      <c r="R321" s="98"/>
      <c r="S321" s="18"/>
      <c r="T321" s="18"/>
      <c r="U321" s="18"/>
      <c r="V321" s="18"/>
      <c r="W321" s="18"/>
      <c r="X321" s="18"/>
      <c r="Y321" s="18"/>
      <c r="Z321" s="18"/>
      <c r="AA321" s="18"/>
      <c r="AB321" s="18"/>
      <c r="AC321" s="18"/>
    </row>
    <row r="322" spans="1:29" x14ac:dyDescent="0.25">
      <c r="A322" s="18"/>
      <c r="B322" s="34" t="str">
        <f t="shared" si="22"/>
        <v/>
      </c>
      <c r="C322" s="16"/>
      <c r="D322" s="16"/>
      <c r="E322" s="16"/>
      <c r="F322" s="16"/>
      <c r="G322" s="16"/>
      <c r="H322" s="98">
        <f t="shared" si="21"/>
        <v>0</v>
      </c>
      <c r="I322" s="98"/>
      <c r="J322" s="18"/>
      <c r="K322" s="34" t="str">
        <f t="shared" si="23"/>
        <v/>
      </c>
      <c r="L322" s="16"/>
      <c r="M322" s="16"/>
      <c r="N322" s="16"/>
      <c r="O322" s="16"/>
      <c r="P322" s="16"/>
      <c r="Q322" s="98">
        <f t="shared" si="24"/>
        <v>0</v>
      </c>
      <c r="R322" s="98"/>
      <c r="S322" s="18"/>
      <c r="T322" s="18"/>
      <c r="U322" s="18"/>
      <c r="V322" s="18"/>
      <c r="W322" s="18"/>
      <c r="X322" s="18"/>
      <c r="Y322" s="18"/>
      <c r="Z322" s="18"/>
      <c r="AA322" s="18"/>
      <c r="AB322" s="18"/>
      <c r="AC322" s="18"/>
    </row>
    <row r="323" spans="1:29" x14ac:dyDescent="0.25">
      <c r="A323" s="18"/>
      <c r="B323" s="34" t="str">
        <f t="shared" si="22"/>
        <v/>
      </c>
      <c r="C323" s="16"/>
      <c r="D323" s="16"/>
      <c r="E323" s="16"/>
      <c r="F323" s="16"/>
      <c r="G323" s="16"/>
      <c r="H323" s="98">
        <f t="shared" si="21"/>
        <v>0</v>
      </c>
      <c r="I323" s="98"/>
      <c r="J323" s="18"/>
      <c r="K323" s="34" t="str">
        <f t="shared" si="23"/>
        <v/>
      </c>
      <c r="L323" s="16"/>
      <c r="M323" s="16"/>
      <c r="N323" s="16"/>
      <c r="O323" s="16"/>
      <c r="P323" s="16"/>
      <c r="Q323" s="98">
        <f t="shared" si="24"/>
        <v>0</v>
      </c>
      <c r="R323" s="98"/>
      <c r="S323" s="18"/>
      <c r="T323" s="18"/>
      <c r="U323" s="18"/>
      <c r="V323" s="18"/>
      <c r="W323" s="18"/>
      <c r="X323" s="18"/>
      <c r="Y323" s="18"/>
      <c r="Z323" s="18"/>
      <c r="AA323" s="18"/>
      <c r="AB323" s="18"/>
      <c r="AC323" s="18"/>
    </row>
    <row r="324" spans="1:29" x14ac:dyDescent="0.25">
      <c r="A324" s="18"/>
      <c r="B324" s="34" t="str">
        <f t="shared" si="22"/>
        <v/>
      </c>
      <c r="C324" s="16"/>
      <c r="D324" s="16"/>
      <c r="E324" s="16"/>
      <c r="F324" s="16"/>
      <c r="G324" s="16"/>
      <c r="H324" s="98">
        <f t="shared" si="21"/>
        <v>0</v>
      </c>
      <c r="I324" s="98"/>
      <c r="J324" s="18"/>
      <c r="K324" s="34" t="str">
        <f t="shared" si="23"/>
        <v/>
      </c>
      <c r="L324" s="16"/>
      <c r="M324" s="16"/>
      <c r="N324" s="16"/>
      <c r="O324" s="16"/>
      <c r="P324" s="16"/>
      <c r="Q324" s="98">
        <f t="shared" si="24"/>
        <v>0</v>
      </c>
      <c r="R324" s="98"/>
      <c r="S324" s="18"/>
      <c r="T324" s="18"/>
      <c r="U324" s="18"/>
      <c r="V324" s="18"/>
      <c r="W324" s="18"/>
      <c r="X324" s="18"/>
      <c r="Y324" s="18"/>
      <c r="Z324" s="18"/>
      <c r="AA324" s="18"/>
      <c r="AB324" s="18"/>
      <c r="AC324" s="18"/>
    </row>
    <row r="325" spans="1:29" x14ac:dyDescent="0.25">
      <c r="A325" s="18"/>
      <c r="B325" s="34" t="str">
        <f t="shared" si="22"/>
        <v/>
      </c>
      <c r="C325" s="16"/>
      <c r="D325" s="16"/>
      <c r="E325" s="16"/>
      <c r="F325" s="16"/>
      <c r="G325" s="16"/>
      <c r="H325" s="98">
        <f t="shared" si="21"/>
        <v>0</v>
      </c>
      <c r="I325" s="98"/>
      <c r="J325" s="18"/>
      <c r="K325" s="34" t="str">
        <f t="shared" si="23"/>
        <v/>
      </c>
      <c r="L325" s="16"/>
      <c r="M325" s="16"/>
      <c r="N325" s="16"/>
      <c r="O325" s="16"/>
      <c r="P325" s="16"/>
      <c r="Q325" s="98">
        <f t="shared" si="24"/>
        <v>0</v>
      </c>
      <c r="R325" s="98"/>
      <c r="S325" s="18"/>
      <c r="T325" s="18"/>
      <c r="U325" s="18"/>
      <c r="V325" s="18"/>
      <c r="W325" s="18"/>
      <c r="X325" s="18"/>
      <c r="Y325" s="18"/>
      <c r="Z325" s="18"/>
      <c r="AA325" s="18"/>
      <c r="AB325" s="18"/>
      <c r="AC325" s="18"/>
    </row>
    <row r="326" spans="1:29" x14ac:dyDescent="0.25">
      <c r="A326" s="18"/>
      <c r="B326" s="34" t="str">
        <f t="shared" si="22"/>
        <v/>
      </c>
      <c r="C326" s="16"/>
      <c r="D326" s="16"/>
      <c r="E326" s="16"/>
      <c r="F326" s="16"/>
      <c r="G326" s="16"/>
      <c r="H326" s="98">
        <f t="shared" si="21"/>
        <v>0</v>
      </c>
      <c r="I326" s="98"/>
      <c r="J326" s="18"/>
      <c r="K326" s="34" t="str">
        <f t="shared" si="23"/>
        <v/>
      </c>
      <c r="L326" s="16"/>
      <c r="M326" s="16"/>
      <c r="N326" s="16"/>
      <c r="O326" s="16"/>
      <c r="P326" s="16"/>
      <c r="Q326" s="98">
        <f t="shared" si="24"/>
        <v>0</v>
      </c>
      <c r="R326" s="98"/>
      <c r="S326" s="18"/>
      <c r="T326" s="18"/>
      <c r="U326" s="18"/>
      <c r="V326" s="18"/>
      <c r="W326" s="18"/>
      <c r="X326" s="18"/>
      <c r="Y326" s="18"/>
      <c r="Z326" s="18"/>
      <c r="AA326" s="18"/>
      <c r="AB326" s="18"/>
      <c r="AC326" s="18"/>
    </row>
    <row r="327" spans="1:29" x14ac:dyDescent="0.25">
      <c r="A327" s="18"/>
      <c r="B327" s="34" t="str">
        <f t="shared" si="22"/>
        <v/>
      </c>
      <c r="C327" s="16"/>
      <c r="D327" s="16"/>
      <c r="E327" s="16"/>
      <c r="F327" s="16"/>
      <c r="G327" s="16"/>
      <c r="H327" s="98">
        <f t="shared" si="21"/>
        <v>0</v>
      </c>
      <c r="I327" s="98"/>
      <c r="J327" s="18"/>
      <c r="K327" s="34" t="str">
        <f t="shared" si="23"/>
        <v/>
      </c>
      <c r="L327" s="16"/>
      <c r="M327" s="16"/>
      <c r="N327" s="16"/>
      <c r="O327" s="16"/>
      <c r="P327" s="16"/>
      <c r="Q327" s="98">
        <f t="shared" si="24"/>
        <v>0</v>
      </c>
      <c r="R327" s="98"/>
      <c r="S327" s="18"/>
      <c r="T327" s="18"/>
      <c r="U327" s="18"/>
      <c r="V327" s="18"/>
      <c r="W327" s="18"/>
      <c r="X327" s="18"/>
      <c r="Y327" s="18"/>
      <c r="Z327" s="18"/>
      <c r="AA327" s="18"/>
      <c r="AB327" s="18"/>
      <c r="AC327" s="18"/>
    </row>
    <row r="328" spans="1:29" x14ac:dyDescent="0.25">
      <c r="A328" s="18"/>
      <c r="B328" s="34" t="str">
        <f t="shared" si="22"/>
        <v/>
      </c>
      <c r="C328" s="16"/>
      <c r="D328" s="16"/>
      <c r="E328" s="16"/>
      <c r="F328" s="16"/>
      <c r="G328" s="16"/>
      <c r="H328" s="98">
        <f t="shared" si="21"/>
        <v>0</v>
      </c>
      <c r="I328" s="98"/>
      <c r="J328" s="18"/>
      <c r="K328" s="34" t="str">
        <f t="shared" si="23"/>
        <v/>
      </c>
      <c r="L328" s="16"/>
      <c r="M328" s="16"/>
      <c r="N328" s="16"/>
      <c r="O328" s="16"/>
      <c r="P328" s="16"/>
      <c r="Q328" s="98">
        <f t="shared" si="24"/>
        <v>0</v>
      </c>
      <c r="R328" s="98"/>
      <c r="S328" s="18"/>
      <c r="T328" s="18"/>
      <c r="U328" s="18"/>
      <c r="V328" s="18"/>
      <c r="W328" s="18"/>
      <c r="X328" s="18"/>
      <c r="Y328" s="18"/>
      <c r="Z328" s="18"/>
      <c r="AA328" s="18"/>
      <c r="AB328" s="18"/>
      <c r="AC328" s="18"/>
    </row>
    <row r="329" spans="1:29" x14ac:dyDescent="0.25">
      <c r="A329" s="18"/>
      <c r="B329" s="34" t="str">
        <f t="shared" si="22"/>
        <v/>
      </c>
      <c r="C329" s="16"/>
      <c r="D329" s="16"/>
      <c r="E329" s="16"/>
      <c r="F329" s="16"/>
      <c r="G329" s="16"/>
      <c r="H329" s="98">
        <f t="shared" si="21"/>
        <v>0</v>
      </c>
      <c r="I329" s="98"/>
      <c r="J329" s="18"/>
      <c r="K329" s="34" t="str">
        <f t="shared" si="23"/>
        <v/>
      </c>
      <c r="L329" s="16"/>
      <c r="M329" s="16"/>
      <c r="N329" s="16"/>
      <c r="O329" s="16"/>
      <c r="P329" s="16"/>
      <c r="Q329" s="98">
        <f t="shared" si="24"/>
        <v>0</v>
      </c>
      <c r="R329" s="98"/>
      <c r="S329" s="18"/>
      <c r="T329" s="18"/>
      <c r="U329" s="18"/>
      <c r="V329" s="18"/>
      <c r="W329" s="18"/>
      <c r="X329" s="18"/>
      <c r="Y329" s="18"/>
      <c r="Z329" s="18"/>
      <c r="AA329" s="18"/>
      <c r="AB329" s="18"/>
      <c r="AC329" s="18"/>
    </row>
    <row r="330" spans="1:29" x14ac:dyDescent="0.25">
      <c r="A330" s="18"/>
      <c r="B330" s="34" t="str">
        <f t="shared" si="22"/>
        <v/>
      </c>
      <c r="C330" s="16"/>
      <c r="D330" s="16"/>
      <c r="E330" s="16"/>
      <c r="F330" s="16"/>
      <c r="G330" s="16"/>
      <c r="H330" s="98">
        <f t="shared" si="21"/>
        <v>0</v>
      </c>
      <c r="I330" s="98"/>
      <c r="J330" s="18"/>
      <c r="K330" s="34" t="str">
        <f t="shared" si="23"/>
        <v/>
      </c>
      <c r="L330" s="16"/>
      <c r="M330" s="16"/>
      <c r="N330" s="16"/>
      <c r="O330" s="16"/>
      <c r="P330" s="16"/>
      <c r="Q330" s="98">
        <f t="shared" si="24"/>
        <v>0</v>
      </c>
      <c r="R330" s="98"/>
      <c r="S330" s="18"/>
      <c r="T330" s="18"/>
      <c r="U330" s="18"/>
      <c r="V330" s="18"/>
      <c r="W330" s="18"/>
      <c r="X330" s="18"/>
      <c r="Y330" s="18"/>
      <c r="Z330" s="18"/>
      <c r="AA330" s="18"/>
      <c r="AB330" s="18"/>
      <c r="AC330" s="18"/>
    </row>
    <row r="331" spans="1:29" x14ac:dyDescent="0.25">
      <c r="A331" s="18"/>
      <c r="B331" s="34" t="str">
        <f t="shared" si="22"/>
        <v/>
      </c>
      <c r="C331" s="16"/>
      <c r="D331" s="16"/>
      <c r="E331" s="16"/>
      <c r="F331" s="16"/>
      <c r="G331" s="16"/>
      <c r="H331" s="98">
        <f t="shared" si="21"/>
        <v>0</v>
      </c>
      <c r="I331" s="98"/>
      <c r="J331" s="18"/>
      <c r="K331" s="34" t="str">
        <f t="shared" si="23"/>
        <v/>
      </c>
      <c r="L331" s="16"/>
      <c r="M331" s="16"/>
      <c r="N331" s="16"/>
      <c r="O331" s="16"/>
      <c r="P331" s="16"/>
      <c r="Q331" s="98">
        <f t="shared" si="24"/>
        <v>0</v>
      </c>
      <c r="R331" s="98"/>
      <c r="S331" s="18"/>
      <c r="T331" s="18"/>
      <c r="U331" s="18"/>
      <c r="V331" s="18"/>
      <c r="W331" s="18"/>
      <c r="X331" s="18"/>
      <c r="Y331" s="18"/>
      <c r="Z331" s="18"/>
      <c r="AA331" s="18"/>
      <c r="AB331" s="18"/>
      <c r="AC331" s="18"/>
    </row>
    <row r="332" spans="1:29" x14ac:dyDescent="0.25">
      <c r="A332" s="18"/>
      <c r="B332" s="34" t="str">
        <f t="shared" si="22"/>
        <v/>
      </c>
      <c r="C332" s="16"/>
      <c r="D332" s="16"/>
      <c r="E332" s="16"/>
      <c r="F332" s="16"/>
      <c r="G332" s="16"/>
      <c r="H332" s="98">
        <f t="shared" si="21"/>
        <v>0</v>
      </c>
      <c r="I332" s="98"/>
      <c r="J332" s="18"/>
      <c r="K332" s="34" t="str">
        <f t="shared" si="23"/>
        <v/>
      </c>
      <c r="L332" s="16"/>
      <c r="M332" s="16"/>
      <c r="N332" s="16"/>
      <c r="O332" s="16"/>
      <c r="P332" s="16"/>
      <c r="Q332" s="98">
        <f t="shared" si="24"/>
        <v>0</v>
      </c>
      <c r="R332" s="98"/>
      <c r="S332" s="18"/>
      <c r="T332" s="18"/>
      <c r="U332" s="18"/>
      <c r="V332" s="18"/>
      <c r="W332" s="18"/>
      <c r="X332" s="18"/>
      <c r="Y332" s="18"/>
      <c r="Z332" s="18"/>
      <c r="AA332" s="18"/>
      <c r="AB332" s="18"/>
      <c r="AC332" s="18"/>
    </row>
    <row r="333" spans="1:29" x14ac:dyDescent="0.25">
      <c r="A333" s="18"/>
      <c r="B333" s="34" t="str">
        <f t="shared" si="22"/>
        <v/>
      </c>
      <c r="C333" s="16"/>
      <c r="D333" s="16"/>
      <c r="E333" s="16"/>
      <c r="F333" s="16"/>
      <c r="G333" s="16"/>
      <c r="H333" s="98">
        <f t="shared" si="21"/>
        <v>0</v>
      </c>
      <c r="I333" s="98"/>
      <c r="J333" s="18"/>
      <c r="K333" s="34" t="str">
        <f t="shared" si="23"/>
        <v/>
      </c>
      <c r="L333" s="16"/>
      <c r="M333" s="16"/>
      <c r="N333" s="16"/>
      <c r="O333" s="16"/>
      <c r="P333" s="16"/>
      <c r="Q333" s="98">
        <f t="shared" si="24"/>
        <v>0</v>
      </c>
      <c r="R333" s="98"/>
      <c r="S333" s="18"/>
      <c r="T333" s="18"/>
      <c r="U333" s="18"/>
      <c r="V333" s="18"/>
      <c r="W333" s="18"/>
      <c r="X333" s="18"/>
      <c r="Y333" s="18"/>
      <c r="Z333" s="18"/>
      <c r="AA333" s="18"/>
      <c r="AB333" s="18"/>
      <c r="AC333" s="18"/>
    </row>
    <row r="334" spans="1:29" x14ac:dyDescent="0.25">
      <c r="A334" s="18"/>
      <c r="B334" s="34" t="str">
        <f t="shared" si="22"/>
        <v/>
      </c>
      <c r="C334" s="16"/>
      <c r="D334" s="16"/>
      <c r="E334" s="16"/>
      <c r="F334" s="16"/>
      <c r="G334" s="16"/>
      <c r="H334" s="98">
        <f t="shared" si="21"/>
        <v>0</v>
      </c>
      <c r="I334" s="98"/>
      <c r="J334" s="18"/>
      <c r="K334" s="34" t="str">
        <f t="shared" si="23"/>
        <v/>
      </c>
      <c r="L334" s="16"/>
      <c r="M334" s="16"/>
      <c r="N334" s="16"/>
      <c r="O334" s="16"/>
      <c r="P334" s="16"/>
      <c r="Q334" s="98">
        <f t="shared" si="24"/>
        <v>0</v>
      </c>
      <c r="R334" s="98"/>
      <c r="S334" s="18"/>
      <c r="T334" s="18"/>
      <c r="U334" s="18"/>
      <c r="V334" s="18"/>
      <c r="W334" s="18"/>
      <c r="X334" s="18"/>
      <c r="Y334" s="18"/>
      <c r="Z334" s="18"/>
      <c r="AA334" s="18"/>
      <c r="AB334" s="18"/>
      <c r="AC334" s="18"/>
    </row>
    <row r="335" spans="1:29" x14ac:dyDescent="0.25">
      <c r="A335" s="18"/>
      <c r="B335" s="34" t="str">
        <f t="shared" si="22"/>
        <v/>
      </c>
      <c r="C335" s="16"/>
      <c r="D335" s="16"/>
      <c r="E335" s="16"/>
      <c r="F335" s="16"/>
      <c r="G335" s="16"/>
      <c r="H335" s="98">
        <f t="shared" si="21"/>
        <v>0</v>
      </c>
      <c r="I335" s="98"/>
      <c r="J335" s="18"/>
      <c r="K335" s="34" t="str">
        <f t="shared" si="23"/>
        <v/>
      </c>
      <c r="L335" s="16"/>
      <c r="M335" s="16"/>
      <c r="N335" s="16"/>
      <c r="O335" s="16"/>
      <c r="P335" s="16"/>
      <c r="Q335" s="98">
        <f t="shared" si="24"/>
        <v>0</v>
      </c>
      <c r="R335" s="98"/>
      <c r="S335" s="18"/>
      <c r="T335" s="18"/>
      <c r="U335" s="18"/>
      <c r="V335" s="18"/>
      <c r="W335" s="18"/>
      <c r="X335" s="18"/>
      <c r="Y335" s="18"/>
      <c r="Z335" s="18"/>
      <c r="AA335" s="18"/>
      <c r="AB335" s="18"/>
      <c r="AC335" s="18"/>
    </row>
    <row r="336" spans="1:29" x14ac:dyDescent="0.25">
      <c r="A336" s="18"/>
      <c r="B336" s="34" t="str">
        <f t="shared" si="22"/>
        <v/>
      </c>
      <c r="C336" s="16"/>
      <c r="D336" s="16"/>
      <c r="E336" s="16"/>
      <c r="F336" s="16"/>
      <c r="G336" s="16"/>
      <c r="H336" s="98">
        <f t="shared" si="21"/>
        <v>0</v>
      </c>
      <c r="I336" s="98"/>
      <c r="J336" s="18"/>
      <c r="K336" s="34" t="str">
        <f t="shared" si="23"/>
        <v/>
      </c>
      <c r="L336" s="16"/>
      <c r="M336" s="16"/>
      <c r="N336" s="16"/>
      <c r="O336" s="16"/>
      <c r="P336" s="16"/>
      <c r="Q336" s="98">
        <f t="shared" si="24"/>
        <v>0</v>
      </c>
      <c r="R336" s="98"/>
      <c r="S336" s="18"/>
      <c r="T336" s="18"/>
      <c r="U336" s="18"/>
      <c r="V336" s="18"/>
      <c r="W336" s="18"/>
      <c r="X336" s="18"/>
      <c r="Y336" s="18"/>
      <c r="Z336" s="18"/>
      <c r="AA336" s="18"/>
      <c r="AB336" s="18"/>
      <c r="AC336" s="18"/>
    </row>
    <row r="337" spans="1:29" x14ac:dyDescent="0.25">
      <c r="A337" s="18"/>
      <c r="B337" s="34" t="str">
        <f t="shared" si="22"/>
        <v/>
      </c>
      <c r="C337" s="16"/>
      <c r="D337" s="16"/>
      <c r="E337" s="16"/>
      <c r="F337" s="16"/>
      <c r="G337" s="16"/>
      <c r="H337" s="98">
        <f t="shared" si="21"/>
        <v>0</v>
      </c>
      <c r="I337" s="98"/>
      <c r="J337" s="18"/>
      <c r="K337" s="34" t="str">
        <f t="shared" si="23"/>
        <v/>
      </c>
      <c r="L337" s="16"/>
      <c r="M337" s="16"/>
      <c r="N337" s="16"/>
      <c r="O337" s="16"/>
      <c r="P337" s="16"/>
      <c r="Q337" s="98">
        <f t="shared" si="24"/>
        <v>0</v>
      </c>
      <c r="R337" s="98"/>
      <c r="S337" s="18"/>
      <c r="T337" s="18"/>
      <c r="U337" s="18"/>
      <c r="V337" s="18"/>
      <c r="W337" s="18"/>
      <c r="X337" s="18"/>
      <c r="Y337" s="18"/>
      <c r="Z337" s="18"/>
      <c r="AA337" s="18"/>
      <c r="AB337" s="18"/>
      <c r="AC337" s="18"/>
    </row>
    <row r="338" spans="1:29" x14ac:dyDescent="0.25">
      <c r="A338" s="18"/>
      <c r="B338" s="34" t="str">
        <f t="shared" si="22"/>
        <v/>
      </c>
      <c r="C338" s="16"/>
      <c r="D338" s="16"/>
      <c r="E338" s="16"/>
      <c r="F338" s="16"/>
      <c r="G338" s="16"/>
      <c r="H338" s="98">
        <f t="shared" si="21"/>
        <v>0</v>
      </c>
      <c r="I338" s="98"/>
      <c r="J338" s="18"/>
      <c r="K338" s="34" t="str">
        <f t="shared" si="23"/>
        <v/>
      </c>
      <c r="L338" s="16"/>
      <c r="M338" s="16"/>
      <c r="N338" s="16"/>
      <c r="O338" s="16"/>
      <c r="P338" s="16"/>
      <c r="Q338" s="98">
        <f t="shared" si="24"/>
        <v>0</v>
      </c>
      <c r="R338" s="98"/>
      <c r="S338" s="18"/>
      <c r="T338" s="18"/>
      <c r="U338" s="18"/>
      <c r="V338" s="18"/>
      <c r="W338" s="18"/>
      <c r="X338" s="18"/>
      <c r="Y338" s="18"/>
      <c r="Z338" s="18"/>
      <c r="AA338" s="18"/>
      <c r="AB338" s="18"/>
      <c r="AC338" s="18"/>
    </row>
    <row r="339" spans="1:29" x14ac:dyDescent="0.25">
      <c r="A339" s="18"/>
      <c r="B339" s="34" t="str">
        <f t="shared" si="22"/>
        <v/>
      </c>
      <c r="C339" s="16"/>
      <c r="D339" s="16"/>
      <c r="E339" s="16"/>
      <c r="F339" s="16"/>
      <c r="G339" s="16"/>
      <c r="H339" s="98">
        <f t="shared" si="21"/>
        <v>0</v>
      </c>
      <c r="I339" s="98"/>
      <c r="J339" s="18"/>
      <c r="K339" s="34" t="str">
        <f t="shared" si="23"/>
        <v/>
      </c>
      <c r="L339" s="16"/>
      <c r="M339" s="16"/>
      <c r="N339" s="16"/>
      <c r="O339" s="16"/>
      <c r="P339" s="16"/>
      <c r="Q339" s="98">
        <f t="shared" si="24"/>
        <v>0</v>
      </c>
      <c r="R339" s="98"/>
      <c r="S339" s="18"/>
      <c r="T339" s="18"/>
      <c r="U339" s="18"/>
      <c r="V339" s="18"/>
      <c r="W339" s="18"/>
      <c r="X339" s="18"/>
      <c r="Y339" s="18"/>
      <c r="Z339" s="18"/>
      <c r="AA339" s="18"/>
      <c r="AB339" s="18"/>
      <c r="AC339" s="18"/>
    </row>
    <row r="340" spans="1:29" x14ac:dyDescent="0.25">
      <c r="A340" s="18"/>
      <c r="B340" s="34" t="str">
        <f t="shared" si="22"/>
        <v/>
      </c>
      <c r="C340" s="16"/>
      <c r="D340" s="16"/>
      <c r="E340" s="16"/>
      <c r="F340" s="16"/>
      <c r="G340" s="16"/>
      <c r="H340" s="98">
        <f t="shared" ref="H340:H398" si="25">SUM(C340:G340)</f>
        <v>0</v>
      </c>
      <c r="I340" s="98"/>
      <c r="J340" s="18"/>
      <c r="K340" s="34" t="str">
        <f t="shared" si="23"/>
        <v/>
      </c>
      <c r="L340" s="16"/>
      <c r="M340" s="16"/>
      <c r="N340" s="16"/>
      <c r="O340" s="16"/>
      <c r="P340" s="16"/>
      <c r="Q340" s="98">
        <f t="shared" si="24"/>
        <v>0</v>
      </c>
      <c r="R340" s="98"/>
      <c r="S340" s="18"/>
      <c r="T340" s="18"/>
      <c r="U340" s="18"/>
      <c r="V340" s="18"/>
      <c r="W340" s="18"/>
      <c r="X340" s="18"/>
      <c r="Y340" s="18"/>
      <c r="Z340" s="18"/>
      <c r="AA340" s="18"/>
      <c r="AB340" s="18"/>
      <c r="AC340" s="18"/>
    </row>
    <row r="341" spans="1:29" x14ac:dyDescent="0.25">
      <c r="A341" s="18"/>
      <c r="B341" s="34" t="str">
        <f t="shared" si="22"/>
        <v/>
      </c>
      <c r="C341" s="16"/>
      <c r="D341" s="16"/>
      <c r="E341" s="16"/>
      <c r="F341" s="16"/>
      <c r="G341" s="16"/>
      <c r="H341" s="98">
        <f t="shared" si="25"/>
        <v>0</v>
      </c>
      <c r="I341" s="98"/>
      <c r="J341" s="18"/>
      <c r="K341" s="34" t="str">
        <f t="shared" si="23"/>
        <v/>
      </c>
      <c r="L341" s="16"/>
      <c r="M341" s="16"/>
      <c r="N341" s="16"/>
      <c r="O341" s="16"/>
      <c r="P341" s="16"/>
      <c r="Q341" s="98">
        <f t="shared" si="24"/>
        <v>0</v>
      </c>
      <c r="R341" s="98"/>
      <c r="S341" s="18"/>
      <c r="T341" s="18"/>
      <c r="U341" s="18"/>
      <c r="V341" s="18"/>
      <c r="W341" s="18"/>
      <c r="X341" s="18"/>
      <c r="Y341" s="18"/>
      <c r="Z341" s="18"/>
      <c r="AA341" s="18"/>
      <c r="AB341" s="18"/>
      <c r="AC341" s="18"/>
    </row>
    <row r="342" spans="1:29" x14ac:dyDescent="0.25">
      <c r="A342" s="18"/>
      <c r="B342" s="34" t="str">
        <f t="shared" si="22"/>
        <v/>
      </c>
      <c r="C342" s="16"/>
      <c r="D342" s="16"/>
      <c r="E342" s="16"/>
      <c r="F342" s="16"/>
      <c r="G342" s="16"/>
      <c r="H342" s="98">
        <f t="shared" si="25"/>
        <v>0</v>
      </c>
      <c r="I342" s="98"/>
      <c r="J342" s="18"/>
      <c r="K342" s="34" t="str">
        <f t="shared" si="23"/>
        <v/>
      </c>
      <c r="L342" s="16"/>
      <c r="M342" s="16"/>
      <c r="N342" s="16"/>
      <c r="O342" s="16"/>
      <c r="P342" s="16"/>
      <c r="Q342" s="98">
        <f t="shared" si="24"/>
        <v>0</v>
      </c>
      <c r="R342" s="98"/>
      <c r="S342" s="18"/>
      <c r="T342" s="18"/>
      <c r="U342" s="18"/>
      <c r="V342" s="18"/>
      <c r="W342" s="18"/>
      <c r="X342" s="18"/>
      <c r="Y342" s="18"/>
      <c r="Z342" s="18"/>
      <c r="AA342" s="18"/>
      <c r="AB342" s="18"/>
      <c r="AC342" s="18"/>
    </row>
    <row r="343" spans="1:29" x14ac:dyDescent="0.25">
      <c r="A343" s="18"/>
      <c r="B343" s="34" t="str">
        <f t="shared" si="22"/>
        <v/>
      </c>
      <c r="C343" s="16"/>
      <c r="D343" s="16"/>
      <c r="E343" s="16"/>
      <c r="F343" s="16"/>
      <c r="G343" s="16"/>
      <c r="H343" s="98">
        <f t="shared" si="25"/>
        <v>0</v>
      </c>
      <c r="I343" s="98"/>
      <c r="J343" s="18"/>
      <c r="K343" s="34" t="str">
        <f t="shared" si="23"/>
        <v/>
      </c>
      <c r="L343" s="16"/>
      <c r="M343" s="16"/>
      <c r="N343" s="16"/>
      <c r="O343" s="16"/>
      <c r="P343" s="16"/>
      <c r="Q343" s="98">
        <f t="shared" si="24"/>
        <v>0</v>
      </c>
      <c r="R343" s="98"/>
      <c r="S343" s="18"/>
      <c r="T343" s="18"/>
      <c r="U343" s="18"/>
      <c r="V343" s="18"/>
      <c r="W343" s="18"/>
      <c r="X343" s="18"/>
      <c r="Y343" s="18"/>
      <c r="Z343" s="18"/>
      <c r="AA343" s="18"/>
      <c r="AB343" s="18"/>
      <c r="AC343" s="18"/>
    </row>
    <row r="344" spans="1:29" x14ac:dyDescent="0.25">
      <c r="A344" s="18"/>
      <c r="B344" s="34" t="str">
        <f t="shared" si="22"/>
        <v/>
      </c>
      <c r="C344" s="16"/>
      <c r="D344" s="16"/>
      <c r="E344" s="16"/>
      <c r="F344" s="16"/>
      <c r="G344" s="16"/>
      <c r="H344" s="98">
        <f t="shared" si="25"/>
        <v>0</v>
      </c>
      <c r="I344" s="98"/>
      <c r="J344" s="18"/>
      <c r="K344" s="34" t="str">
        <f t="shared" si="23"/>
        <v/>
      </c>
      <c r="L344" s="16"/>
      <c r="M344" s="16"/>
      <c r="N344" s="16"/>
      <c r="O344" s="16"/>
      <c r="P344" s="16"/>
      <c r="Q344" s="98">
        <f t="shared" si="24"/>
        <v>0</v>
      </c>
      <c r="R344" s="98"/>
      <c r="S344" s="18"/>
      <c r="T344" s="18"/>
      <c r="U344" s="18"/>
      <c r="V344" s="18"/>
      <c r="W344" s="18"/>
      <c r="X344" s="18"/>
      <c r="Y344" s="18"/>
      <c r="Z344" s="18"/>
      <c r="AA344" s="18"/>
      <c r="AB344" s="18"/>
      <c r="AC344" s="18"/>
    </row>
    <row r="345" spans="1:29" x14ac:dyDescent="0.25">
      <c r="A345" s="18"/>
      <c r="B345" s="34" t="str">
        <f t="shared" si="22"/>
        <v/>
      </c>
      <c r="C345" s="16"/>
      <c r="D345" s="16"/>
      <c r="E345" s="16"/>
      <c r="F345" s="16"/>
      <c r="G345" s="16"/>
      <c r="H345" s="98">
        <f t="shared" si="25"/>
        <v>0</v>
      </c>
      <c r="I345" s="98"/>
      <c r="J345" s="18"/>
      <c r="K345" s="34" t="str">
        <f t="shared" si="23"/>
        <v/>
      </c>
      <c r="L345" s="16"/>
      <c r="M345" s="16"/>
      <c r="N345" s="16"/>
      <c r="O345" s="16"/>
      <c r="P345" s="16"/>
      <c r="Q345" s="98">
        <f t="shared" si="24"/>
        <v>0</v>
      </c>
      <c r="R345" s="98"/>
      <c r="S345" s="18"/>
      <c r="T345" s="18"/>
      <c r="U345" s="18"/>
      <c r="V345" s="18"/>
      <c r="W345" s="18"/>
      <c r="X345" s="18"/>
      <c r="Y345" s="18"/>
      <c r="Z345" s="18"/>
      <c r="AA345" s="18"/>
      <c r="AB345" s="18"/>
      <c r="AC345" s="18"/>
    </row>
    <row r="346" spans="1:29" x14ac:dyDescent="0.25">
      <c r="A346" s="18"/>
      <c r="B346" s="34" t="str">
        <f t="shared" si="22"/>
        <v/>
      </c>
      <c r="C346" s="16"/>
      <c r="D346" s="16"/>
      <c r="E346" s="16"/>
      <c r="F346" s="16"/>
      <c r="G346" s="16"/>
      <c r="H346" s="98">
        <f t="shared" si="25"/>
        <v>0</v>
      </c>
      <c r="I346" s="98"/>
      <c r="J346" s="18"/>
      <c r="K346" s="34" t="str">
        <f t="shared" si="23"/>
        <v/>
      </c>
      <c r="L346" s="16"/>
      <c r="M346" s="16"/>
      <c r="N346" s="16"/>
      <c r="O346" s="16"/>
      <c r="P346" s="16"/>
      <c r="Q346" s="98">
        <f t="shared" si="24"/>
        <v>0</v>
      </c>
      <c r="R346" s="98"/>
      <c r="S346" s="18"/>
      <c r="T346" s="18"/>
      <c r="U346" s="18"/>
      <c r="V346" s="18"/>
      <c r="W346" s="18"/>
      <c r="X346" s="18"/>
      <c r="Y346" s="18"/>
      <c r="Z346" s="18"/>
      <c r="AA346" s="18"/>
      <c r="AB346" s="18"/>
      <c r="AC346" s="18"/>
    </row>
    <row r="347" spans="1:29" x14ac:dyDescent="0.25">
      <c r="A347" s="18"/>
      <c r="B347" s="34" t="str">
        <f t="shared" si="22"/>
        <v/>
      </c>
      <c r="C347" s="16"/>
      <c r="D347" s="16"/>
      <c r="E347" s="16"/>
      <c r="F347" s="16"/>
      <c r="G347" s="16"/>
      <c r="H347" s="98">
        <f t="shared" si="25"/>
        <v>0</v>
      </c>
      <c r="I347" s="98"/>
      <c r="J347" s="18"/>
      <c r="K347" s="34" t="str">
        <f t="shared" si="23"/>
        <v/>
      </c>
      <c r="L347" s="16"/>
      <c r="M347" s="16"/>
      <c r="N347" s="16"/>
      <c r="O347" s="16"/>
      <c r="P347" s="16"/>
      <c r="Q347" s="98">
        <f t="shared" si="24"/>
        <v>0</v>
      </c>
      <c r="R347" s="98"/>
      <c r="S347" s="18"/>
      <c r="T347" s="18"/>
      <c r="U347" s="18"/>
      <c r="V347" s="18"/>
      <c r="W347" s="18"/>
      <c r="X347" s="18"/>
      <c r="Y347" s="18"/>
      <c r="Z347" s="18"/>
      <c r="AA347" s="18"/>
      <c r="AB347" s="18"/>
      <c r="AC347" s="18"/>
    </row>
    <row r="348" spans="1:29" x14ac:dyDescent="0.25">
      <c r="A348" s="18"/>
      <c r="B348" s="34" t="str">
        <f t="shared" si="22"/>
        <v/>
      </c>
      <c r="C348" s="16"/>
      <c r="D348" s="16"/>
      <c r="E348" s="16"/>
      <c r="F348" s="16"/>
      <c r="G348" s="16"/>
      <c r="H348" s="98">
        <f t="shared" si="25"/>
        <v>0</v>
      </c>
      <c r="I348" s="98"/>
      <c r="J348" s="18"/>
      <c r="K348" s="34" t="str">
        <f t="shared" si="23"/>
        <v/>
      </c>
      <c r="L348" s="16"/>
      <c r="M348" s="16"/>
      <c r="N348" s="16"/>
      <c r="O348" s="16"/>
      <c r="P348" s="16"/>
      <c r="Q348" s="98">
        <f t="shared" si="24"/>
        <v>0</v>
      </c>
      <c r="R348" s="98"/>
      <c r="S348" s="18"/>
      <c r="T348" s="18"/>
      <c r="U348" s="18"/>
      <c r="V348" s="18"/>
      <c r="W348" s="18"/>
      <c r="X348" s="18"/>
      <c r="Y348" s="18"/>
      <c r="Z348" s="18"/>
      <c r="AA348" s="18"/>
      <c r="AB348" s="18"/>
      <c r="AC348" s="18"/>
    </row>
    <row r="349" spans="1:29" x14ac:dyDescent="0.25">
      <c r="A349" s="18"/>
      <c r="B349" s="34" t="str">
        <f t="shared" si="22"/>
        <v/>
      </c>
      <c r="C349" s="16"/>
      <c r="D349" s="16"/>
      <c r="E349" s="16"/>
      <c r="F349" s="16"/>
      <c r="G349" s="16"/>
      <c r="H349" s="98">
        <f t="shared" si="25"/>
        <v>0</v>
      </c>
      <c r="I349" s="98"/>
      <c r="J349" s="18"/>
      <c r="K349" s="34" t="str">
        <f t="shared" si="23"/>
        <v/>
      </c>
      <c r="L349" s="16"/>
      <c r="M349" s="16"/>
      <c r="N349" s="16"/>
      <c r="O349" s="16"/>
      <c r="P349" s="16"/>
      <c r="Q349" s="98">
        <f t="shared" si="24"/>
        <v>0</v>
      </c>
      <c r="R349" s="98"/>
      <c r="S349" s="18"/>
      <c r="T349" s="18"/>
      <c r="U349" s="18"/>
      <c r="V349" s="18"/>
      <c r="W349" s="18"/>
      <c r="X349" s="18"/>
      <c r="Y349" s="18"/>
      <c r="Z349" s="18"/>
      <c r="AA349" s="18"/>
      <c r="AB349" s="18"/>
      <c r="AC349" s="18"/>
    </row>
    <row r="350" spans="1:29" x14ac:dyDescent="0.25">
      <c r="A350" s="18"/>
      <c r="B350" s="34" t="str">
        <f t="shared" si="22"/>
        <v/>
      </c>
      <c r="C350" s="16"/>
      <c r="D350" s="16"/>
      <c r="E350" s="16"/>
      <c r="F350" s="16"/>
      <c r="G350" s="16"/>
      <c r="H350" s="98">
        <f t="shared" si="25"/>
        <v>0</v>
      </c>
      <c r="I350" s="98"/>
      <c r="J350" s="18"/>
      <c r="K350" s="34" t="str">
        <f t="shared" si="23"/>
        <v/>
      </c>
      <c r="L350" s="16"/>
      <c r="M350" s="16"/>
      <c r="N350" s="16"/>
      <c r="O350" s="16"/>
      <c r="P350" s="16"/>
      <c r="Q350" s="98">
        <f t="shared" si="24"/>
        <v>0</v>
      </c>
      <c r="R350" s="98"/>
      <c r="S350" s="18"/>
      <c r="T350" s="18"/>
      <c r="U350" s="18"/>
      <c r="V350" s="18"/>
      <c r="W350" s="18"/>
      <c r="X350" s="18"/>
      <c r="Y350" s="18"/>
      <c r="Z350" s="18"/>
      <c r="AA350" s="18"/>
      <c r="AB350" s="18"/>
      <c r="AC350" s="18"/>
    </row>
    <row r="351" spans="1:29" x14ac:dyDescent="0.25">
      <c r="A351" s="18"/>
      <c r="B351" s="34" t="str">
        <f t="shared" si="22"/>
        <v/>
      </c>
      <c r="C351" s="16"/>
      <c r="D351" s="16"/>
      <c r="E351" s="16"/>
      <c r="F351" s="16"/>
      <c r="G351" s="16"/>
      <c r="H351" s="98">
        <f t="shared" si="25"/>
        <v>0</v>
      </c>
      <c r="I351" s="98"/>
      <c r="J351" s="18"/>
      <c r="K351" s="34" t="str">
        <f t="shared" si="23"/>
        <v/>
      </c>
      <c r="L351" s="16"/>
      <c r="M351" s="16"/>
      <c r="N351" s="16"/>
      <c r="O351" s="16"/>
      <c r="P351" s="16"/>
      <c r="Q351" s="98">
        <f t="shared" si="24"/>
        <v>0</v>
      </c>
      <c r="R351" s="98"/>
      <c r="S351" s="18"/>
      <c r="T351" s="18"/>
      <c r="U351" s="18"/>
      <c r="V351" s="18"/>
      <c r="W351" s="18"/>
      <c r="X351" s="18"/>
      <c r="Y351" s="18"/>
      <c r="Z351" s="18"/>
      <c r="AA351" s="18"/>
      <c r="AB351" s="18"/>
      <c r="AC351" s="18"/>
    </row>
    <row r="352" spans="1:29" x14ac:dyDescent="0.25">
      <c r="A352" s="18"/>
      <c r="B352" s="34" t="str">
        <f t="shared" si="22"/>
        <v/>
      </c>
      <c r="C352" s="16"/>
      <c r="D352" s="16"/>
      <c r="E352" s="16"/>
      <c r="F352" s="16"/>
      <c r="G352" s="16"/>
      <c r="H352" s="98">
        <f t="shared" si="25"/>
        <v>0</v>
      </c>
      <c r="I352" s="98"/>
      <c r="J352" s="18"/>
      <c r="K352" s="34" t="str">
        <f t="shared" si="23"/>
        <v/>
      </c>
      <c r="L352" s="16"/>
      <c r="M352" s="16"/>
      <c r="N352" s="16"/>
      <c r="O352" s="16"/>
      <c r="P352" s="16"/>
      <c r="Q352" s="98">
        <f t="shared" si="24"/>
        <v>0</v>
      </c>
      <c r="R352" s="98"/>
      <c r="S352" s="18"/>
      <c r="T352" s="18"/>
      <c r="U352" s="18"/>
      <c r="V352" s="18"/>
      <c r="W352" s="18"/>
      <c r="X352" s="18"/>
      <c r="Y352" s="18"/>
      <c r="Z352" s="18"/>
      <c r="AA352" s="18"/>
      <c r="AB352" s="18"/>
      <c r="AC352" s="18"/>
    </row>
    <row r="353" spans="1:29" x14ac:dyDescent="0.25">
      <c r="A353" s="18"/>
      <c r="B353" s="34" t="str">
        <f t="shared" si="22"/>
        <v/>
      </c>
      <c r="C353" s="16"/>
      <c r="D353" s="16"/>
      <c r="E353" s="16"/>
      <c r="F353" s="16"/>
      <c r="G353" s="16"/>
      <c r="H353" s="98">
        <f t="shared" si="25"/>
        <v>0</v>
      </c>
      <c r="I353" s="98"/>
      <c r="J353" s="18"/>
      <c r="K353" s="34" t="str">
        <f t="shared" si="23"/>
        <v/>
      </c>
      <c r="L353" s="16"/>
      <c r="M353" s="16"/>
      <c r="N353" s="16"/>
      <c r="O353" s="16"/>
      <c r="P353" s="16"/>
      <c r="Q353" s="98">
        <f t="shared" si="24"/>
        <v>0</v>
      </c>
      <c r="R353" s="98"/>
      <c r="S353" s="18"/>
      <c r="T353" s="18"/>
      <c r="U353" s="18"/>
      <c r="V353" s="18"/>
      <c r="W353" s="18"/>
      <c r="X353" s="18"/>
      <c r="Y353" s="18"/>
      <c r="Z353" s="18"/>
      <c r="AA353" s="18"/>
      <c r="AB353" s="18"/>
      <c r="AC353" s="18"/>
    </row>
    <row r="354" spans="1:29" x14ac:dyDescent="0.25">
      <c r="A354" s="18"/>
      <c r="B354" s="34" t="str">
        <f t="shared" si="22"/>
        <v/>
      </c>
      <c r="C354" s="16"/>
      <c r="D354" s="16"/>
      <c r="E354" s="16"/>
      <c r="F354" s="16"/>
      <c r="G354" s="16"/>
      <c r="H354" s="98">
        <f t="shared" si="25"/>
        <v>0</v>
      </c>
      <c r="I354" s="98"/>
      <c r="J354" s="18"/>
      <c r="K354" s="34" t="str">
        <f t="shared" si="23"/>
        <v/>
      </c>
      <c r="L354" s="16"/>
      <c r="M354" s="16"/>
      <c r="N354" s="16"/>
      <c r="O354" s="16"/>
      <c r="P354" s="16"/>
      <c r="Q354" s="98">
        <f t="shared" si="24"/>
        <v>0</v>
      </c>
      <c r="R354" s="98"/>
      <c r="S354" s="18"/>
      <c r="T354" s="18"/>
      <c r="U354" s="18"/>
      <c r="V354" s="18"/>
      <c r="W354" s="18"/>
      <c r="X354" s="18"/>
      <c r="Y354" s="18"/>
      <c r="Z354" s="18"/>
      <c r="AA354" s="18"/>
      <c r="AB354" s="18"/>
      <c r="AC354" s="18"/>
    </row>
    <row r="355" spans="1:29" x14ac:dyDescent="0.25">
      <c r="A355" s="18"/>
      <c r="B355" s="34" t="str">
        <f t="shared" si="22"/>
        <v/>
      </c>
      <c r="C355" s="16"/>
      <c r="D355" s="16"/>
      <c r="E355" s="16"/>
      <c r="F355" s="16"/>
      <c r="G355" s="16"/>
      <c r="H355" s="98">
        <f t="shared" si="25"/>
        <v>0</v>
      </c>
      <c r="I355" s="98"/>
      <c r="J355" s="18"/>
      <c r="K355" s="34" t="str">
        <f t="shared" si="23"/>
        <v/>
      </c>
      <c r="L355" s="16"/>
      <c r="M355" s="16"/>
      <c r="N355" s="16"/>
      <c r="O355" s="16"/>
      <c r="P355" s="16"/>
      <c r="Q355" s="98">
        <f t="shared" si="24"/>
        <v>0</v>
      </c>
      <c r="R355" s="98"/>
      <c r="S355" s="18"/>
      <c r="T355" s="18"/>
      <c r="U355" s="18"/>
      <c r="V355" s="18"/>
      <c r="W355" s="18"/>
      <c r="X355" s="18"/>
      <c r="Y355" s="18"/>
      <c r="Z355" s="18"/>
      <c r="AA355" s="18"/>
      <c r="AB355" s="18"/>
      <c r="AC355" s="18"/>
    </row>
    <row r="356" spans="1:29" x14ac:dyDescent="0.25">
      <c r="A356" s="18"/>
      <c r="B356" s="34" t="str">
        <f t="shared" si="22"/>
        <v/>
      </c>
      <c r="C356" s="16"/>
      <c r="D356" s="16"/>
      <c r="E356" s="16"/>
      <c r="F356" s="16"/>
      <c r="G356" s="16"/>
      <c r="H356" s="98">
        <f t="shared" si="25"/>
        <v>0</v>
      </c>
      <c r="I356" s="98"/>
      <c r="J356" s="18"/>
      <c r="K356" s="34" t="str">
        <f t="shared" si="23"/>
        <v/>
      </c>
      <c r="L356" s="16"/>
      <c r="M356" s="16"/>
      <c r="N356" s="16"/>
      <c r="O356" s="16"/>
      <c r="P356" s="16"/>
      <c r="Q356" s="98">
        <f t="shared" si="24"/>
        <v>0</v>
      </c>
      <c r="R356" s="98"/>
      <c r="S356" s="18"/>
      <c r="T356" s="18"/>
      <c r="U356" s="18"/>
      <c r="V356" s="18"/>
      <c r="W356" s="18"/>
      <c r="X356" s="18"/>
      <c r="Y356" s="18"/>
      <c r="Z356" s="18"/>
      <c r="AA356" s="18"/>
      <c r="AB356" s="18"/>
      <c r="AC356" s="18"/>
    </row>
    <row r="357" spans="1:29" x14ac:dyDescent="0.25">
      <c r="A357" s="18"/>
      <c r="B357" s="34" t="str">
        <f t="shared" si="22"/>
        <v/>
      </c>
      <c r="C357" s="16"/>
      <c r="D357" s="16"/>
      <c r="E357" s="16"/>
      <c r="F357" s="16"/>
      <c r="G357" s="16"/>
      <c r="H357" s="98">
        <f t="shared" si="25"/>
        <v>0</v>
      </c>
      <c r="I357" s="98"/>
      <c r="J357" s="18"/>
      <c r="K357" s="34" t="str">
        <f t="shared" si="23"/>
        <v/>
      </c>
      <c r="L357" s="16"/>
      <c r="M357" s="16"/>
      <c r="N357" s="16"/>
      <c r="O357" s="16"/>
      <c r="P357" s="16"/>
      <c r="Q357" s="98">
        <f t="shared" si="24"/>
        <v>0</v>
      </c>
      <c r="R357" s="98"/>
      <c r="S357" s="18"/>
      <c r="T357" s="18"/>
      <c r="U357" s="18"/>
      <c r="V357" s="18"/>
      <c r="W357" s="18"/>
      <c r="X357" s="18"/>
      <c r="Y357" s="18"/>
      <c r="Z357" s="18"/>
      <c r="AA357" s="18"/>
      <c r="AB357" s="18"/>
      <c r="AC357" s="18"/>
    </row>
    <row r="358" spans="1:29" x14ac:dyDescent="0.25">
      <c r="A358" s="18"/>
      <c r="B358" s="34" t="str">
        <f t="shared" si="22"/>
        <v/>
      </c>
      <c r="C358" s="16"/>
      <c r="D358" s="16"/>
      <c r="E358" s="16"/>
      <c r="F358" s="16"/>
      <c r="G358" s="16"/>
      <c r="H358" s="98">
        <f t="shared" si="25"/>
        <v>0</v>
      </c>
      <c r="I358" s="98"/>
      <c r="J358" s="18"/>
      <c r="K358" s="34" t="str">
        <f t="shared" si="23"/>
        <v/>
      </c>
      <c r="L358" s="16"/>
      <c r="M358" s="16"/>
      <c r="N358" s="16"/>
      <c r="O358" s="16"/>
      <c r="P358" s="16"/>
      <c r="Q358" s="98">
        <f t="shared" si="24"/>
        <v>0</v>
      </c>
      <c r="R358" s="98"/>
      <c r="S358" s="18"/>
      <c r="T358" s="18"/>
      <c r="U358" s="18"/>
      <c r="V358" s="18"/>
      <c r="W358" s="18"/>
      <c r="X358" s="18"/>
      <c r="Y358" s="18"/>
      <c r="Z358" s="18"/>
      <c r="AA358" s="18"/>
      <c r="AB358" s="18"/>
      <c r="AC358" s="18"/>
    </row>
    <row r="359" spans="1:29" x14ac:dyDescent="0.25">
      <c r="A359" s="18"/>
      <c r="B359" s="34" t="str">
        <f t="shared" si="22"/>
        <v/>
      </c>
      <c r="C359" s="16"/>
      <c r="D359" s="16"/>
      <c r="E359" s="16"/>
      <c r="F359" s="16"/>
      <c r="G359" s="16"/>
      <c r="H359" s="98">
        <f t="shared" si="25"/>
        <v>0</v>
      </c>
      <c r="I359" s="98"/>
      <c r="J359" s="18"/>
      <c r="K359" s="34" t="str">
        <f t="shared" si="23"/>
        <v/>
      </c>
      <c r="L359" s="16"/>
      <c r="M359" s="16"/>
      <c r="N359" s="16"/>
      <c r="O359" s="16"/>
      <c r="P359" s="16"/>
      <c r="Q359" s="98">
        <f t="shared" si="24"/>
        <v>0</v>
      </c>
      <c r="R359" s="98"/>
      <c r="S359" s="18"/>
      <c r="T359" s="18"/>
      <c r="U359" s="18"/>
      <c r="V359" s="18"/>
      <c r="W359" s="18"/>
      <c r="X359" s="18"/>
      <c r="Y359" s="18"/>
      <c r="Z359" s="18"/>
      <c r="AA359" s="18"/>
      <c r="AB359" s="18"/>
      <c r="AC359" s="18"/>
    </row>
    <row r="360" spans="1:29" x14ac:dyDescent="0.25">
      <c r="A360" s="18"/>
      <c r="B360" s="34" t="str">
        <f t="shared" si="22"/>
        <v/>
      </c>
      <c r="C360" s="16"/>
      <c r="D360" s="16"/>
      <c r="E360" s="16"/>
      <c r="F360" s="16"/>
      <c r="G360" s="16"/>
      <c r="H360" s="98">
        <f t="shared" si="25"/>
        <v>0</v>
      </c>
      <c r="I360" s="98"/>
      <c r="J360" s="18"/>
      <c r="K360" s="34" t="str">
        <f t="shared" si="23"/>
        <v/>
      </c>
      <c r="L360" s="16"/>
      <c r="M360" s="16"/>
      <c r="N360" s="16"/>
      <c r="O360" s="16"/>
      <c r="P360" s="16"/>
      <c r="Q360" s="98">
        <f t="shared" si="24"/>
        <v>0</v>
      </c>
      <c r="R360" s="98"/>
      <c r="S360" s="18"/>
      <c r="T360" s="18"/>
      <c r="U360" s="18"/>
      <c r="V360" s="18"/>
      <c r="W360" s="18"/>
      <c r="X360" s="18"/>
      <c r="Y360" s="18"/>
      <c r="Z360" s="18"/>
      <c r="AA360" s="18"/>
      <c r="AB360" s="18"/>
      <c r="AC360" s="18"/>
    </row>
    <row r="361" spans="1:29" x14ac:dyDescent="0.25">
      <c r="A361" s="18"/>
      <c r="B361" s="34" t="str">
        <f t="shared" si="22"/>
        <v/>
      </c>
      <c r="C361" s="16"/>
      <c r="D361" s="16"/>
      <c r="E361" s="16"/>
      <c r="F361" s="16"/>
      <c r="G361" s="16"/>
      <c r="H361" s="98">
        <f t="shared" si="25"/>
        <v>0</v>
      </c>
      <c r="I361" s="98"/>
      <c r="J361" s="18"/>
      <c r="K361" s="34" t="str">
        <f t="shared" si="23"/>
        <v/>
      </c>
      <c r="L361" s="16"/>
      <c r="M361" s="16"/>
      <c r="N361" s="16"/>
      <c r="O361" s="16"/>
      <c r="P361" s="16"/>
      <c r="Q361" s="98">
        <f t="shared" si="24"/>
        <v>0</v>
      </c>
      <c r="R361" s="98"/>
      <c r="S361" s="18"/>
      <c r="T361" s="18"/>
      <c r="U361" s="18"/>
      <c r="V361" s="18"/>
      <c r="W361" s="18"/>
      <c r="X361" s="18"/>
      <c r="Y361" s="18"/>
      <c r="Z361" s="18"/>
      <c r="AA361" s="18"/>
      <c r="AB361" s="18"/>
      <c r="AC361" s="18"/>
    </row>
    <row r="362" spans="1:29" x14ac:dyDescent="0.25">
      <c r="A362" s="18"/>
      <c r="B362" s="34" t="str">
        <f t="shared" si="22"/>
        <v/>
      </c>
      <c r="C362" s="16"/>
      <c r="D362" s="16"/>
      <c r="E362" s="16"/>
      <c r="F362" s="16"/>
      <c r="G362" s="16"/>
      <c r="H362" s="98">
        <f t="shared" si="25"/>
        <v>0</v>
      </c>
      <c r="I362" s="98"/>
      <c r="J362" s="18"/>
      <c r="K362" s="34" t="str">
        <f t="shared" si="23"/>
        <v/>
      </c>
      <c r="L362" s="16"/>
      <c r="M362" s="16"/>
      <c r="N362" s="16"/>
      <c r="O362" s="16"/>
      <c r="P362" s="16"/>
      <c r="Q362" s="98">
        <f t="shared" si="24"/>
        <v>0</v>
      </c>
      <c r="R362" s="98"/>
      <c r="S362" s="18"/>
      <c r="T362" s="18"/>
      <c r="U362" s="18"/>
      <c r="V362" s="18"/>
      <c r="W362" s="18"/>
      <c r="X362" s="18"/>
      <c r="Y362" s="18"/>
      <c r="Z362" s="18"/>
      <c r="AA362" s="18"/>
      <c r="AB362" s="18"/>
      <c r="AC362" s="18"/>
    </row>
    <row r="363" spans="1:29" x14ac:dyDescent="0.25">
      <c r="A363" s="18"/>
      <c r="B363" s="34" t="str">
        <f t="shared" ref="B363:B406" si="26">IF(B362="","",IF(B362+7&gt;=J$20,"",B362+7))</f>
        <v/>
      </c>
      <c r="C363" s="16"/>
      <c r="D363" s="16"/>
      <c r="E363" s="16"/>
      <c r="F363" s="16"/>
      <c r="G363" s="16"/>
      <c r="H363" s="98">
        <f t="shared" si="25"/>
        <v>0</v>
      </c>
      <c r="I363" s="98"/>
      <c r="J363" s="18"/>
      <c r="K363" s="34" t="str">
        <f t="shared" ref="K363:K406" si="27">IF(K362="","",IF(K362+7&gt;=$U$20,"",K362+7))</f>
        <v/>
      </c>
      <c r="L363" s="16"/>
      <c r="M363" s="16"/>
      <c r="N363" s="16"/>
      <c r="O363" s="16"/>
      <c r="P363" s="16"/>
      <c r="Q363" s="98">
        <f t="shared" si="24"/>
        <v>0</v>
      </c>
      <c r="R363" s="98"/>
      <c r="S363" s="18"/>
      <c r="T363" s="18"/>
      <c r="U363" s="18"/>
      <c r="V363" s="18"/>
      <c r="W363" s="18"/>
      <c r="X363" s="18"/>
      <c r="Y363" s="18"/>
      <c r="Z363" s="18"/>
      <c r="AA363" s="18"/>
      <c r="AB363" s="18"/>
      <c r="AC363" s="18"/>
    </row>
    <row r="364" spans="1:29" x14ac:dyDescent="0.25">
      <c r="A364" s="18"/>
      <c r="B364" s="34" t="str">
        <f t="shared" si="26"/>
        <v/>
      </c>
      <c r="C364" s="16"/>
      <c r="D364" s="16"/>
      <c r="E364" s="16"/>
      <c r="F364" s="16"/>
      <c r="G364" s="16"/>
      <c r="H364" s="98">
        <f t="shared" si="25"/>
        <v>0</v>
      </c>
      <c r="I364" s="98"/>
      <c r="J364" s="18"/>
      <c r="K364" s="34" t="str">
        <f t="shared" si="27"/>
        <v/>
      </c>
      <c r="L364" s="16"/>
      <c r="M364" s="16"/>
      <c r="N364" s="16"/>
      <c r="O364" s="16"/>
      <c r="P364" s="16"/>
      <c r="Q364" s="98">
        <f t="shared" si="24"/>
        <v>0</v>
      </c>
      <c r="R364" s="98"/>
      <c r="S364" s="18"/>
      <c r="T364" s="18"/>
      <c r="U364" s="18"/>
      <c r="V364" s="18"/>
      <c r="W364" s="18"/>
      <c r="X364" s="18"/>
      <c r="Y364" s="18"/>
      <c r="Z364" s="18"/>
      <c r="AA364" s="18"/>
      <c r="AB364" s="18"/>
      <c r="AC364" s="18"/>
    </row>
    <row r="365" spans="1:29" x14ac:dyDescent="0.25">
      <c r="A365" s="18"/>
      <c r="B365" s="34" t="str">
        <f t="shared" si="26"/>
        <v/>
      </c>
      <c r="C365" s="16"/>
      <c r="D365" s="16"/>
      <c r="E365" s="16"/>
      <c r="F365" s="16"/>
      <c r="G365" s="16"/>
      <c r="H365" s="98">
        <f t="shared" si="25"/>
        <v>0</v>
      </c>
      <c r="I365" s="98"/>
      <c r="J365" s="18"/>
      <c r="K365" s="34" t="str">
        <f t="shared" si="27"/>
        <v/>
      </c>
      <c r="L365" s="16"/>
      <c r="M365" s="16"/>
      <c r="N365" s="16"/>
      <c r="O365" s="16"/>
      <c r="P365" s="16"/>
      <c r="Q365" s="98">
        <f t="shared" si="24"/>
        <v>0</v>
      </c>
      <c r="R365" s="98"/>
      <c r="S365" s="18"/>
      <c r="T365" s="18"/>
      <c r="U365" s="18"/>
      <c r="V365" s="18"/>
      <c r="W365" s="18"/>
      <c r="X365" s="18"/>
      <c r="Y365" s="18"/>
      <c r="Z365" s="18"/>
      <c r="AA365" s="18"/>
      <c r="AB365" s="18"/>
      <c r="AC365" s="18"/>
    </row>
    <row r="366" spans="1:29" x14ac:dyDescent="0.25">
      <c r="A366" s="18"/>
      <c r="B366" s="34" t="str">
        <f t="shared" si="26"/>
        <v/>
      </c>
      <c r="C366" s="16"/>
      <c r="D366" s="16"/>
      <c r="E366" s="16"/>
      <c r="F366" s="16"/>
      <c r="G366" s="16"/>
      <c r="H366" s="98">
        <f t="shared" si="25"/>
        <v>0</v>
      </c>
      <c r="I366" s="98"/>
      <c r="J366" s="18"/>
      <c r="K366" s="34" t="str">
        <f t="shared" si="27"/>
        <v/>
      </c>
      <c r="L366" s="16"/>
      <c r="M366" s="16"/>
      <c r="N366" s="16"/>
      <c r="O366" s="16"/>
      <c r="P366" s="16"/>
      <c r="Q366" s="98">
        <f t="shared" si="24"/>
        <v>0</v>
      </c>
      <c r="R366" s="98"/>
      <c r="S366" s="18"/>
      <c r="T366" s="18"/>
      <c r="U366" s="18"/>
      <c r="V366" s="18"/>
      <c r="W366" s="18"/>
      <c r="X366" s="18"/>
      <c r="Y366" s="18"/>
      <c r="Z366" s="18"/>
      <c r="AA366" s="18"/>
      <c r="AB366" s="18"/>
      <c r="AC366" s="18"/>
    </row>
    <row r="367" spans="1:29" x14ac:dyDescent="0.25">
      <c r="A367" s="18"/>
      <c r="B367" s="34" t="str">
        <f t="shared" si="26"/>
        <v/>
      </c>
      <c r="C367" s="16"/>
      <c r="D367" s="16"/>
      <c r="E367" s="16"/>
      <c r="F367" s="16"/>
      <c r="G367" s="16"/>
      <c r="H367" s="98">
        <f t="shared" si="25"/>
        <v>0</v>
      </c>
      <c r="I367" s="98"/>
      <c r="J367" s="18"/>
      <c r="K367" s="34" t="str">
        <f t="shared" si="27"/>
        <v/>
      </c>
      <c r="L367" s="16"/>
      <c r="M367" s="16"/>
      <c r="N367" s="16"/>
      <c r="O367" s="16"/>
      <c r="P367" s="16"/>
      <c r="Q367" s="98">
        <f t="shared" si="24"/>
        <v>0</v>
      </c>
      <c r="R367" s="98"/>
      <c r="S367" s="18"/>
      <c r="T367" s="18"/>
      <c r="U367" s="18"/>
      <c r="V367" s="18"/>
      <c r="W367" s="18"/>
      <c r="X367" s="18"/>
      <c r="Y367" s="18"/>
      <c r="Z367" s="18"/>
      <c r="AA367" s="18"/>
      <c r="AB367" s="18"/>
      <c r="AC367" s="18"/>
    </row>
    <row r="368" spans="1:29" x14ac:dyDescent="0.25">
      <c r="A368" s="18"/>
      <c r="B368" s="34" t="str">
        <f t="shared" si="26"/>
        <v/>
      </c>
      <c r="C368" s="16"/>
      <c r="D368" s="16"/>
      <c r="E368" s="16"/>
      <c r="F368" s="16"/>
      <c r="G368" s="16"/>
      <c r="H368" s="98">
        <f t="shared" si="25"/>
        <v>0</v>
      </c>
      <c r="I368" s="98"/>
      <c r="J368" s="18"/>
      <c r="K368" s="34" t="str">
        <f t="shared" si="27"/>
        <v/>
      </c>
      <c r="L368" s="16"/>
      <c r="M368" s="16"/>
      <c r="N368" s="16"/>
      <c r="O368" s="16"/>
      <c r="P368" s="16"/>
      <c r="Q368" s="98">
        <f t="shared" si="24"/>
        <v>0</v>
      </c>
      <c r="R368" s="98"/>
      <c r="S368" s="18"/>
      <c r="T368" s="18"/>
      <c r="U368" s="18"/>
      <c r="V368" s="18"/>
      <c r="W368" s="18"/>
      <c r="X368" s="18"/>
      <c r="Y368" s="18"/>
      <c r="Z368" s="18"/>
      <c r="AA368" s="18"/>
      <c r="AB368" s="18"/>
      <c r="AC368" s="18"/>
    </row>
    <row r="369" spans="1:29" x14ac:dyDescent="0.25">
      <c r="A369" s="18"/>
      <c r="B369" s="34" t="str">
        <f t="shared" si="26"/>
        <v/>
      </c>
      <c r="C369" s="16"/>
      <c r="D369" s="16"/>
      <c r="E369" s="16"/>
      <c r="F369" s="16"/>
      <c r="G369" s="16"/>
      <c r="H369" s="98">
        <f t="shared" si="25"/>
        <v>0</v>
      </c>
      <c r="I369" s="98"/>
      <c r="J369" s="18"/>
      <c r="K369" s="34" t="str">
        <f t="shared" si="27"/>
        <v/>
      </c>
      <c r="L369" s="16"/>
      <c r="M369" s="16"/>
      <c r="N369" s="16"/>
      <c r="O369" s="16"/>
      <c r="P369" s="16"/>
      <c r="Q369" s="98">
        <f t="shared" si="24"/>
        <v>0</v>
      </c>
      <c r="R369" s="98"/>
      <c r="S369" s="18"/>
      <c r="T369" s="18"/>
      <c r="U369" s="18"/>
      <c r="V369" s="18"/>
      <c r="W369" s="18"/>
      <c r="X369" s="18"/>
      <c r="Y369" s="18"/>
      <c r="Z369" s="18"/>
      <c r="AA369" s="18"/>
      <c r="AB369" s="18"/>
      <c r="AC369" s="18"/>
    </row>
    <row r="370" spans="1:29" x14ac:dyDescent="0.25">
      <c r="A370" s="18"/>
      <c r="B370" s="34" t="str">
        <f t="shared" si="26"/>
        <v/>
      </c>
      <c r="C370" s="16"/>
      <c r="D370" s="16"/>
      <c r="E370" s="16"/>
      <c r="F370" s="16"/>
      <c r="G370" s="16"/>
      <c r="H370" s="98">
        <f t="shared" si="25"/>
        <v>0</v>
      </c>
      <c r="I370" s="98"/>
      <c r="J370" s="18"/>
      <c r="K370" s="34" t="str">
        <f t="shared" si="27"/>
        <v/>
      </c>
      <c r="L370" s="16"/>
      <c r="M370" s="16"/>
      <c r="N370" s="16"/>
      <c r="O370" s="16"/>
      <c r="P370" s="16"/>
      <c r="Q370" s="98">
        <f t="shared" ref="Q370:Q398" si="28">SUM(L370:P370)</f>
        <v>0</v>
      </c>
      <c r="R370" s="98"/>
      <c r="S370" s="18"/>
      <c r="T370" s="18"/>
      <c r="U370" s="18"/>
      <c r="V370" s="18"/>
      <c r="W370" s="18"/>
      <c r="X370" s="18"/>
      <c r="Y370" s="18"/>
      <c r="Z370" s="18"/>
      <c r="AA370" s="18"/>
      <c r="AB370" s="18"/>
      <c r="AC370" s="18"/>
    </row>
    <row r="371" spans="1:29" x14ac:dyDescent="0.25">
      <c r="A371" s="18"/>
      <c r="B371" s="34" t="str">
        <f t="shared" si="26"/>
        <v/>
      </c>
      <c r="C371" s="16"/>
      <c r="D371" s="16"/>
      <c r="E371" s="16"/>
      <c r="F371" s="16"/>
      <c r="G371" s="16"/>
      <c r="H371" s="98">
        <f t="shared" si="25"/>
        <v>0</v>
      </c>
      <c r="I371" s="98"/>
      <c r="J371" s="18"/>
      <c r="K371" s="34" t="str">
        <f t="shared" si="27"/>
        <v/>
      </c>
      <c r="L371" s="16"/>
      <c r="M371" s="16"/>
      <c r="N371" s="16"/>
      <c r="O371" s="16"/>
      <c r="P371" s="16"/>
      <c r="Q371" s="98">
        <f t="shared" si="28"/>
        <v>0</v>
      </c>
      <c r="R371" s="98"/>
      <c r="S371" s="18"/>
      <c r="T371" s="18"/>
      <c r="U371" s="18"/>
      <c r="V371" s="18"/>
      <c r="W371" s="18"/>
      <c r="X371" s="18"/>
      <c r="Y371" s="18"/>
      <c r="Z371" s="18"/>
      <c r="AA371" s="18"/>
      <c r="AB371" s="18"/>
      <c r="AC371" s="18"/>
    </row>
    <row r="372" spans="1:29" x14ac:dyDescent="0.25">
      <c r="A372" s="18"/>
      <c r="B372" s="34" t="str">
        <f t="shared" si="26"/>
        <v/>
      </c>
      <c r="C372" s="16"/>
      <c r="D372" s="16"/>
      <c r="E372" s="16"/>
      <c r="F372" s="16"/>
      <c r="G372" s="16"/>
      <c r="H372" s="98">
        <f t="shared" si="25"/>
        <v>0</v>
      </c>
      <c r="I372" s="98"/>
      <c r="J372" s="18"/>
      <c r="K372" s="34" t="str">
        <f t="shared" si="27"/>
        <v/>
      </c>
      <c r="L372" s="16"/>
      <c r="M372" s="16"/>
      <c r="N372" s="16"/>
      <c r="O372" s="16"/>
      <c r="P372" s="16"/>
      <c r="Q372" s="98">
        <f t="shared" si="28"/>
        <v>0</v>
      </c>
      <c r="R372" s="98"/>
      <c r="S372" s="18"/>
      <c r="T372" s="18"/>
      <c r="U372" s="18"/>
      <c r="V372" s="18"/>
      <c r="W372" s="18"/>
      <c r="X372" s="18"/>
      <c r="Y372" s="18"/>
      <c r="Z372" s="18"/>
      <c r="AA372" s="18"/>
      <c r="AB372" s="18"/>
      <c r="AC372" s="18"/>
    </row>
    <row r="373" spans="1:29" x14ac:dyDescent="0.25">
      <c r="A373" s="18"/>
      <c r="B373" s="34" t="str">
        <f t="shared" si="26"/>
        <v/>
      </c>
      <c r="C373" s="16"/>
      <c r="D373" s="16"/>
      <c r="E373" s="16"/>
      <c r="F373" s="16"/>
      <c r="G373" s="16"/>
      <c r="H373" s="98">
        <f t="shared" si="25"/>
        <v>0</v>
      </c>
      <c r="I373" s="98"/>
      <c r="J373" s="18"/>
      <c r="K373" s="34" t="str">
        <f t="shared" si="27"/>
        <v/>
      </c>
      <c r="L373" s="16"/>
      <c r="M373" s="16"/>
      <c r="N373" s="16"/>
      <c r="O373" s="16"/>
      <c r="P373" s="16"/>
      <c r="Q373" s="98">
        <f t="shared" si="28"/>
        <v>0</v>
      </c>
      <c r="R373" s="98"/>
      <c r="S373" s="18"/>
      <c r="T373" s="18"/>
      <c r="U373" s="18"/>
      <c r="V373" s="18"/>
      <c r="W373" s="18"/>
      <c r="X373" s="18"/>
      <c r="Y373" s="18"/>
      <c r="Z373" s="18"/>
      <c r="AA373" s="18"/>
      <c r="AB373" s="18"/>
      <c r="AC373" s="18"/>
    </row>
    <row r="374" spans="1:29" x14ac:dyDescent="0.25">
      <c r="A374" s="18"/>
      <c r="B374" s="34" t="str">
        <f t="shared" si="26"/>
        <v/>
      </c>
      <c r="C374" s="16"/>
      <c r="D374" s="16"/>
      <c r="E374" s="16"/>
      <c r="F374" s="16"/>
      <c r="G374" s="16"/>
      <c r="H374" s="98">
        <f t="shared" si="25"/>
        <v>0</v>
      </c>
      <c r="I374" s="98"/>
      <c r="J374" s="18"/>
      <c r="K374" s="34" t="str">
        <f t="shared" si="27"/>
        <v/>
      </c>
      <c r="L374" s="16"/>
      <c r="M374" s="16"/>
      <c r="N374" s="16"/>
      <c r="O374" s="16"/>
      <c r="P374" s="16"/>
      <c r="Q374" s="98">
        <f t="shared" si="28"/>
        <v>0</v>
      </c>
      <c r="R374" s="98"/>
      <c r="S374" s="18"/>
      <c r="T374" s="18"/>
      <c r="U374" s="18"/>
      <c r="V374" s="18"/>
      <c r="W374" s="18"/>
      <c r="X374" s="18"/>
      <c r="Y374" s="18"/>
      <c r="Z374" s="18"/>
      <c r="AA374" s="18"/>
      <c r="AB374" s="18"/>
      <c r="AC374" s="18"/>
    </row>
    <row r="375" spans="1:29" x14ac:dyDescent="0.25">
      <c r="A375" s="18"/>
      <c r="B375" s="34" t="str">
        <f t="shared" si="26"/>
        <v/>
      </c>
      <c r="C375" s="16"/>
      <c r="D375" s="16"/>
      <c r="E375" s="16"/>
      <c r="F375" s="16"/>
      <c r="G375" s="16"/>
      <c r="H375" s="98">
        <f t="shared" si="25"/>
        <v>0</v>
      </c>
      <c r="I375" s="98"/>
      <c r="J375" s="18"/>
      <c r="K375" s="34" t="str">
        <f t="shared" si="27"/>
        <v/>
      </c>
      <c r="L375" s="16"/>
      <c r="M375" s="16"/>
      <c r="N375" s="16"/>
      <c r="O375" s="16"/>
      <c r="P375" s="16"/>
      <c r="Q375" s="98">
        <f t="shared" si="28"/>
        <v>0</v>
      </c>
      <c r="R375" s="98"/>
      <c r="S375" s="18"/>
      <c r="T375" s="18"/>
      <c r="U375" s="18"/>
      <c r="V375" s="18"/>
      <c r="W375" s="18"/>
      <c r="X375" s="18"/>
      <c r="Y375" s="18"/>
      <c r="Z375" s="18"/>
      <c r="AA375" s="18"/>
      <c r="AB375" s="18"/>
      <c r="AC375" s="18"/>
    </row>
    <row r="376" spans="1:29" x14ac:dyDescent="0.25">
      <c r="A376" s="18"/>
      <c r="B376" s="34" t="str">
        <f t="shared" si="26"/>
        <v/>
      </c>
      <c r="C376" s="16"/>
      <c r="D376" s="16"/>
      <c r="E376" s="16"/>
      <c r="F376" s="16"/>
      <c r="G376" s="16"/>
      <c r="H376" s="98">
        <f t="shared" si="25"/>
        <v>0</v>
      </c>
      <c r="I376" s="98"/>
      <c r="J376" s="18"/>
      <c r="K376" s="34" t="str">
        <f t="shared" si="27"/>
        <v/>
      </c>
      <c r="L376" s="16"/>
      <c r="M376" s="16"/>
      <c r="N376" s="16"/>
      <c r="O376" s="16"/>
      <c r="P376" s="16"/>
      <c r="Q376" s="98">
        <f t="shared" si="28"/>
        <v>0</v>
      </c>
      <c r="R376" s="98"/>
      <c r="S376" s="18"/>
      <c r="T376" s="18"/>
      <c r="U376" s="18"/>
      <c r="V376" s="18"/>
      <c r="W376" s="18"/>
      <c r="X376" s="18"/>
      <c r="Y376" s="18"/>
      <c r="Z376" s="18"/>
      <c r="AA376" s="18"/>
      <c r="AB376" s="18"/>
      <c r="AC376" s="18"/>
    </row>
    <row r="377" spans="1:29" x14ac:dyDescent="0.25">
      <c r="A377" s="18"/>
      <c r="B377" s="34" t="str">
        <f t="shared" si="26"/>
        <v/>
      </c>
      <c r="C377" s="16"/>
      <c r="D377" s="16"/>
      <c r="E377" s="16"/>
      <c r="F377" s="16"/>
      <c r="G377" s="16"/>
      <c r="H377" s="98">
        <f t="shared" si="25"/>
        <v>0</v>
      </c>
      <c r="I377" s="98"/>
      <c r="J377" s="18"/>
      <c r="K377" s="34" t="str">
        <f t="shared" si="27"/>
        <v/>
      </c>
      <c r="L377" s="16"/>
      <c r="M377" s="16"/>
      <c r="N377" s="16"/>
      <c r="O377" s="16"/>
      <c r="P377" s="16"/>
      <c r="Q377" s="98">
        <f t="shared" si="28"/>
        <v>0</v>
      </c>
      <c r="R377" s="98"/>
      <c r="S377" s="18"/>
      <c r="T377" s="18"/>
      <c r="U377" s="18"/>
      <c r="V377" s="18"/>
      <c r="W377" s="18"/>
      <c r="X377" s="18"/>
      <c r="Y377" s="18"/>
      <c r="Z377" s="18"/>
      <c r="AA377" s="18"/>
      <c r="AB377" s="18"/>
      <c r="AC377" s="18"/>
    </row>
    <row r="378" spans="1:29" x14ac:dyDescent="0.25">
      <c r="A378" s="18"/>
      <c r="B378" s="34" t="str">
        <f t="shared" si="26"/>
        <v/>
      </c>
      <c r="C378" s="16"/>
      <c r="D378" s="16"/>
      <c r="E378" s="16"/>
      <c r="F378" s="16"/>
      <c r="G378" s="16"/>
      <c r="H378" s="98">
        <f t="shared" si="25"/>
        <v>0</v>
      </c>
      <c r="I378" s="98"/>
      <c r="J378" s="18"/>
      <c r="K378" s="34" t="str">
        <f t="shared" si="27"/>
        <v/>
      </c>
      <c r="L378" s="16"/>
      <c r="M378" s="16"/>
      <c r="N378" s="16"/>
      <c r="O378" s="16"/>
      <c r="P378" s="16"/>
      <c r="Q378" s="98">
        <f t="shared" si="28"/>
        <v>0</v>
      </c>
      <c r="R378" s="98"/>
      <c r="S378" s="18"/>
      <c r="T378" s="18"/>
      <c r="U378" s="18"/>
      <c r="V378" s="18"/>
      <c r="W378" s="18"/>
      <c r="X378" s="18"/>
      <c r="Y378" s="18"/>
      <c r="Z378" s="18"/>
      <c r="AA378" s="18"/>
      <c r="AB378" s="18"/>
      <c r="AC378" s="18"/>
    </row>
    <row r="379" spans="1:29" x14ac:dyDescent="0.25">
      <c r="A379" s="18"/>
      <c r="B379" s="34" t="str">
        <f t="shared" si="26"/>
        <v/>
      </c>
      <c r="C379" s="16"/>
      <c r="D379" s="16"/>
      <c r="E379" s="16"/>
      <c r="F379" s="16"/>
      <c r="G379" s="16"/>
      <c r="H379" s="98">
        <f t="shared" si="25"/>
        <v>0</v>
      </c>
      <c r="I379" s="98"/>
      <c r="J379" s="18"/>
      <c r="K379" s="34" t="str">
        <f t="shared" si="27"/>
        <v/>
      </c>
      <c r="L379" s="16"/>
      <c r="M379" s="16"/>
      <c r="N379" s="16"/>
      <c r="O379" s="16"/>
      <c r="P379" s="16"/>
      <c r="Q379" s="98">
        <f t="shared" si="28"/>
        <v>0</v>
      </c>
      <c r="R379" s="98"/>
      <c r="S379" s="18"/>
      <c r="T379" s="18"/>
      <c r="U379" s="18"/>
      <c r="V379" s="18"/>
      <c r="W379" s="18"/>
      <c r="X379" s="18"/>
      <c r="Y379" s="18"/>
      <c r="Z379" s="18"/>
      <c r="AA379" s="18"/>
      <c r="AB379" s="18"/>
      <c r="AC379" s="18"/>
    </row>
    <row r="380" spans="1:29" x14ac:dyDescent="0.25">
      <c r="A380" s="18"/>
      <c r="B380" s="34" t="str">
        <f t="shared" si="26"/>
        <v/>
      </c>
      <c r="C380" s="16"/>
      <c r="D380" s="16"/>
      <c r="E380" s="16"/>
      <c r="F380" s="16"/>
      <c r="G380" s="16"/>
      <c r="H380" s="98">
        <f t="shared" si="25"/>
        <v>0</v>
      </c>
      <c r="I380" s="98"/>
      <c r="J380" s="18"/>
      <c r="K380" s="34" t="str">
        <f t="shared" si="27"/>
        <v/>
      </c>
      <c r="L380" s="16"/>
      <c r="M380" s="16"/>
      <c r="N380" s="16"/>
      <c r="O380" s="16"/>
      <c r="P380" s="16"/>
      <c r="Q380" s="98">
        <f t="shared" si="28"/>
        <v>0</v>
      </c>
      <c r="R380" s="98"/>
      <c r="S380" s="18"/>
      <c r="T380" s="18"/>
      <c r="U380" s="18"/>
      <c r="V380" s="18"/>
      <c r="W380" s="18"/>
      <c r="X380" s="18"/>
      <c r="Y380" s="18"/>
      <c r="Z380" s="18"/>
      <c r="AA380" s="18"/>
      <c r="AB380" s="18"/>
      <c r="AC380" s="18"/>
    </row>
    <row r="381" spans="1:29" x14ac:dyDescent="0.25">
      <c r="A381" s="18"/>
      <c r="B381" s="34" t="str">
        <f t="shared" si="26"/>
        <v/>
      </c>
      <c r="C381" s="16"/>
      <c r="D381" s="16"/>
      <c r="E381" s="16"/>
      <c r="F381" s="16"/>
      <c r="G381" s="16"/>
      <c r="H381" s="98">
        <f t="shared" si="25"/>
        <v>0</v>
      </c>
      <c r="I381" s="98"/>
      <c r="J381" s="18"/>
      <c r="K381" s="34" t="str">
        <f t="shared" si="27"/>
        <v/>
      </c>
      <c r="L381" s="16"/>
      <c r="M381" s="16"/>
      <c r="N381" s="16"/>
      <c r="O381" s="16"/>
      <c r="P381" s="16"/>
      <c r="Q381" s="98">
        <f t="shared" si="28"/>
        <v>0</v>
      </c>
      <c r="R381" s="98"/>
      <c r="S381" s="18"/>
      <c r="T381" s="18"/>
      <c r="U381" s="18"/>
      <c r="V381" s="18"/>
      <c r="W381" s="18"/>
      <c r="X381" s="18"/>
      <c r="Y381" s="18"/>
      <c r="Z381" s="18"/>
      <c r="AA381" s="18"/>
      <c r="AB381" s="18"/>
      <c r="AC381" s="18"/>
    </row>
    <row r="382" spans="1:29" x14ac:dyDescent="0.25">
      <c r="A382" s="18"/>
      <c r="B382" s="34" t="str">
        <f t="shared" si="26"/>
        <v/>
      </c>
      <c r="C382" s="16"/>
      <c r="D382" s="16"/>
      <c r="E382" s="16"/>
      <c r="F382" s="16"/>
      <c r="G382" s="16"/>
      <c r="H382" s="98">
        <f t="shared" si="25"/>
        <v>0</v>
      </c>
      <c r="I382" s="98"/>
      <c r="J382" s="18"/>
      <c r="K382" s="34" t="str">
        <f t="shared" si="27"/>
        <v/>
      </c>
      <c r="L382" s="16"/>
      <c r="M382" s="16"/>
      <c r="N382" s="16"/>
      <c r="O382" s="16"/>
      <c r="P382" s="16"/>
      <c r="Q382" s="98">
        <f t="shared" si="28"/>
        <v>0</v>
      </c>
      <c r="R382" s="98"/>
      <c r="S382" s="18"/>
      <c r="T382" s="18"/>
      <c r="U382" s="18"/>
      <c r="V382" s="18"/>
      <c r="W382" s="18"/>
      <c r="X382" s="18"/>
      <c r="Y382" s="18"/>
      <c r="Z382" s="18"/>
      <c r="AA382" s="18"/>
      <c r="AB382" s="18"/>
      <c r="AC382" s="18"/>
    </row>
    <row r="383" spans="1:29" x14ac:dyDescent="0.25">
      <c r="A383" s="18"/>
      <c r="B383" s="34" t="str">
        <f t="shared" si="26"/>
        <v/>
      </c>
      <c r="C383" s="16"/>
      <c r="D383" s="16"/>
      <c r="E383" s="16"/>
      <c r="F383" s="16"/>
      <c r="G383" s="16"/>
      <c r="H383" s="98">
        <f t="shared" si="25"/>
        <v>0</v>
      </c>
      <c r="I383" s="98"/>
      <c r="J383" s="18"/>
      <c r="K383" s="34" t="str">
        <f t="shared" si="27"/>
        <v/>
      </c>
      <c r="L383" s="16"/>
      <c r="M383" s="16"/>
      <c r="N383" s="16"/>
      <c r="O383" s="16"/>
      <c r="P383" s="16"/>
      <c r="Q383" s="98">
        <f t="shared" si="28"/>
        <v>0</v>
      </c>
      <c r="R383" s="98"/>
      <c r="S383" s="18"/>
      <c r="T383" s="18"/>
      <c r="U383" s="18"/>
      <c r="V383" s="18"/>
      <c r="W383" s="18"/>
      <c r="X383" s="18"/>
      <c r="Y383" s="18"/>
      <c r="Z383" s="18"/>
      <c r="AA383" s="18"/>
      <c r="AB383" s="18"/>
      <c r="AC383" s="18"/>
    </row>
    <row r="384" spans="1:29" x14ac:dyDescent="0.25">
      <c r="A384" s="18"/>
      <c r="B384" s="34" t="str">
        <f t="shared" si="26"/>
        <v/>
      </c>
      <c r="C384" s="16"/>
      <c r="D384" s="16"/>
      <c r="E384" s="16"/>
      <c r="F384" s="16"/>
      <c r="G384" s="16"/>
      <c r="H384" s="98">
        <f t="shared" si="25"/>
        <v>0</v>
      </c>
      <c r="I384" s="98"/>
      <c r="J384" s="18"/>
      <c r="K384" s="34" t="str">
        <f t="shared" si="27"/>
        <v/>
      </c>
      <c r="L384" s="16"/>
      <c r="M384" s="16"/>
      <c r="N384" s="16"/>
      <c r="O384" s="16"/>
      <c r="P384" s="16"/>
      <c r="Q384" s="98">
        <f t="shared" si="28"/>
        <v>0</v>
      </c>
      <c r="R384" s="98"/>
      <c r="S384" s="18"/>
      <c r="T384" s="18"/>
      <c r="U384" s="18"/>
      <c r="V384" s="18"/>
      <c r="W384" s="18"/>
      <c r="X384" s="18"/>
      <c r="Y384" s="18"/>
      <c r="Z384" s="18"/>
      <c r="AA384" s="18"/>
      <c r="AB384" s="18"/>
      <c r="AC384" s="18"/>
    </row>
    <row r="385" spans="1:29" x14ac:dyDescent="0.25">
      <c r="A385" s="18"/>
      <c r="B385" s="34" t="str">
        <f t="shared" si="26"/>
        <v/>
      </c>
      <c r="C385" s="16"/>
      <c r="D385" s="16"/>
      <c r="E385" s="16"/>
      <c r="F385" s="16"/>
      <c r="G385" s="16"/>
      <c r="H385" s="98">
        <f t="shared" si="25"/>
        <v>0</v>
      </c>
      <c r="I385" s="98"/>
      <c r="J385" s="18"/>
      <c r="K385" s="34" t="str">
        <f t="shared" si="27"/>
        <v/>
      </c>
      <c r="L385" s="16"/>
      <c r="M385" s="16"/>
      <c r="N385" s="16"/>
      <c r="O385" s="16"/>
      <c r="P385" s="16"/>
      <c r="Q385" s="98">
        <f t="shared" si="28"/>
        <v>0</v>
      </c>
      <c r="R385" s="98"/>
      <c r="S385" s="18"/>
      <c r="T385" s="18"/>
      <c r="U385" s="18"/>
      <c r="V385" s="18"/>
      <c r="W385" s="18"/>
      <c r="X385" s="18"/>
      <c r="Y385" s="18"/>
      <c r="Z385" s="18"/>
      <c r="AA385" s="18"/>
      <c r="AB385" s="18"/>
      <c r="AC385" s="18"/>
    </row>
    <row r="386" spans="1:29" x14ac:dyDescent="0.25">
      <c r="A386" s="18"/>
      <c r="B386" s="34" t="str">
        <f t="shared" si="26"/>
        <v/>
      </c>
      <c r="C386" s="16"/>
      <c r="D386" s="16"/>
      <c r="E386" s="16"/>
      <c r="F386" s="16"/>
      <c r="G386" s="16"/>
      <c r="H386" s="98">
        <f t="shared" si="25"/>
        <v>0</v>
      </c>
      <c r="I386" s="98"/>
      <c r="J386" s="18"/>
      <c r="K386" s="34" t="str">
        <f t="shared" si="27"/>
        <v/>
      </c>
      <c r="L386" s="16"/>
      <c r="M386" s="16"/>
      <c r="N386" s="16"/>
      <c r="O386" s="16"/>
      <c r="P386" s="16"/>
      <c r="Q386" s="98">
        <f t="shared" si="28"/>
        <v>0</v>
      </c>
      <c r="R386" s="98"/>
      <c r="S386" s="18"/>
      <c r="T386" s="18"/>
      <c r="U386" s="18"/>
      <c r="V386" s="18"/>
      <c r="W386" s="18"/>
      <c r="X386" s="18"/>
      <c r="Y386" s="18"/>
      <c r="Z386" s="18"/>
      <c r="AA386" s="18"/>
      <c r="AB386" s="18"/>
      <c r="AC386" s="18"/>
    </row>
    <row r="387" spans="1:29" x14ac:dyDescent="0.25">
      <c r="A387" s="18"/>
      <c r="B387" s="34" t="str">
        <f t="shared" si="26"/>
        <v/>
      </c>
      <c r="C387" s="16"/>
      <c r="D387" s="16"/>
      <c r="E387" s="16"/>
      <c r="F387" s="16"/>
      <c r="G387" s="16"/>
      <c r="H387" s="98">
        <f t="shared" si="25"/>
        <v>0</v>
      </c>
      <c r="I387" s="98"/>
      <c r="J387" s="18"/>
      <c r="K387" s="34" t="str">
        <f t="shared" si="27"/>
        <v/>
      </c>
      <c r="L387" s="16"/>
      <c r="M387" s="16"/>
      <c r="N387" s="16"/>
      <c r="O387" s="16"/>
      <c r="P387" s="16"/>
      <c r="Q387" s="98">
        <f t="shared" si="28"/>
        <v>0</v>
      </c>
      <c r="R387" s="98"/>
      <c r="S387" s="18"/>
      <c r="T387" s="18"/>
      <c r="U387" s="18"/>
      <c r="V387" s="18"/>
      <c r="W387" s="18"/>
      <c r="X387" s="18"/>
      <c r="Y387" s="18"/>
      <c r="Z387" s="18"/>
      <c r="AA387" s="18"/>
      <c r="AB387" s="18"/>
      <c r="AC387" s="18"/>
    </row>
    <row r="388" spans="1:29" x14ac:dyDescent="0.25">
      <c r="A388" s="18"/>
      <c r="B388" s="34" t="str">
        <f t="shared" si="26"/>
        <v/>
      </c>
      <c r="C388" s="16"/>
      <c r="D388" s="16"/>
      <c r="E388" s="16"/>
      <c r="F388" s="16"/>
      <c r="G388" s="16"/>
      <c r="H388" s="98">
        <f t="shared" si="25"/>
        <v>0</v>
      </c>
      <c r="I388" s="98"/>
      <c r="J388" s="18"/>
      <c r="K388" s="34" t="str">
        <f t="shared" si="27"/>
        <v/>
      </c>
      <c r="L388" s="16"/>
      <c r="M388" s="16"/>
      <c r="N388" s="16"/>
      <c r="O388" s="16"/>
      <c r="P388" s="16"/>
      <c r="Q388" s="98">
        <f t="shared" si="28"/>
        <v>0</v>
      </c>
      <c r="R388" s="98"/>
      <c r="S388" s="18"/>
      <c r="T388" s="18"/>
      <c r="U388" s="18"/>
      <c r="V388" s="18"/>
      <c r="W388" s="18"/>
      <c r="X388" s="18"/>
      <c r="Y388" s="18"/>
      <c r="Z388" s="18"/>
      <c r="AA388" s="18"/>
      <c r="AB388" s="18"/>
      <c r="AC388" s="18"/>
    </row>
    <row r="389" spans="1:29" x14ac:dyDescent="0.25">
      <c r="A389" s="18"/>
      <c r="B389" s="34" t="str">
        <f t="shared" si="26"/>
        <v/>
      </c>
      <c r="C389" s="16"/>
      <c r="D389" s="16"/>
      <c r="E389" s="16"/>
      <c r="F389" s="16"/>
      <c r="G389" s="16"/>
      <c r="H389" s="98">
        <f t="shared" si="25"/>
        <v>0</v>
      </c>
      <c r="I389" s="98"/>
      <c r="J389" s="18"/>
      <c r="K389" s="34" t="str">
        <f t="shared" si="27"/>
        <v/>
      </c>
      <c r="L389" s="16"/>
      <c r="M389" s="16"/>
      <c r="N389" s="16"/>
      <c r="O389" s="16"/>
      <c r="P389" s="16"/>
      <c r="Q389" s="98">
        <f t="shared" si="28"/>
        <v>0</v>
      </c>
      <c r="R389" s="98"/>
      <c r="S389" s="18"/>
      <c r="T389" s="18"/>
      <c r="U389" s="18"/>
      <c r="V389" s="18"/>
      <c r="W389" s="18"/>
      <c r="X389" s="18"/>
      <c r="Y389" s="18"/>
      <c r="Z389" s="18"/>
      <c r="AA389" s="18"/>
      <c r="AB389" s="18"/>
      <c r="AC389" s="18"/>
    </row>
    <row r="390" spans="1:29" x14ac:dyDescent="0.25">
      <c r="A390" s="18"/>
      <c r="B390" s="34" t="str">
        <f t="shared" si="26"/>
        <v/>
      </c>
      <c r="C390" s="16"/>
      <c r="D390" s="16"/>
      <c r="E390" s="16"/>
      <c r="F390" s="16"/>
      <c r="G390" s="16"/>
      <c r="H390" s="98">
        <f t="shared" si="25"/>
        <v>0</v>
      </c>
      <c r="I390" s="98"/>
      <c r="J390" s="18"/>
      <c r="K390" s="34" t="str">
        <f t="shared" si="27"/>
        <v/>
      </c>
      <c r="L390" s="16"/>
      <c r="M390" s="16"/>
      <c r="N390" s="16"/>
      <c r="O390" s="16"/>
      <c r="P390" s="16"/>
      <c r="Q390" s="98">
        <f t="shared" si="28"/>
        <v>0</v>
      </c>
      <c r="R390" s="98"/>
      <c r="S390" s="18"/>
      <c r="T390" s="18"/>
      <c r="U390" s="18"/>
      <c r="V390" s="18"/>
      <c r="W390" s="18"/>
      <c r="X390" s="18"/>
      <c r="Y390" s="18"/>
      <c r="Z390" s="18"/>
      <c r="AA390" s="18"/>
      <c r="AB390" s="18"/>
      <c r="AC390" s="18"/>
    </row>
    <row r="391" spans="1:29" x14ac:dyDescent="0.25">
      <c r="A391" s="18"/>
      <c r="B391" s="34" t="str">
        <f t="shared" si="26"/>
        <v/>
      </c>
      <c r="C391" s="16"/>
      <c r="D391" s="16"/>
      <c r="E391" s="16"/>
      <c r="F391" s="16"/>
      <c r="G391" s="16"/>
      <c r="H391" s="98">
        <f t="shared" si="25"/>
        <v>0</v>
      </c>
      <c r="I391" s="98"/>
      <c r="J391" s="18"/>
      <c r="K391" s="34" t="str">
        <f t="shared" si="27"/>
        <v/>
      </c>
      <c r="L391" s="16"/>
      <c r="M391" s="16"/>
      <c r="N391" s="16"/>
      <c r="O391" s="16"/>
      <c r="P391" s="16"/>
      <c r="Q391" s="98">
        <f t="shared" si="28"/>
        <v>0</v>
      </c>
      <c r="R391" s="98"/>
      <c r="S391" s="18"/>
      <c r="T391" s="18"/>
      <c r="U391" s="18"/>
      <c r="V391" s="18"/>
      <c r="W391" s="18"/>
      <c r="X391" s="18"/>
      <c r="Y391" s="18"/>
      <c r="Z391" s="18"/>
      <c r="AA391" s="18"/>
      <c r="AB391" s="18"/>
      <c r="AC391" s="18"/>
    </row>
    <row r="392" spans="1:29" x14ac:dyDescent="0.25">
      <c r="A392" s="18"/>
      <c r="B392" s="34" t="str">
        <f t="shared" si="26"/>
        <v/>
      </c>
      <c r="C392" s="16"/>
      <c r="D392" s="16"/>
      <c r="E392" s="16"/>
      <c r="F392" s="16"/>
      <c r="G392" s="16"/>
      <c r="H392" s="98">
        <f t="shared" si="25"/>
        <v>0</v>
      </c>
      <c r="I392" s="98"/>
      <c r="J392" s="18"/>
      <c r="K392" s="34" t="str">
        <f t="shared" si="27"/>
        <v/>
      </c>
      <c r="L392" s="16"/>
      <c r="M392" s="16"/>
      <c r="N392" s="16"/>
      <c r="O392" s="16"/>
      <c r="P392" s="16"/>
      <c r="Q392" s="98">
        <f t="shared" si="28"/>
        <v>0</v>
      </c>
      <c r="R392" s="98"/>
      <c r="S392" s="18"/>
      <c r="T392" s="18"/>
      <c r="U392" s="18"/>
      <c r="V392" s="18"/>
      <c r="W392" s="18"/>
      <c r="X392" s="18"/>
      <c r="Y392" s="18"/>
      <c r="Z392" s="18"/>
      <c r="AA392" s="18"/>
      <c r="AB392" s="18"/>
      <c r="AC392" s="18"/>
    </row>
    <row r="393" spans="1:29" x14ac:dyDescent="0.25">
      <c r="A393" s="18"/>
      <c r="B393" s="34" t="str">
        <f t="shared" si="26"/>
        <v/>
      </c>
      <c r="C393" s="16"/>
      <c r="D393" s="16"/>
      <c r="E393" s="16"/>
      <c r="F393" s="16"/>
      <c r="G393" s="16"/>
      <c r="H393" s="98">
        <f t="shared" si="25"/>
        <v>0</v>
      </c>
      <c r="I393" s="98"/>
      <c r="J393" s="18"/>
      <c r="K393" s="34" t="str">
        <f t="shared" si="27"/>
        <v/>
      </c>
      <c r="L393" s="16"/>
      <c r="M393" s="16"/>
      <c r="N393" s="16"/>
      <c r="O393" s="16"/>
      <c r="P393" s="16"/>
      <c r="Q393" s="98">
        <f t="shared" si="28"/>
        <v>0</v>
      </c>
      <c r="R393" s="98"/>
      <c r="S393" s="18"/>
      <c r="T393" s="18"/>
      <c r="U393" s="18"/>
      <c r="V393" s="18"/>
      <c r="W393" s="18"/>
      <c r="X393" s="18"/>
      <c r="Y393" s="18"/>
      <c r="Z393" s="18"/>
      <c r="AA393" s="18"/>
      <c r="AB393" s="18"/>
      <c r="AC393" s="18"/>
    </row>
    <row r="394" spans="1:29" x14ac:dyDescent="0.25">
      <c r="A394" s="18"/>
      <c r="B394" s="34" t="str">
        <f t="shared" si="26"/>
        <v/>
      </c>
      <c r="C394" s="16"/>
      <c r="D394" s="16"/>
      <c r="E394" s="16"/>
      <c r="F394" s="16"/>
      <c r="G394" s="16"/>
      <c r="H394" s="98">
        <f t="shared" si="25"/>
        <v>0</v>
      </c>
      <c r="I394" s="98"/>
      <c r="J394" s="18"/>
      <c r="K394" s="34" t="str">
        <f t="shared" si="27"/>
        <v/>
      </c>
      <c r="L394" s="16"/>
      <c r="M394" s="16"/>
      <c r="N394" s="16"/>
      <c r="O394" s="16"/>
      <c r="P394" s="16"/>
      <c r="Q394" s="98">
        <f t="shared" si="28"/>
        <v>0</v>
      </c>
      <c r="R394" s="98"/>
      <c r="S394" s="18"/>
      <c r="T394" s="18"/>
      <c r="U394" s="18"/>
      <c r="V394" s="18"/>
      <c r="W394" s="18"/>
      <c r="X394" s="18"/>
      <c r="Y394" s="18"/>
      <c r="Z394" s="18"/>
      <c r="AA394" s="18"/>
      <c r="AB394" s="18"/>
      <c r="AC394" s="18"/>
    </row>
    <row r="395" spans="1:29" x14ac:dyDescent="0.25">
      <c r="A395" s="18"/>
      <c r="B395" s="34" t="str">
        <f t="shared" si="26"/>
        <v/>
      </c>
      <c r="C395" s="16"/>
      <c r="D395" s="16"/>
      <c r="E395" s="16"/>
      <c r="F395" s="16"/>
      <c r="G395" s="16"/>
      <c r="H395" s="98">
        <f t="shared" si="25"/>
        <v>0</v>
      </c>
      <c r="I395" s="98"/>
      <c r="J395" s="18"/>
      <c r="K395" s="34" t="str">
        <f t="shared" si="27"/>
        <v/>
      </c>
      <c r="L395" s="16"/>
      <c r="M395" s="16"/>
      <c r="N395" s="16"/>
      <c r="O395" s="16"/>
      <c r="P395" s="16"/>
      <c r="Q395" s="98">
        <f t="shared" si="28"/>
        <v>0</v>
      </c>
      <c r="R395" s="98"/>
      <c r="S395" s="18"/>
      <c r="T395" s="18"/>
      <c r="U395" s="18"/>
      <c r="V395" s="18"/>
      <c r="W395" s="18"/>
      <c r="X395" s="18"/>
      <c r="Y395" s="18"/>
      <c r="Z395" s="18"/>
      <c r="AA395" s="18"/>
      <c r="AB395" s="18"/>
      <c r="AC395" s="18"/>
    </row>
    <row r="396" spans="1:29" x14ac:dyDescent="0.25">
      <c r="A396" s="18"/>
      <c r="B396" s="34" t="str">
        <f t="shared" si="26"/>
        <v/>
      </c>
      <c r="C396" s="16"/>
      <c r="D396" s="16"/>
      <c r="E396" s="16"/>
      <c r="F396" s="16"/>
      <c r="G396" s="16"/>
      <c r="H396" s="98">
        <f t="shared" si="25"/>
        <v>0</v>
      </c>
      <c r="I396" s="98"/>
      <c r="J396" s="18"/>
      <c r="K396" s="34" t="str">
        <f t="shared" si="27"/>
        <v/>
      </c>
      <c r="L396" s="16"/>
      <c r="M396" s="16"/>
      <c r="N396" s="16"/>
      <c r="O396" s="16"/>
      <c r="P396" s="16"/>
      <c r="Q396" s="98">
        <f t="shared" si="28"/>
        <v>0</v>
      </c>
      <c r="R396" s="98"/>
      <c r="S396" s="18"/>
      <c r="T396" s="18"/>
      <c r="U396" s="18"/>
      <c r="V396" s="18"/>
      <c r="W396" s="18"/>
      <c r="X396" s="18"/>
      <c r="Y396" s="18"/>
      <c r="Z396" s="18"/>
      <c r="AA396" s="18"/>
      <c r="AB396" s="18"/>
      <c r="AC396" s="18"/>
    </row>
    <row r="397" spans="1:29" x14ac:dyDescent="0.25">
      <c r="A397" s="18"/>
      <c r="B397" s="34" t="str">
        <f t="shared" si="26"/>
        <v/>
      </c>
      <c r="C397" s="16"/>
      <c r="D397" s="16"/>
      <c r="E397" s="16"/>
      <c r="F397" s="16"/>
      <c r="G397" s="16"/>
      <c r="H397" s="98">
        <f t="shared" si="25"/>
        <v>0</v>
      </c>
      <c r="I397" s="98"/>
      <c r="J397" s="18"/>
      <c r="K397" s="34" t="str">
        <f t="shared" si="27"/>
        <v/>
      </c>
      <c r="L397" s="16"/>
      <c r="M397" s="16"/>
      <c r="N397" s="16"/>
      <c r="O397" s="16"/>
      <c r="P397" s="16"/>
      <c r="Q397" s="98">
        <f t="shared" si="28"/>
        <v>0</v>
      </c>
      <c r="R397" s="98"/>
      <c r="S397" s="18"/>
      <c r="T397" s="18"/>
      <c r="U397" s="18"/>
      <c r="V397" s="18"/>
      <c r="W397" s="18"/>
      <c r="X397" s="18"/>
      <c r="Y397" s="18"/>
      <c r="Z397" s="18"/>
      <c r="AA397" s="18"/>
      <c r="AB397" s="18"/>
      <c r="AC397" s="18"/>
    </row>
    <row r="398" spans="1:29" x14ac:dyDescent="0.25">
      <c r="A398" s="18"/>
      <c r="B398" s="34" t="str">
        <f t="shared" si="26"/>
        <v/>
      </c>
      <c r="C398" s="16"/>
      <c r="D398" s="16"/>
      <c r="E398" s="16"/>
      <c r="F398" s="16"/>
      <c r="G398" s="16"/>
      <c r="H398" s="98">
        <f t="shared" si="25"/>
        <v>0</v>
      </c>
      <c r="I398" s="98"/>
      <c r="J398" s="18"/>
      <c r="K398" s="34" t="str">
        <f t="shared" si="27"/>
        <v/>
      </c>
      <c r="L398" s="16"/>
      <c r="M398" s="16"/>
      <c r="N398" s="16"/>
      <c r="O398" s="16"/>
      <c r="P398" s="16"/>
      <c r="Q398" s="98">
        <f t="shared" si="28"/>
        <v>0</v>
      </c>
      <c r="R398" s="98"/>
      <c r="S398" s="18"/>
      <c r="T398" s="18"/>
      <c r="U398" s="18"/>
      <c r="V398" s="18"/>
      <c r="W398" s="18"/>
      <c r="X398" s="18"/>
      <c r="Y398" s="18"/>
      <c r="Z398" s="18"/>
      <c r="AA398" s="18"/>
      <c r="AB398" s="18"/>
      <c r="AC398" s="18"/>
    </row>
    <row r="399" spans="1:29" x14ac:dyDescent="0.25">
      <c r="A399" s="18"/>
      <c r="B399" s="34" t="str">
        <f t="shared" si="26"/>
        <v/>
      </c>
      <c r="C399" s="16"/>
      <c r="D399" s="16"/>
      <c r="E399" s="16"/>
      <c r="F399" s="16"/>
      <c r="G399" s="16"/>
      <c r="H399" s="98">
        <f t="shared" ref="H399:H406" si="29">SUM(C399:G399)</f>
        <v>0</v>
      </c>
      <c r="I399" s="98"/>
      <c r="J399" s="18"/>
      <c r="K399" s="34" t="str">
        <f t="shared" si="27"/>
        <v/>
      </c>
      <c r="L399" s="16"/>
      <c r="M399" s="16"/>
      <c r="N399" s="16"/>
      <c r="O399" s="16"/>
      <c r="P399" s="16"/>
      <c r="Q399" s="98">
        <f t="shared" ref="Q399:Q406" si="30">SUM(L399:P399)</f>
        <v>0</v>
      </c>
      <c r="R399" s="98"/>
      <c r="S399" s="18"/>
      <c r="T399" s="18"/>
      <c r="U399" s="18"/>
      <c r="V399" s="18"/>
      <c r="W399" s="18"/>
      <c r="X399" s="18"/>
      <c r="Y399" s="18"/>
      <c r="Z399" s="18"/>
      <c r="AA399" s="18"/>
      <c r="AB399" s="18"/>
      <c r="AC399" s="18"/>
    </row>
    <row r="400" spans="1:29" x14ac:dyDescent="0.25">
      <c r="A400" s="18"/>
      <c r="B400" s="34" t="str">
        <f t="shared" si="26"/>
        <v/>
      </c>
      <c r="C400" s="16"/>
      <c r="D400" s="16"/>
      <c r="E400" s="16"/>
      <c r="F400" s="16"/>
      <c r="G400" s="16"/>
      <c r="H400" s="98">
        <f t="shared" si="29"/>
        <v>0</v>
      </c>
      <c r="I400" s="98"/>
      <c r="J400" s="18"/>
      <c r="K400" s="34" t="str">
        <f t="shared" si="27"/>
        <v/>
      </c>
      <c r="L400" s="16"/>
      <c r="M400" s="16"/>
      <c r="N400" s="16"/>
      <c r="O400" s="16"/>
      <c r="P400" s="16"/>
      <c r="Q400" s="98">
        <f t="shared" si="30"/>
        <v>0</v>
      </c>
      <c r="R400" s="98"/>
      <c r="S400" s="18"/>
      <c r="T400" s="18"/>
      <c r="U400" s="18"/>
      <c r="V400" s="18"/>
      <c r="W400" s="18"/>
      <c r="X400" s="18"/>
      <c r="Y400" s="18"/>
      <c r="Z400" s="18"/>
      <c r="AA400" s="18"/>
      <c r="AB400" s="18"/>
      <c r="AC400" s="18"/>
    </row>
    <row r="401" spans="1:29" x14ac:dyDescent="0.25">
      <c r="A401" s="18"/>
      <c r="B401" s="34" t="str">
        <f t="shared" si="26"/>
        <v/>
      </c>
      <c r="C401" s="16"/>
      <c r="D401" s="16"/>
      <c r="E401" s="16"/>
      <c r="F401" s="16"/>
      <c r="G401" s="16"/>
      <c r="H401" s="98">
        <f t="shared" si="29"/>
        <v>0</v>
      </c>
      <c r="I401" s="98"/>
      <c r="J401" s="18"/>
      <c r="K401" s="34" t="str">
        <f t="shared" si="27"/>
        <v/>
      </c>
      <c r="L401" s="16"/>
      <c r="M401" s="16"/>
      <c r="N401" s="16"/>
      <c r="O401" s="16"/>
      <c r="P401" s="16"/>
      <c r="Q401" s="98">
        <f t="shared" si="30"/>
        <v>0</v>
      </c>
      <c r="R401" s="98"/>
      <c r="S401" s="18"/>
      <c r="T401" s="18"/>
      <c r="U401" s="18"/>
      <c r="V401" s="18"/>
      <c r="W401" s="18"/>
      <c r="X401" s="18"/>
      <c r="Y401" s="18"/>
      <c r="Z401" s="18"/>
      <c r="AA401" s="18"/>
      <c r="AB401" s="18"/>
      <c r="AC401" s="18"/>
    </row>
    <row r="402" spans="1:29" x14ac:dyDescent="0.25">
      <c r="A402" s="18"/>
      <c r="B402" s="34" t="str">
        <f t="shared" si="26"/>
        <v/>
      </c>
      <c r="C402" s="16"/>
      <c r="D402" s="16"/>
      <c r="E402" s="16"/>
      <c r="F402" s="16"/>
      <c r="G402" s="16"/>
      <c r="H402" s="98">
        <f t="shared" si="29"/>
        <v>0</v>
      </c>
      <c r="I402" s="98"/>
      <c r="J402" s="18"/>
      <c r="K402" s="34" t="str">
        <f t="shared" si="27"/>
        <v/>
      </c>
      <c r="L402" s="16"/>
      <c r="M402" s="16"/>
      <c r="N402" s="16"/>
      <c r="O402" s="16"/>
      <c r="P402" s="16"/>
      <c r="Q402" s="98">
        <f t="shared" si="30"/>
        <v>0</v>
      </c>
      <c r="R402" s="98"/>
      <c r="S402" s="18"/>
      <c r="T402" s="18"/>
      <c r="U402" s="18"/>
      <c r="V402" s="18"/>
      <c r="W402" s="18"/>
      <c r="X402" s="18"/>
      <c r="Y402" s="18"/>
      <c r="Z402" s="18"/>
      <c r="AA402" s="18"/>
      <c r="AB402" s="18"/>
      <c r="AC402" s="18"/>
    </row>
    <row r="403" spans="1:29" x14ac:dyDescent="0.25">
      <c r="A403" s="18"/>
      <c r="B403" s="34" t="str">
        <f t="shared" si="26"/>
        <v/>
      </c>
      <c r="C403" s="16"/>
      <c r="D403" s="16"/>
      <c r="E403" s="16"/>
      <c r="F403" s="16"/>
      <c r="G403" s="16"/>
      <c r="H403" s="98">
        <f t="shared" si="29"/>
        <v>0</v>
      </c>
      <c r="I403" s="98"/>
      <c r="J403" s="18"/>
      <c r="K403" s="34" t="str">
        <f t="shared" si="27"/>
        <v/>
      </c>
      <c r="L403" s="16"/>
      <c r="M403" s="16"/>
      <c r="N403" s="16"/>
      <c r="O403" s="16"/>
      <c r="P403" s="16"/>
      <c r="Q403" s="98">
        <f t="shared" si="30"/>
        <v>0</v>
      </c>
      <c r="R403" s="98"/>
      <c r="S403" s="18"/>
      <c r="T403" s="18"/>
      <c r="U403" s="18"/>
      <c r="V403" s="18"/>
      <c r="W403" s="18"/>
      <c r="X403" s="18"/>
      <c r="Y403" s="18"/>
      <c r="Z403" s="18"/>
      <c r="AA403" s="18"/>
      <c r="AB403" s="18"/>
      <c r="AC403" s="18"/>
    </row>
    <row r="404" spans="1:29" x14ac:dyDescent="0.25">
      <c r="A404" s="18"/>
      <c r="B404" s="34" t="str">
        <f t="shared" si="26"/>
        <v/>
      </c>
      <c r="C404" s="16"/>
      <c r="D404" s="16"/>
      <c r="E404" s="16"/>
      <c r="F404" s="16"/>
      <c r="G404" s="16"/>
      <c r="H404" s="98">
        <f t="shared" si="29"/>
        <v>0</v>
      </c>
      <c r="I404" s="98"/>
      <c r="J404" s="18"/>
      <c r="K404" s="34" t="str">
        <f t="shared" si="27"/>
        <v/>
      </c>
      <c r="L404" s="16"/>
      <c r="M404" s="16"/>
      <c r="N404" s="16"/>
      <c r="O404" s="16"/>
      <c r="P404" s="16"/>
      <c r="Q404" s="98">
        <f t="shared" si="30"/>
        <v>0</v>
      </c>
      <c r="R404" s="98"/>
      <c r="S404" s="18"/>
      <c r="T404" s="18"/>
      <c r="U404" s="18"/>
      <c r="V404" s="18"/>
      <c r="W404" s="18"/>
      <c r="X404" s="18"/>
      <c r="Y404" s="18"/>
      <c r="Z404" s="18"/>
      <c r="AA404" s="18"/>
      <c r="AB404" s="18"/>
      <c r="AC404" s="18"/>
    </row>
    <row r="405" spans="1:29" x14ac:dyDescent="0.25">
      <c r="A405" s="18"/>
      <c r="B405" s="34" t="str">
        <f t="shared" si="26"/>
        <v/>
      </c>
      <c r="C405" s="16"/>
      <c r="D405" s="16"/>
      <c r="E405" s="16"/>
      <c r="F405" s="16"/>
      <c r="G405" s="16"/>
      <c r="H405" s="98">
        <f t="shared" si="29"/>
        <v>0</v>
      </c>
      <c r="I405" s="98"/>
      <c r="J405" s="18"/>
      <c r="K405" s="34" t="str">
        <f t="shared" si="27"/>
        <v/>
      </c>
      <c r="L405" s="16"/>
      <c r="M405" s="16"/>
      <c r="N405" s="16"/>
      <c r="O405" s="16"/>
      <c r="P405" s="16"/>
      <c r="Q405" s="98">
        <f t="shared" si="30"/>
        <v>0</v>
      </c>
      <c r="R405" s="98"/>
      <c r="S405" s="18"/>
      <c r="T405" s="18"/>
      <c r="U405" s="18"/>
      <c r="V405" s="18"/>
      <c r="W405" s="18"/>
      <c r="X405" s="18"/>
      <c r="Y405" s="18"/>
      <c r="Z405" s="18"/>
      <c r="AA405" s="18"/>
      <c r="AB405" s="18"/>
      <c r="AC405" s="18"/>
    </row>
    <row r="406" spans="1:29" x14ac:dyDescent="0.25">
      <c r="A406" s="18"/>
      <c r="B406" s="34" t="str">
        <f t="shared" si="26"/>
        <v/>
      </c>
      <c r="C406" s="16"/>
      <c r="D406" s="16"/>
      <c r="E406" s="16"/>
      <c r="F406" s="16"/>
      <c r="G406" s="16"/>
      <c r="H406" s="98">
        <f t="shared" si="29"/>
        <v>0</v>
      </c>
      <c r="I406" s="98"/>
      <c r="J406" s="18"/>
      <c r="K406" s="34" t="str">
        <f t="shared" si="27"/>
        <v/>
      </c>
      <c r="L406" s="16"/>
      <c r="M406" s="16"/>
      <c r="N406" s="16"/>
      <c r="O406" s="16"/>
      <c r="P406" s="16"/>
      <c r="Q406" s="98">
        <f t="shared" si="30"/>
        <v>0</v>
      </c>
      <c r="R406" s="98"/>
      <c r="S406" s="18"/>
      <c r="T406" s="18"/>
      <c r="U406" s="18"/>
      <c r="V406" s="18"/>
      <c r="W406" s="18"/>
      <c r="X406" s="18"/>
      <c r="Y406" s="18"/>
      <c r="Z406" s="18"/>
      <c r="AA406" s="18"/>
      <c r="AB406" s="18"/>
      <c r="AC406" s="18"/>
    </row>
    <row r="407" spans="1:29" x14ac:dyDescent="0.25">
      <c r="A407" s="18"/>
      <c r="B407" s="119" t="s">
        <v>28</v>
      </c>
      <c r="C407" s="120"/>
      <c r="D407" s="120"/>
      <c r="E407" s="120"/>
      <c r="F407" s="120"/>
      <c r="G407" s="121"/>
      <c r="H407" s="98">
        <f>SUM(H41:H406)</f>
        <v>0</v>
      </c>
      <c r="I407" s="118"/>
      <c r="J407" s="18"/>
      <c r="K407" s="119" t="s">
        <v>28</v>
      </c>
      <c r="L407" s="120"/>
      <c r="M407" s="120"/>
      <c r="N407" s="120"/>
      <c r="O407" s="120"/>
      <c r="P407" s="121"/>
      <c r="Q407" s="98">
        <f>SUM(Q41:Q406)</f>
        <v>0</v>
      </c>
      <c r="R407" s="118"/>
      <c r="S407" s="18"/>
      <c r="T407" s="18"/>
      <c r="U407" s="18"/>
      <c r="V407" s="18"/>
      <c r="W407" s="18"/>
      <c r="X407" s="18"/>
      <c r="Y407" s="18"/>
      <c r="Z407" s="18"/>
      <c r="AA407" s="18"/>
      <c r="AB407" s="18"/>
      <c r="AC407" s="18"/>
    </row>
    <row r="408" spans="1:29" x14ac:dyDescent="0.25">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c r="AA408" s="18"/>
      <c r="AB408" s="18"/>
      <c r="AC408" s="18"/>
    </row>
    <row r="409" spans="1:29" x14ac:dyDescent="0.25">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c r="AA409" s="18"/>
      <c r="AB409" s="18"/>
      <c r="AC409" s="18"/>
    </row>
    <row r="410" spans="1:29" x14ac:dyDescent="0.25">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c r="AA410" s="18"/>
      <c r="AB410" s="18"/>
      <c r="AC410" s="18"/>
    </row>
    <row r="411" spans="1:29" x14ac:dyDescent="0.25"/>
    <row r="412" spans="1:29" x14ac:dyDescent="0.25"/>
    <row r="413" spans="1:29" x14ac:dyDescent="0.25"/>
  </sheetData>
  <sheetProtection password="E784" sheet="1" objects="1" scenarios="1"/>
  <mergeCells count="773">
    <mergeCell ref="H403:I403"/>
    <mergeCell ref="H404:I404"/>
    <mergeCell ref="H405:I405"/>
    <mergeCell ref="H406:I406"/>
    <mergeCell ref="H395:I395"/>
    <mergeCell ref="H396:I396"/>
    <mergeCell ref="H397:I397"/>
    <mergeCell ref="H398:I398"/>
    <mergeCell ref="B407:G407"/>
    <mergeCell ref="H407:I407"/>
    <mergeCell ref="H399:I399"/>
    <mergeCell ref="H400:I400"/>
    <mergeCell ref="H401:I401"/>
    <mergeCell ref="H402:I402"/>
    <mergeCell ref="H389:I389"/>
    <mergeCell ref="H390:I390"/>
    <mergeCell ref="H391:I391"/>
    <mergeCell ref="H392:I392"/>
    <mergeCell ref="H393:I393"/>
    <mergeCell ref="H394:I394"/>
    <mergeCell ref="H383:I383"/>
    <mergeCell ref="H384:I384"/>
    <mergeCell ref="H385:I385"/>
    <mergeCell ref="H386:I386"/>
    <mergeCell ref="H387:I387"/>
    <mergeCell ref="H388:I388"/>
    <mergeCell ref="H377:I377"/>
    <mergeCell ref="H378:I378"/>
    <mergeCell ref="H379:I379"/>
    <mergeCell ref="H380:I380"/>
    <mergeCell ref="H381:I381"/>
    <mergeCell ref="H382:I382"/>
    <mergeCell ref="H371:I371"/>
    <mergeCell ref="H372:I372"/>
    <mergeCell ref="H373:I373"/>
    <mergeCell ref="H374:I374"/>
    <mergeCell ref="H375:I375"/>
    <mergeCell ref="H376:I376"/>
    <mergeCell ref="H365:I365"/>
    <mergeCell ref="H366:I366"/>
    <mergeCell ref="H367:I367"/>
    <mergeCell ref="H368:I368"/>
    <mergeCell ref="H369:I369"/>
    <mergeCell ref="H370:I370"/>
    <mergeCell ref="H359:I359"/>
    <mergeCell ref="H360:I360"/>
    <mergeCell ref="H361:I361"/>
    <mergeCell ref="H362:I362"/>
    <mergeCell ref="H363:I363"/>
    <mergeCell ref="H364:I364"/>
    <mergeCell ref="H353:I353"/>
    <mergeCell ref="H354:I354"/>
    <mergeCell ref="H355:I355"/>
    <mergeCell ref="H356:I356"/>
    <mergeCell ref="H357:I357"/>
    <mergeCell ref="H358:I358"/>
    <mergeCell ref="H347:I347"/>
    <mergeCell ref="H348:I348"/>
    <mergeCell ref="H349:I349"/>
    <mergeCell ref="H350:I350"/>
    <mergeCell ref="H351:I351"/>
    <mergeCell ref="H352:I352"/>
    <mergeCell ref="H341:I341"/>
    <mergeCell ref="H342:I342"/>
    <mergeCell ref="H343:I343"/>
    <mergeCell ref="H344:I344"/>
    <mergeCell ref="H345:I345"/>
    <mergeCell ref="H346:I346"/>
    <mergeCell ref="H335:I335"/>
    <mergeCell ref="H336:I336"/>
    <mergeCell ref="H337:I337"/>
    <mergeCell ref="H338:I338"/>
    <mergeCell ref="H339:I339"/>
    <mergeCell ref="H340:I340"/>
    <mergeCell ref="H329:I329"/>
    <mergeCell ref="H330:I330"/>
    <mergeCell ref="H331:I331"/>
    <mergeCell ref="H332:I332"/>
    <mergeCell ref="H333:I333"/>
    <mergeCell ref="H334:I334"/>
    <mergeCell ref="H323:I323"/>
    <mergeCell ref="H324:I324"/>
    <mergeCell ref="H325:I325"/>
    <mergeCell ref="H326:I326"/>
    <mergeCell ref="H327:I327"/>
    <mergeCell ref="H328:I328"/>
    <mergeCell ref="H317:I317"/>
    <mergeCell ref="H318:I318"/>
    <mergeCell ref="H319:I319"/>
    <mergeCell ref="H320:I320"/>
    <mergeCell ref="H321:I321"/>
    <mergeCell ref="H322:I322"/>
    <mergeCell ref="H311:I311"/>
    <mergeCell ref="H312:I312"/>
    <mergeCell ref="H313:I313"/>
    <mergeCell ref="H314:I314"/>
    <mergeCell ref="H315:I315"/>
    <mergeCell ref="H316:I316"/>
    <mergeCell ref="H305:I305"/>
    <mergeCell ref="H306:I306"/>
    <mergeCell ref="H307:I307"/>
    <mergeCell ref="H308:I308"/>
    <mergeCell ref="H309:I309"/>
    <mergeCell ref="H310:I310"/>
    <mergeCell ref="H299:I299"/>
    <mergeCell ref="H300:I300"/>
    <mergeCell ref="H301:I301"/>
    <mergeCell ref="H302:I302"/>
    <mergeCell ref="H303:I303"/>
    <mergeCell ref="H304:I304"/>
    <mergeCell ref="H293:I293"/>
    <mergeCell ref="H294:I294"/>
    <mergeCell ref="H295:I295"/>
    <mergeCell ref="H296:I296"/>
    <mergeCell ref="H297:I297"/>
    <mergeCell ref="H298:I298"/>
    <mergeCell ref="H287:I287"/>
    <mergeCell ref="H288:I288"/>
    <mergeCell ref="H289:I289"/>
    <mergeCell ref="H290:I290"/>
    <mergeCell ref="H291:I291"/>
    <mergeCell ref="H292:I292"/>
    <mergeCell ref="H281:I281"/>
    <mergeCell ref="H282:I282"/>
    <mergeCell ref="H283:I283"/>
    <mergeCell ref="H284:I284"/>
    <mergeCell ref="H285:I285"/>
    <mergeCell ref="H286:I286"/>
    <mergeCell ref="H275:I275"/>
    <mergeCell ref="H276:I276"/>
    <mergeCell ref="H277:I277"/>
    <mergeCell ref="H278:I278"/>
    <mergeCell ref="H279:I279"/>
    <mergeCell ref="H280:I280"/>
    <mergeCell ref="H269:I269"/>
    <mergeCell ref="H270:I270"/>
    <mergeCell ref="H271:I271"/>
    <mergeCell ref="H272:I272"/>
    <mergeCell ref="H273:I273"/>
    <mergeCell ref="H274:I274"/>
    <mergeCell ref="H263:I263"/>
    <mergeCell ref="H264:I264"/>
    <mergeCell ref="H265:I265"/>
    <mergeCell ref="H266:I266"/>
    <mergeCell ref="H267:I267"/>
    <mergeCell ref="H268:I268"/>
    <mergeCell ref="H257:I257"/>
    <mergeCell ref="H258:I258"/>
    <mergeCell ref="H259:I259"/>
    <mergeCell ref="H260:I260"/>
    <mergeCell ref="H261:I261"/>
    <mergeCell ref="H262:I262"/>
    <mergeCell ref="H251:I251"/>
    <mergeCell ref="H252:I252"/>
    <mergeCell ref="H253:I253"/>
    <mergeCell ref="H254:I254"/>
    <mergeCell ref="H255:I255"/>
    <mergeCell ref="H256:I256"/>
    <mergeCell ref="H245:I245"/>
    <mergeCell ref="H246:I246"/>
    <mergeCell ref="H247:I247"/>
    <mergeCell ref="H248:I248"/>
    <mergeCell ref="H249:I249"/>
    <mergeCell ref="H250:I250"/>
    <mergeCell ref="H239:I239"/>
    <mergeCell ref="H240:I240"/>
    <mergeCell ref="H241:I241"/>
    <mergeCell ref="H242:I242"/>
    <mergeCell ref="H243:I243"/>
    <mergeCell ref="H244:I244"/>
    <mergeCell ref="H233:I233"/>
    <mergeCell ref="H234:I234"/>
    <mergeCell ref="H235:I235"/>
    <mergeCell ref="H236:I236"/>
    <mergeCell ref="H237:I237"/>
    <mergeCell ref="H238:I238"/>
    <mergeCell ref="H227:I227"/>
    <mergeCell ref="H228:I228"/>
    <mergeCell ref="H229:I229"/>
    <mergeCell ref="H230:I230"/>
    <mergeCell ref="H231:I231"/>
    <mergeCell ref="H232:I232"/>
    <mergeCell ref="H221:I221"/>
    <mergeCell ref="H222:I222"/>
    <mergeCell ref="H223:I223"/>
    <mergeCell ref="H224:I224"/>
    <mergeCell ref="H225:I225"/>
    <mergeCell ref="H226:I226"/>
    <mergeCell ref="H215:I215"/>
    <mergeCell ref="H216:I216"/>
    <mergeCell ref="H217:I217"/>
    <mergeCell ref="H218:I218"/>
    <mergeCell ref="H219:I219"/>
    <mergeCell ref="H220:I220"/>
    <mergeCell ref="H209:I209"/>
    <mergeCell ref="H210:I210"/>
    <mergeCell ref="H211:I211"/>
    <mergeCell ref="H212:I212"/>
    <mergeCell ref="H213:I213"/>
    <mergeCell ref="H214:I214"/>
    <mergeCell ref="H203:I203"/>
    <mergeCell ref="H204:I204"/>
    <mergeCell ref="H205:I205"/>
    <mergeCell ref="H206:I206"/>
    <mergeCell ref="H207:I207"/>
    <mergeCell ref="H208:I208"/>
    <mergeCell ref="H197:I197"/>
    <mergeCell ref="H198:I198"/>
    <mergeCell ref="H199:I199"/>
    <mergeCell ref="H200:I200"/>
    <mergeCell ref="H201:I201"/>
    <mergeCell ref="H202:I202"/>
    <mergeCell ref="H191:I191"/>
    <mergeCell ref="H192:I192"/>
    <mergeCell ref="H193:I193"/>
    <mergeCell ref="H194:I194"/>
    <mergeCell ref="H195:I195"/>
    <mergeCell ref="H196:I196"/>
    <mergeCell ref="H185:I185"/>
    <mergeCell ref="H186:I186"/>
    <mergeCell ref="H187:I187"/>
    <mergeCell ref="H188:I188"/>
    <mergeCell ref="H189:I189"/>
    <mergeCell ref="H190:I190"/>
    <mergeCell ref="H179:I179"/>
    <mergeCell ref="H180:I180"/>
    <mergeCell ref="H181:I181"/>
    <mergeCell ref="H182:I182"/>
    <mergeCell ref="H183:I183"/>
    <mergeCell ref="H184:I184"/>
    <mergeCell ref="H173:I173"/>
    <mergeCell ref="H174:I174"/>
    <mergeCell ref="H175:I175"/>
    <mergeCell ref="H176:I176"/>
    <mergeCell ref="H177:I177"/>
    <mergeCell ref="H178:I178"/>
    <mergeCell ref="H167:I167"/>
    <mergeCell ref="H168:I168"/>
    <mergeCell ref="H169:I169"/>
    <mergeCell ref="H170:I170"/>
    <mergeCell ref="H171:I171"/>
    <mergeCell ref="H172:I172"/>
    <mergeCell ref="H161:I161"/>
    <mergeCell ref="H162:I162"/>
    <mergeCell ref="H163:I163"/>
    <mergeCell ref="H164:I164"/>
    <mergeCell ref="H165:I165"/>
    <mergeCell ref="H166:I166"/>
    <mergeCell ref="H155:I155"/>
    <mergeCell ref="H156:I156"/>
    <mergeCell ref="H157:I157"/>
    <mergeCell ref="H158:I158"/>
    <mergeCell ref="H159:I159"/>
    <mergeCell ref="H160:I160"/>
    <mergeCell ref="K407:P407"/>
    <mergeCell ref="H148:I148"/>
    <mergeCell ref="H149:I149"/>
    <mergeCell ref="H150:I150"/>
    <mergeCell ref="H151:I151"/>
    <mergeCell ref="H152:I152"/>
    <mergeCell ref="H153:I153"/>
    <mergeCell ref="H154:I154"/>
    <mergeCell ref="Q402:R402"/>
    <mergeCell ref="Q403:R403"/>
    <mergeCell ref="Q404:R404"/>
    <mergeCell ref="Q405:R405"/>
    <mergeCell ref="Q406:R406"/>
    <mergeCell ref="Q397:R397"/>
    <mergeCell ref="Q398:R398"/>
    <mergeCell ref="Q407:R407"/>
    <mergeCell ref="Q399:R399"/>
    <mergeCell ref="Q400:R400"/>
    <mergeCell ref="Q401:R401"/>
    <mergeCell ref="Q391:R391"/>
    <mergeCell ref="Q392:R392"/>
    <mergeCell ref="Q393:R393"/>
    <mergeCell ref="Q394:R394"/>
    <mergeCell ref="Q395:R395"/>
    <mergeCell ref="Q396:R396"/>
    <mergeCell ref="Q385:R385"/>
    <mergeCell ref="Q386:R386"/>
    <mergeCell ref="Q387:R387"/>
    <mergeCell ref="Q388:R388"/>
    <mergeCell ref="Q389:R389"/>
    <mergeCell ref="Q390:R390"/>
    <mergeCell ref="Q379:R379"/>
    <mergeCell ref="Q380:R380"/>
    <mergeCell ref="Q381:R381"/>
    <mergeCell ref="Q382:R382"/>
    <mergeCell ref="Q383:R383"/>
    <mergeCell ref="Q384:R384"/>
    <mergeCell ref="Q373:R373"/>
    <mergeCell ref="Q374:R374"/>
    <mergeCell ref="Q375:R375"/>
    <mergeCell ref="Q376:R376"/>
    <mergeCell ref="Q377:R377"/>
    <mergeCell ref="Q378:R378"/>
    <mergeCell ref="Q367:R367"/>
    <mergeCell ref="Q368:R368"/>
    <mergeCell ref="Q369:R369"/>
    <mergeCell ref="Q370:R370"/>
    <mergeCell ref="Q371:R371"/>
    <mergeCell ref="Q372:R372"/>
    <mergeCell ref="Q361:R361"/>
    <mergeCell ref="Q362:R362"/>
    <mergeCell ref="Q363:R363"/>
    <mergeCell ref="Q364:R364"/>
    <mergeCell ref="Q365:R365"/>
    <mergeCell ref="Q366:R366"/>
    <mergeCell ref="Q355:R355"/>
    <mergeCell ref="Q356:R356"/>
    <mergeCell ref="Q357:R357"/>
    <mergeCell ref="Q358:R358"/>
    <mergeCell ref="Q359:R359"/>
    <mergeCell ref="Q360:R360"/>
    <mergeCell ref="Q349:R349"/>
    <mergeCell ref="Q350:R350"/>
    <mergeCell ref="Q351:R351"/>
    <mergeCell ref="Q352:R352"/>
    <mergeCell ref="Q353:R353"/>
    <mergeCell ref="Q354:R354"/>
    <mergeCell ref="Q343:R343"/>
    <mergeCell ref="Q344:R344"/>
    <mergeCell ref="Q345:R345"/>
    <mergeCell ref="Q346:R346"/>
    <mergeCell ref="Q347:R347"/>
    <mergeCell ref="Q348:R348"/>
    <mergeCell ref="Q337:R337"/>
    <mergeCell ref="Q338:R338"/>
    <mergeCell ref="Q339:R339"/>
    <mergeCell ref="Q340:R340"/>
    <mergeCell ref="Q341:R341"/>
    <mergeCell ref="Q342:R342"/>
    <mergeCell ref="Q331:R331"/>
    <mergeCell ref="Q332:R332"/>
    <mergeCell ref="Q333:R333"/>
    <mergeCell ref="Q334:R334"/>
    <mergeCell ref="Q335:R335"/>
    <mergeCell ref="Q336:R336"/>
    <mergeCell ref="Q325:R325"/>
    <mergeCell ref="Q326:R326"/>
    <mergeCell ref="Q327:R327"/>
    <mergeCell ref="Q328:R328"/>
    <mergeCell ref="Q329:R329"/>
    <mergeCell ref="Q330:R330"/>
    <mergeCell ref="Q319:R319"/>
    <mergeCell ref="Q320:R320"/>
    <mergeCell ref="Q321:R321"/>
    <mergeCell ref="Q322:R322"/>
    <mergeCell ref="Q323:R323"/>
    <mergeCell ref="Q324:R324"/>
    <mergeCell ref="Q313:R313"/>
    <mergeCell ref="Q314:R314"/>
    <mergeCell ref="Q315:R315"/>
    <mergeCell ref="Q316:R316"/>
    <mergeCell ref="Q317:R317"/>
    <mergeCell ref="Q318:R318"/>
    <mergeCell ref="Q307:R307"/>
    <mergeCell ref="Q308:R308"/>
    <mergeCell ref="Q309:R309"/>
    <mergeCell ref="Q310:R310"/>
    <mergeCell ref="Q311:R311"/>
    <mergeCell ref="Q312:R312"/>
    <mergeCell ref="Q301:R301"/>
    <mergeCell ref="Q302:R302"/>
    <mergeCell ref="Q303:R303"/>
    <mergeCell ref="Q304:R304"/>
    <mergeCell ref="Q305:R305"/>
    <mergeCell ref="Q306:R306"/>
    <mergeCell ref="Q295:R295"/>
    <mergeCell ref="Q296:R296"/>
    <mergeCell ref="Q297:R297"/>
    <mergeCell ref="Q298:R298"/>
    <mergeCell ref="Q299:R299"/>
    <mergeCell ref="Q300:R300"/>
    <mergeCell ref="Q289:R289"/>
    <mergeCell ref="Q290:R290"/>
    <mergeCell ref="Q291:R291"/>
    <mergeCell ref="Q292:R292"/>
    <mergeCell ref="Q293:R293"/>
    <mergeCell ref="Q294:R294"/>
    <mergeCell ref="Q283:R283"/>
    <mergeCell ref="Q284:R284"/>
    <mergeCell ref="Q285:R285"/>
    <mergeCell ref="Q286:R286"/>
    <mergeCell ref="Q287:R287"/>
    <mergeCell ref="Q288:R288"/>
    <mergeCell ref="Q277:R277"/>
    <mergeCell ref="Q278:R278"/>
    <mergeCell ref="Q279:R279"/>
    <mergeCell ref="Q280:R280"/>
    <mergeCell ref="Q281:R281"/>
    <mergeCell ref="Q282:R282"/>
    <mergeCell ref="Q271:R271"/>
    <mergeCell ref="Q272:R272"/>
    <mergeCell ref="Q273:R273"/>
    <mergeCell ref="Q274:R274"/>
    <mergeCell ref="Q275:R275"/>
    <mergeCell ref="Q276:R276"/>
    <mergeCell ref="Q265:R265"/>
    <mergeCell ref="Q266:R266"/>
    <mergeCell ref="Q267:R267"/>
    <mergeCell ref="Q268:R268"/>
    <mergeCell ref="Q269:R269"/>
    <mergeCell ref="Q270:R270"/>
    <mergeCell ref="Q259:R259"/>
    <mergeCell ref="Q260:R260"/>
    <mergeCell ref="Q261:R261"/>
    <mergeCell ref="Q262:R262"/>
    <mergeCell ref="Q263:R263"/>
    <mergeCell ref="Q264:R264"/>
    <mergeCell ref="Q253:R253"/>
    <mergeCell ref="Q254:R254"/>
    <mergeCell ref="Q255:R255"/>
    <mergeCell ref="Q256:R256"/>
    <mergeCell ref="Q257:R257"/>
    <mergeCell ref="Q258:R258"/>
    <mergeCell ref="Q247:R247"/>
    <mergeCell ref="Q248:R248"/>
    <mergeCell ref="Q249:R249"/>
    <mergeCell ref="Q250:R250"/>
    <mergeCell ref="Q251:R251"/>
    <mergeCell ref="Q252:R252"/>
    <mergeCell ref="Q241:R241"/>
    <mergeCell ref="Q242:R242"/>
    <mergeCell ref="Q243:R243"/>
    <mergeCell ref="Q244:R244"/>
    <mergeCell ref="Q245:R245"/>
    <mergeCell ref="Q246:R246"/>
    <mergeCell ref="Q235:R235"/>
    <mergeCell ref="Q236:R236"/>
    <mergeCell ref="Q237:R237"/>
    <mergeCell ref="Q238:R238"/>
    <mergeCell ref="Q239:R239"/>
    <mergeCell ref="Q240:R240"/>
    <mergeCell ref="Q229:R229"/>
    <mergeCell ref="Q230:R230"/>
    <mergeCell ref="Q231:R231"/>
    <mergeCell ref="Q232:R232"/>
    <mergeCell ref="Q233:R233"/>
    <mergeCell ref="Q234:R234"/>
    <mergeCell ref="Q223:R223"/>
    <mergeCell ref="Q224:R224"/>
    <mergeCell ref="Q225:R225"/>
    <mergeCell ref="Q226:R226"/>
    <mergeCell ref="Q227:R227"/>
    <mergeCell ref="Q228:R228"/>
    <mergeCell ref="Q217:R217"/>
    <mergeCell ref="Q218:R218"/>
    <mergeCell ref="Q219:R219"/>
    <mergeCell ref="Q220:R220"/>
    <mergeCell ref="Q221:R221"/>
    <mergeCell ref="Q222:R222"/>
    <mergeCell ref="Q211:R211"/>
    <mergeCell ref="Q212:R212"/>
    <mergeCell ref="Q213:R213"/>
    <mergeCell ref="Q214:R214"/>
    <mergeCell ref="Q215:R215"/>
    <mergeCell ref="Q216:R216"/>
    <mergeCell ref="Q205:R205"/>
    <mergeCell ref="Q206:R206"/>
    <mergeCell ref="Q207:R207"/>
    <mergeCell ref="Q208:R208"/>
    <mergeCell ref="Q209:R209"/>
    <mergeCell ref="Q210:R210"/>
    <mergeCell ref="Q199:R199"/>
    <mergeCell ref="Q200:R200"/>
    <mergeCell ref="Q201:R201"/>
    <mergeCell ref="Q202:R202"/>
    <mergeCell ref="Q203:R203"/>
    <mergeCell ref="Q204:R204"/>
    <mergeCell ref="Q193:R193"/>
    <mergeCell ref="Q194:R194"/>
    <mergeCell ref="Q195:R195"/>
    <mergeCell ref="Q196:R196"/>
    <mergeCell ref="Q197:R197"/>
    <mergeCell ref="Q198:R198"/>
    <mergeCell ref="Q187:R187"/>
    <mergeCell ref="Q188:R188"/>
    <mergeCell ref="Q189:R189"/>
    <mergeCell ref="Q190:R190"/>
    <mergeCell ref="Q191:R191"/>
    <mergeCell ref="Q192:R192"/>
    <mergeCell ref="Q181:R181"/>
    <mergeCell ref="Q182:R182"/>
    <mergeCell ref="Q183:R183"/>
    <mergeCell ref="Q184:R184"/>
    <mergeCell ref="Q185:R185"/>
    <mergeCell ref="Q186:R186"/>
    <mergeCell ref="Q175:R175"/>
    <mergeCell ref="Q176:R176"/>
    <mergeCell ref="Q177:R177"/>
    <mergeCell ref="Q178:R178"/>
    <mergeCell ref="Q179:R179"/>
    <mergeCell ref="Q180:R180"/>
    <mergeCell ref="Q169:R169"/>
    <mergeCell ref="Q170:R170"/>
    <mergeCell ref="Q171:R171"/>
    <mergeCell ref="Q172:R172"/>
    <mergeCell ref="Q173:R173"/>
    <mergeCell ref="Q174:R174"/>
    <mergeCell ref="Q163:R163"/>
    <mergeCell ref="Q164:R164"/>
    <mergeCell ref="Q165:R165"/>
    <mergeCell ref="Q166:R166"/>
    <mergeCell ref="Q167:R167"/>
    <mergeCell ref="Q168:R168"/>
    <mergeCell ref="Q157:R157"/>
    <mergeCell ref="Q158:R158"/>
    <mergeCell ref="Q159:R159"/>
    <mergeCell ref="Q160:R160"/>
    <mergeCell ref="Q161:R161"/>
    <mergeCell ref="Q162:R162"/>
    <mergeCell ref="Q151:R151"/>
    <mergeCell ref="Q152:R152"/>
    <mergeCell ref="Q153:R153"/>
    <mergeCell ref="Q154:R154"/>
    <mergeCell ref="Q155:R155"/>
    <mergeCell ref="Q156:R156"/>
    <mergeCell ref="H147:I147"/>
    <mergeCell ref="Q147:R147"/>
    <mergeCell ref="Q148:R148"/>
    <mergeCell ref="Q149:R149"/>
    <mergeCell ref="Q150:R150"/>
    <mergeCell ref="H144:I144"/>
    <mergeCell ref="Q144:R144"/>
    <mergeCell ref="H145:I145"/>
    <mergeCell ref="Q145:R145"/>
    <mergeCell ref="H146:I146"/>
    <mergeCell ref="Q146:R146"/>
    <mergeCell ref="H141:I141"/>
    <mergeCell ref="Q141:R141"/>
    <mergeCell ref="H142:I142"/>
    <mergeCell ref="Q142:R142"/>
    <mergeCell ref="H143:I143"/>
    <mergeCell ref="Q143:R143"/>
    <mergeCell ref="H138:I138"/>
    <mergeCell ref="Q138:R138"/>
    <mergeCell ref="H139:I139"/>
    <mergeCell ref="Q139:R139"/>
    <mergeCell ref="H140:I140"/>
    <mergeCell ref="Q140:R140"/>
    <mergeCell ref="H135:I135"/>
    <mergeCell ref="Q135:R135"/>
    <mergeCell ref="H136:I136"/>
    <mergeCell ref="Q136:R136"/>
    <mergeCell ref="H137:I137"/>
    <mergeCell ref="Q137:R137"/>
    <mergeCell ref="H132:I132"/>
    <mergeCell ref="Q132:R132"/>
    <mergeCell ref="H133:I133"/>
    <mergeCell ref="Q133:R133"/>
    <mergeCell ref="H134:I134"/>
    <mergeCell ref="Q134:R134"/>
    <mergeCell ref="H129:I129"/>
    <mergeCell ref="Q129:R129"/>
    <mergeCell ref="H130:I130"/>
    <mergeCell ref="Q130:R130"/>
    <mergeCell ref="H131:I131"/>
    <mergeCell ref="Q131:R131"/>
    <mergeCell ref="H126:I126"/>
    <mergeCell ref="Q126:R126"/>
    <mergeCell ref="H127:I127"/>
    <mergeCell ref="Q127:R127"/>
    <mergeCell ref="H128:I128"/>
    <mergeCell ref="Q128:R128"/>
    <mergeCell ref="H123:I123"/>
    <mergeCell ref="Q123:R123"/>
    <mergeCell ref="H124:I124"/>
    <mergeCell ref="Q124:R124"/>
    <mergeCell ref="H125:I125"/>
    <mergeCell ref="Q125:R125"/>
    <mergeCell ref="H120:I120"/>
    <mergeCell ref="Q120:R120"/>
    <mergeCell ref="H121:I121"/>
    <mergeCell ref="Q121:R121"/>
    <mergeCell ref="H122:I122"/>
    <mergeCell ref="Q122:R122"/>
    <mergeCell ref="H117:I117"/>
    <mergeCell ref="Q117:R117"/>
    <mergeCell ref="H118:I118"/>
    <mergeCell ref="Q118:R118"/>
    <mergeCell ref="H119:I119"/>
    <mergeCell ref="Q119:R119"/>
    <mergeCell ref="H114:I114"/>
    <mergeCell ref="Q114:R114"/>
    <mergeCell ref="H115:I115"/>
    <mergeCell ref="Q115:R115"/>
    <mergeCell ref="H116:I116"/>
    <mergeCell ref="Q116:R116"/>
    <mergeCell ref="H111:I111"/>
    <mergeCell ref="Q111:R111"/>
    <mergeCell ref="H112:I112"/>
    <mergeCell ref="Q112:R112"/>
    <mergeCell ref="H113:I113"/>
    <mergeCell ref="Q113:R113"/>
    <mergeCell ref="H108:I108"/>
    <mergeCell ref="Q108:R108"/>
    <mergeCell ref="H109:I109"/>
    <mergeCell ref="Q109:R109"/>
    <mergeCell ref="H110:I110"/>
    <mergeCell ref="Q110:R110"/>
    <mergeCell ref="H105:I105"/>
    <mergeCell ref="Q105:R105"/>
    <mergeCell ref="H106:I106"/>
    <mergeCell ref="Q106:R106"/>
    <mergeCell ref="H107:I107"/>
    <mergeCell ref="Q107:R107"/>
    <mergeCell ref="H102:I102"/>
    <mergeCell ref="Q102:R102"/>
    <mergeCell ref="H103:I103"/>
    <mergeCell ref="Q103:R103"/>
    <mergeCell ref="H104:I104"/>
    <mergeCell ref="Q104:R104"/>
    <mergeCell ref="H99:I99"/>
    <mergeCell ref="Q99:R99"/>
    <mergeCell ref="H100:I100"/>
    <mergeCell ref="Q100:R100"/>
    <mergeCell ref="H101:I101"/>
    <mergeCell ref="Q101:R101"/>
    <mergeCell ref="H96:I96"/>
    <mergeCell ref="Q96:R96"/>
    <mergeCell ref="H97:I97"/>
    <mergeCell ref="Q97:R97"/>
    <mergeCell ref="H98:I98"/>
    <mergeCell ref="Q98:R98"/>
    <mergeCell ref="H93:I93"/>
    <mergeCell ref="Q93:R93"/>
    <mergeCell ref="H94:I94"/>
    <mergeCell ref="Q94:R94"/>
    <mergeCell ref="H95:I95"/>
    <mergeCell ref="Q95:R95"/>
    <mergeCell ref="H90:I90"/>
    <mergeCell ref="Q90:R90"/>
    <mergeCell ref="H91:I91"/>
    <mergeCell ref="Q91:R91"/>
    <mergeCell ref="H92:I92"/>
    <mergeCell ref="Q92:R92"/>
    <mergeCell ref="H87:I87"/>
    <mergeCell ref="Q87:R87"/>
    <mergeCell ref="H88:I88"/>
    <mergeCell ref="Q88:R88"/>
    <mergeCell ref="H89:I89"/>
    <mergeCell ref="Q89:R89"/>
    <mergeCell ref="H84:I84"/>
    <mergeCell ref="Q84:R84"/>
    <mergeCell ref="H85:I85"/>
    <mergeCell ref="Q85:R85"/>
    <mergeCell ref="H86:I86"/>
    <mergeCell ref="Q86:R86"/>
    <mergeCell ref="H81:I81"/>
    <mergeCell ref="Q81:R81"/>
    <mergeCell ref="H82:I82"/>
    <mergeCell ref="Q82:R82"/>
    <mergeCell ref="H83:I83"/>
    <mergeCell ref="Q83:R83"/>
    <mergeCell ref="H78:I78"/>
    <mergeCell ref="Q78:R78"/>
    <mergeCell ref="H79:I79"/>
    <mergeCell ref="Q79:R79"/>
    <mergeCell ref="H80:I80"/>
    <mergeCell ref="Q80:R80"/>
    <mergeCell ref="H75:I75"/>
    <mergeCell ref="Q75:R75"/>
    <mergeCell ref="H76:I76"/>
    <mergeCell ref="Q76:R76"/>
    <mergeCell ref="H77:I77"/>
    <mergeCell ref="Q77:R77"/>
    <mergeCell ref="H72:I72"/>
    <mergeCell ref="Q72:R72"/>
    <mergeCell ref="H73:I73"/>
    <mergeCell ref="Q73:R73"/>
    <mergeCell ref="H74:I74"/>
    <mergeCell ref="Q74:R74"/>
    <mergeCell ref="H69:I69"/>
    <mergeCell ref="Q69:R69"/>
    <mergeCell ref="H70:I70"/>
    <mergeCell ref="Q70:R70"/>
    <mergeCell ref="H71:I71"/>
    <mergeCell ref="Q71:R71"/>
    <mergeCell ref="H66:I66"/>
    <mergeCell ref="Q66:R66"/>
    <mergeCell ref="H67:I67"/>
    <mergeCell ref="Q67:R67"/>
    <mergeCell ref="H68:I68"/>
    <mergeCell ref="Q68:R68"/>
    <mergeCell ref="H63:I63"/>
    <mergeCell ref="Q63:R63"/>
    <mergeCell ref="H64:I64"/>
    <mergeCell ref="Q64:R64"/>
    <mergeCell ref="H65:I65"/>
    <mergeCell ref="Q65:R65"/>
    <mergeCell ref="H60:I60"/>
    <mergeCell ref="Q60:R60"/>
    <mergeCell ref="H61:I61"/>
    <mergeCell ref="Q61:R61"/>
    <mergeCell ref="H62:I62"/>
    <mergeCell ref="Q62:R62"/>
    <mergeCell ref="H57:I57"/>
    <mergeCell ref="Q57:R57"/>
    <mergeCell ref="H58:I58"/>
    <mergeCell ref="Q58:R58"/>
    <mergeCell ref="H59:I59"/>
    <mergeCell ref="Q59:R59"/>
    <mergeCell ref="H54:I54"/>
    <mergeCell ref="Q54:R54"/>
    <mergeCell ref="H55:I55"/>
    <mergeCell ref="Q55:R55"/>
    <mergeCell ref="H56:I56"/>
    <mergeCell ref="Q56:R56"/>
    <mergeCell ref="H51:I51"/>
    <mergeCell ref="Q51:R51"/>
    <mergeCell ref="H52:I52"/>
    <mergeCell ref="Q52:R52"/>
    <mergeCell ref="H53:I53"/>
    <mergeCell ref="Q53:R53"/>
    <mergeCell ref="H48:I48"/>
    <mergeCell ref="Q48:R48"/>
    <mergeCell ref="H49:I49"/>
    <mergeCell ref="Q49:R49"/>
    <mergeCell ref="H50:I50"/>
    <mergeCell ref="Q50:R50"/>
    <mergeCell ref="H45:I45"/>
    <mergeCell ref="Q45:R45"/>
    <mergeCell ref="H46:I46"/>
    <mergeCell ref="Q46:R46"/>
    <mergeCell ref="H47:I47"/>
    <mergeCell ref="Q47:R47"/>
    <mergeCell ref="H42:I42"/>
    <mergeCell ref="Q42:R42"/>
    <mergeCell ref="H43:I43"/>
    <mergeCell ref="Q43:R43"/>
    <mergeCell ref="H44:I44"/>
    <mergeCell ref="Q44:R44"/>
    <mergeCell ref="B38:C38"/>
    <mergeCell ref="K38:L38"/>
    <mergeCell ref="H39:I39"/>
    <mergeCell ref="Q39:R39"/>
    <mergeCell ref="H41:I41"/>
    <mergeCell ref="Q41:R41"/>
    <mergeCell ref="J32:K32"/>
    <mergeCell ref="B36:I36"/>
    <mergeCell ref="K36:R36"/>
    <mergeCell ref="B37:I37"/>
    <mergeCell ref="K37:R37"/>
    <mergeCell ref="J28:K28"/>
    <mergeCell ref="V28:W28"/>
    <mergeCell ref="J29:K29"/>
    <mergeCell ref="V29:W29"/>
    <mergeCell ref="J30:K30"/>
    <mergeCell ref="V30:W30"/>
    <mergeCell ref="J20:K20"/>
    <mergeCell ref="J23:K23"/>
    <mergeCell ref="J24:K24"/>
    <mergeCell ref="J25:K25"/>
    <mergeCell ref="J27:K27"/>
    <mergeCell ref="V27:W27"/>
    <mergeCell ref="U20:V20"/>
    <mergeCell ref="B22:K22"/>
    <mergeCell ref="M22:W22"/>
    <mergeCell ref="J11:K11"/>
    <mergeCell ref="U11:V11"/>
    <mergeCell ref="J13:K13"/>
    <mergeCell ref="B15:K15"/>
    <mergeCell ref="J18:K18"/>
    <mergeCell ref="U18:V18"/>
    <mergeCell ref="B3:R3"/>
    <mergeCell ref="J5:K5"/>
    <mergeCell ref="Q5:V5"/>
    <mergeCell ref="F7:K7"/>
    <mergeCell ref="U7:V7"/>
    <mergeCell ref="J9:K9"/>
    <mergeCell ref="Q9:V9"/>
  </mergeCells>
  <conditionalFormatting sqref="B31">
    <cfRule type="expression" dxfId="4" priority="5">
      <formula>$J$28+$J$29&gt;$J$27</formula>
    </cfRule>
  </conditionalFormatting>
  <conditionalFormatting sqref="M22">
    <cfRule type="expression" dxfId="3" priority="4">
      <formula>"'berekening na 1e jaar'!$C$27=&gt;'ouderschapsverlof na 1e jaar'!$J$20:$K$20"</formula>
    </cfRule>
  </conditionalFormatting>
  <conditionalFormatting sqref="N31">
    <cfRule type="expression" dxfId="2" priority="6">
      <formula>$V$28+$V$29&gt;$V$27</formula>
    </cfRule>
  </conditionalFormatting>
  <dataValidations count="4">
    <dataValidation type="decimal" allowBlank="1" showInputMessage="1" showErrorMessage="1" errorTitle="werkuren" error="Een getal tussen 1 en 10 invullen. Voor het decimale teken een komma gebruiken." sqref="E38 N38 Q27:Q30 E28:E30 E32 E33:E35" xr:uid="{00000000-0002-0000-0300-000000000000}">
      <formula1>1</formula1>
      <formula2>10</formula2>
    </dataValidation>
    <dataValidation type="decimal" allowBlank="1" showInputMessage="1" showErrorMessage="1" error="Werktijdfactor moet groter dan 0 zijn, maar niet groter dan 1" sqref="J11:K11 U11:V11" xr:uid="{00000000-0002-0000-0300-000001000000}">
      <formula1>0</formula1>
      <formula2>1</formula2>
    </dataValidation>
    <dataValidation type="decimal" allowBlank="1" showInputMessage="1" showErrorMessage="1" sqref="V29:W29" xr:uid="{00000000-0002-0000-0300-000002000000}">
      <formula1>0</formula1>
      <formula2>625</formula2>
    </dataValidation>
    <dataValidation type="decimal" allowBlank="1" showInputMessage="1" showErrorMessage="1" sqref="J29:K29" xr:uid="{00000000-0002-0000-0300-000003000000}">
      <formula1>0</formula1>
      <formula2>415</formula2>
    </dataValidation>
  </dataValidations>
  <hyperlinks>
    <hyperlink ref="B15" location="Basisgegevens!I2" display="Voer bovenstaande gegevens in in het tabblad &quot;Basisgegevens&quot;. " xr:uid="{00000000-0004-0000-0300-000000000000}"/>
  </hyperlinks>
  <pageMargins left="0.7" right="0.7" top="0.75" bottom="0.75" header="0.3" footer="0.3"/>
  <pageSetup paperSize="9" scale="60" orientation="landscape"/>
  <rowBreaks count="1" manualBreakCount="1">
    <brk id="34" min="1" max="25" man="1"/>
  </rowBreaks>
  <drawing r:id="rId1"/>
  <extLst>
    <ext xmlns:x14="http://schemas.microsoft.com/office/spreadsheetml/2009/9/main" uri="{78C0D931-6437-407d-A8EE-F0AAD7539E65}">
      <x14:conditionalFormattings>
        <x14:conditionalFormatting xmlns:xm="http://schemas.microsoft.com/office/excel/2006/main">
          <x14:cfRule type="expression" priority="9" id="{34BFA42E-5BF0-4D07-85E7-153D6DD50BCD}">
            <xm:f>'berekening na 1e jaar'!$C$26=1</xm:f>
            <x14:dxf>
              <font>
                <b/>
                <i val="0"/>
                <color rgb="FFFF0000"/>
              </font>
            </x14:dxf>
          </x14:cfRule>
          <xm:sqref>B26</xm:sqref>
        </x14:conditionalFormatting>
        <x14:conditionalFormatting xmlns:xm="http://schemas.microsoft.com/office/excel/2006/main">
          <x14:cfRule type="expression" priority="8" id="{6B038B01-726F-46FA-93ED-3D455E3504ED}">
            <xm:f>'berekening na 1e jaar'!$C$12&lt;&gt;0</xm:f>
            <x14:dxf>
              <font>
                <b/>
                <i val="0"/>
                <color rgb="FFFF0000"/>
              </font>
            </x14:dxf>
          </x14:cfRule>
          <xm:sqref>M19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3"/>
  <sheetViews>
    <sheetView workbookViewId="0">
      <selection activeCell="F41" sqref="F41:G43"/>
    </sheetView>
  </sheetViews>
  <sheetFormatPr defaultRowHeight="15" x14ac:dyDescent="0.25"/>
  <cols>
    <col min="1" max="1" width="10.85546875" customWidth="1"/>
    <col min="2" max="2" width="13.140625" customWidth="1"/>
    <col min="3" max="3" width="12.7109375" customWidth="1"/>
    <col min="5" max="5" width="43" bestFit="1" customWidth="1"/>
    <col min="7" max="7" width="10.5703125" bestFit="1" customWidth="1"/>
  </cols>
  <sheetData>
    <row r="1" spans="1:8" x14ac:dyDescent="0.25">
      <c r="A1" s="8" t="s">
        <v>27</v>
      </c>
      <c r="E1" s="8" t="s">
        <v>41</v>
      </c>
      <c r="F1" s="11">
        <f>VLOOKUP("Eindtotaal",A:B,2,FALSE)</f>
        <v>160</v>
      </c>
    </row>
    <row r="2" spans="1:8" x14ac:dyDescent="0.25">
      <c r="E2" s="12" t="s">
        <v>42</v>
      </c>
      <c r="F2" s="11">
        <f>'ouderschapsverlof 1e jaar'!J25</f>
        <v>0</v>
      </c>
    </row>
    <row r="3" spans="1:8" x14ac:dyDescent="0.25">
      <c r="A3" s="6" t="s">
        <v>24</v>
      </c>
      <c r="B3" t="s">
        <v>26</v>
      </c>
    </row>
    <row r="4" spans="1:8" ht="18.75" x14ac:dyDescent="0.3">
      <c r="A4" s="7"/>
      <c r="B4" s="3">
        <v>0</v>
      </c>
      <c r="E4" s="152" t="str">
        <f>IF(F1&lt;&gt;F2,"Gegevens in draaitabel nog vernieuwen","")</f>
        <v>Gegevens in draaitabel nog vernieuwen</v>
      </c>
      <c r="F4" s="153"/>
      <c r="G4" s="153"/>
      <c r="H4" s="153"/>
    </row>
    <row r="5" spans="1:8" x14ac:dyDescent="0.25">
      <c r="A5" s="7" t="s">
        <v>29</v>
      </c>
      <c r="B5" s="3">
        <v>20</v>
      </c>
      <c r="E5" t="s">
        <v>43</v>
      </c>
    </row>
    <row r="6" spans="1:8" x14ac:dyDescent="0.25">
      <c r="A6" s="7" t="s">
        <v>30</v>
      </c>
      <c r="B6" s="3">
        <v>60</v>
      </c>
    </row>
    <row r="7" spans="1:8" x14ac:dyDescent="0.25">
      <c r="A7" s="7" t="s">
        <v>31</v>
      </c>
      <c r="B7" s="3">
        <v>76</v>
      </c>
    </row>
    <row r="8" spans="1:8" x14ac:dyDescent="0.25">
      <c r="A8" s="7" t="s">
        <v>32</v>
      </c>
      <c r="B8" s="3">
        <v>4</v>
      </c>
    </row>
    <row r="9" spans="1:8" x14ac:dyDescent="0.25">
      <c r="A9" s="7" t="s">
        <v>33</v>
      </c>
      <c r="B9" s="3">
        <v>0</v>
      </c>
    </row>
    <row r="10" spans="1:8" x14ac:dyDescent="0.25">
      <c r="A10" s="7" t="s">
        <v>34</v>
      </c>
      <c r="B10" s="3">
        <v>0</v>
      </c>
    </row>
    <row r="11" spans="1:8" x14ac:dyDescent="0.25">
      <c r="A11" s="7" t="s">
        <v>107</v>
      </c>
      <c r="B11" s="3"/>
    </row>
    <row r="12" spans="1:8" x14ac:dyDescent="0.25">
      <c r="A12" s="7" t="s">
        <v>35</v>
      </c>
      <c r="B12" s="3">
        <v>0</v>
      </c>
    </row>
    <row r="13" spans="1:8" x14ac:dyDescent="0.25">
      <c r="A13" s="7" t="s">
        <v>36</v>
      </c>
      <c r="B13" s="3">
        <v>0</v>
      </c>
    </row>
    <row r="14" spans="1:8" x14ac:dyDescent="0.25">
      <c r="A14" s="7" t="s">
        <v>37</v>
      </c>
      <c r="B14" s="3">
        <v>0</v>
      </c>
    </row>
    <row r="15" spans="1:8" x14ac:dyDescent="0.25">
      <c r="A15" s="7" t="s">
        <v>38</v>
      </c>
      <c r="B15" s="3">
        <v>0</v>
      </c>
    </row>
    <row r="16" spans="1:8" x14ac:dyDescent="0.25">
      <c r="A16" s="7" t="s">
        <v>108</v>
      </c>
      <c r="B16" s="3">
        <v>0</v>
      </c>
    </row>
    <row r="17" spans="1:2" x14ac:dyDescent="0.25">
      <c r="A17" s="7" t="s">
        <v>25</v>
      </c>
      <c r="B17" s="3">
        <v>160</v>
      </c>
    </row>
    <row r="19" spans="1:2" x14ac:dyDescent="0.25">
      <c r="A19" s="7"/>
      <c r="B19" s="3"/>
    </row>
    <row r="21" spans="1:2" ht="30.75" customHeight="1" x14ac:dyDescent="0.25">
      <c r="A21" s="9"/>
      <c r="B21" s="10"/>
    </row>
    <row r="35" spans="1:7" ht="15.75" thickBot="1" x14ac:dyDescent="0.3">
      <c r="A35" s="8" t="s">
        <v>167</v>
      </c>
    </row>
    <row r="36" spans="1:7" ht="16.5" thickBot="1" x14ac:dyDescent="0.3">
      <c r="A36" s="64" t="s">
        <v>170</v>
      </c>
      <c r="B36" s="64"/>
      <c r="C36" s="64"/>
      <c r="D36" s="64"/>
      <c r="F36" s="154">
        <f>'berekening 1e jaar'!C16</f>
        <v>0</v>
      </c>
      <c r="G36" s="155"/>
    </row>
    <row r="37" spans="1:7" ht="16.5" thickBot="1" x14ac:dyDescent="0.3">
      <c r="A37" s="64" t="s">
        <v>74</v>
      </c>
      <c r="B37" s="64"/>
      <c r="C37" s="64"/>
      <c r="D37" s="64"/>
      <c r="F37" s="154">
        <f>'berekening 1e jaar'!C17</f>
        <v>0</v>
      </c>
      <c r="G37" s="155"/>
    </row>
    <row r="38" spans="1:7" ht="15.75" thickBot="1" x14ac:dyDescent="0.3">
      <c r="A38" t="s">
        <v>89</v>
      </c>
      <c r="F38" s="158">
        <f>'ouderschapsverlof 1e jaar'!J34</f>
        <v>0</v>
      </c>
      <c r="G38" s="159"/>
    </row>
    <row r="40" spans="1:7" ht="15.75" thickBot="1" x14ac:dyDescent="0.3">
      <c r="A40" s="8" t="s">
        <v>168</v>
      </c>
    </row>
    <row r="41" spans="1:7" ht="16.5" thickBot="1" x14ac:dyDescent="0.3">
      <c r="A41" t="s">
        <v>171</v>
      </c>
      <c r="F41" s="156">
        <f>'berekening na 1e jaar'!C19</f>
        <v>0</v>
      </c>
      <c r="G41" s="157"/>
    </row>
    <row r="42" spans="1:7" ht="16.5" thickBot="1" x14ac:dyDescent="0.3">
      <c r="A42" t="s">
        <v>74</v>
      </c>
      <c r="F42" s="156">
        <f>'berekening na 1e jaar'!C20</f>
        <v>0</v>
      </c>
      <c r="G42" s="157"/>
    </row>
    <row r="43" spans="1:7" ht="16.5" thickBot="1" x14ac:dyDescent="0.3">
      <c r="A43" s="17" t="s">
        <v>103</v>
      </c>
      <c r="F43" s="150">
        <f>'ouderschapsverlof na 1e jaar'!J32</f>
        <v>0</v>
      </c>
      <c r="G43" s="151"/>
    </row>
  </sheetData>
  <mergeCells count="7">
    <mergeCell ref="F43:G43"/>
    <mergeCell ref="E4:H4"/>
    <mergeCell ref="F36:G36"/>
    <mergeCell ref="F37:G37"/>
    <mergeCell ref="F41:G41"/>
    <mergeCell ref="F42:G42"/>
    <mergeCell ref="F38:G38"/>
  </mergeCells>
  <dataValidations count="1">
    <dataValidation type="decimal" allowBlank="1" showInputMessage="1" showErrorMessage="1" errorTitle="werkuren" error="Een getal tussen 1 en 10 invullen. Voor het decimale teken een komma gebruiken." sqref="E41:E42" xr:uid="{00000000-0002-0000-0400-000000000000}">
      <formula1>1</formula1>
      <formula2>10</formula2>
    </dataValidation>
  </dataValidations>
  <pageMargins left="0.7" right="0.7" top="0.75" bottom="0.75" header="0.3" footer="0.3"/>
  <pageSetup paperSize="9" orientation="portrait"/>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A1:CC379"/>
  <sheetViews>
    <sheetView topLeftCell="A19" workbookViewId="0">
      <selection activeCell="A37" sqref="A37"/>
    </sheetView>
  </sheetViews>
  <sheetFormatPr defaultRowHeight="15" x14ac:dyDescent="0.25"/>
  <cols>
    <col min="1" max="1" width="36.42578125" bestFit="1" customWidth="1"/>
    <col min="3" max="3" width="39" customWidth="1"/>
    <col min="6" max="6" width="10.42578125" bestFit="1" customWidth="1"/>
    <col min="7" max="7" width="9.42578125" bestFit="1" customWidth="1"/>
    <col min="8" max="8" width="9.42578125" customWidth="1"/>
    <col min="21" max="22" width="10.42578125" bestFit="1" customWidth="1"/>
    <col min="23" max="23" width="10.5703125" bestFit="1" customWidth="1"/>
    <col min="24" max="26" width="10.42578125" bestFit="1" customWidth="1"/>
    <col min="32" max="37" width="10.42578125" bestFit="1" customWidth="1"/>
    <col min="38" max="38" width="10.5703125" bestFit="1" customWidth="1"/>
    <col min="39" max="43" width="10.42578125" bestFit="1" customWidth="1"/>
  </cols>
  <sheetData>
    <row r="1" spans="1:81" x14ac:dyDescent="0.25">
      <c r="Q1" s="63"/>
      <c r="R1" s="63"/>
      <c r="S1" s="63"/>
      <c r="T1" s="63"/>
      <c r="U1" s="63" t="s">
        <v>154</v>
      </c>
      <c r="V1" s="63" t="s">
        <v>149</v>
      </c>
      <c r="W1" s="63" t="s">
        <v>150</v>
      </c>
      <c r="X1" s="63" t="s">
        <v>151</v>
      </c>
      <c r="Y1" s="63" t="s">
        <v>152</v>
      </c>
      <c r="Z1" s="63" t="s">
        <v>153</v>
      </c>
      <c r="AA1" s="63"/>
      <c r="AB1" s="63"/>
      <c r="AC1" s="63"/>
      <c r="AE1" s="63"/>
      <c r="AF1" s="63" t="s">
        <v>155</v>
      </c>
      <c r="AG1" s="63" t="s">
        <v>149</v>
      </c>
      <c r="AH1" s="63" t="s">
        <v>150</v>
      </c>
      <c r="AI1" s="63" t="s">
        <v>156</v>
      </c>
      <c r="AJ1" s="63" t="s">
        <v>157</v>
      </c>
      <c r="AK1" s="63" t="s">
        <v>153</v>
      </c>
      <c r="AL1" s="63" t="s">
        <v>158</v>
      </c>
      <c r="AM1" s="63" t="s">
        <v>149</v>
      </c>
      <c r="AN1" s="63" t="s">
        <v>150</v>
      </c>
      <c r="AO1" s="63" t="s">
        <v>151</v>
      </c>
      <c r="AP1" s="63" t="s">
        <v>152</v>
      </c>
      <c r="AQ1" s="63" t="s">
        <v>153</v>
      </c>
      <c r="AR1" s="160"/>
      <c r="AS1" s="160"/>
      <c r="AT1" s="160"/>
      <c r="AU1" s="160"/>
      <c r="AV1" s="160"/>
      <c r="AW1" s="160"/>
      <c r="AX1" s="160"/>
      <c r="AY1" s="160"/>
      <c r="AZ1" s="160"/>
      <c r="BA1" s="160"/>
      <c r="BB1" s="160"/>
      <c r="BC1" s="160"/>
      <c r="BE1" s="160"/>
      <c r="BF1" s="160"/>
      <c r="BG1" s="160"/>
      <c r="BH1" s="160"/>
      <c r="BI1" s="160"/>
      <c r="BJ1" s="160"/>
      <c r="BK1" s="160"/>
      <c r="BL1" s="160"/>
      <c r="BM1" s="160"/>
      <c r="BN1" s="160"/>
      <c r="BO1" s="160"/>
      <c r="BP1" s="160"/>
      <c r="BR1" s="160"/>
      <c r="BS1" s="160"/>
      <c r="BT1" s="160"/>
      <c r="BU1" s="160"/>
      <c r="BV1" s="160"/>
      <c r="BW1" s="160"/>
      <c r="BX1" s="160"/>
      <c r="BY1" s="160"/>
      <c r="BZ1" s="160"/>
      <c r="CA1" s="160"/>
      <c r="CB1" s="160"/>
      <c r="CC1" s="160"/>
    </row>
    <row r="2" spans="1:81" x14ac:dyDescent="0.25">
      <c r="A2" t="s">
        <v>9</v>
      </c>
      <c r="C2" s="1">
        <v>44775</v>
      </c>
      <c r="G2" t="s">
        <v>16</v>
      </c>
      <c r="H2" t="s">
        <v>17</v>
      </c>
      <c r="I2" t="s">
        <v>16</v>
      </c>
      <c r="J2" t="s">
        <v>18</v>
      </c>
      <c r="K2" t="s">
        <v>16</v>
      </c>
      <c r="L2" t="s">
        <v>19</v>
      </c>
      <c r="M2" t="s">
        <v>22</v>
      </c>
      <c r="N2" t="s">
        <v>20</v>
      </c>
      <c r="O2" t="s">
        <v>16</v>
      </c>
      <c r="P2" t="s">
        <v>21</v>
      </c>
      <c r="R2" t="s">
        <v>16</v>
      </c>
      <c r="S2" t="s">
        <v>14</v>
      </c>
      <c r="U2" s="1" t="str">
        <f>IF('ouderschapsverlof 1e jaar'!J17="","",'ouderschapsverlof 1e jaar'!J17-WEEKDAY('ouderschapsverlof 1e jaar'!J17,3))</f>
        <v/>
      </c>
      <c r="V2" s="1" t="str">
        <f>IF('ouderschapsverlof 1e jaar'!C43="","",'ouderschapsverlof 1e jaar'!B43)</f>
        <v/>
      </c>
      <c r="W2" s="1" t="str">
        <f>IF('ouderschapsverlof 1e jaar'!D43="","",'ouderschapsverlof 1e jaar'!B43+1)</f>
        <v/>
      </c>
      <c r="X2" s="1" t="str">
        <f>IF('ouderschapsverlof 1e jaar'!E43="","",'ouderschapsverlof 1e jaar'!B43+2)</f>
        <v/>
      </c>
      <c r="Y2" s="1" t="str">
        <f>IF('ouderschapsverlof 1e jaar'!F43="","",'ouderschapsverlof 1e jaar'!B43+3)</f>
        <v/>
      </c>
      <c r="Z2" s="1" t="str">
        <f>IF('ouderschapsverlof 1e jaar'!G43="","",'ouderschapsverlof 1e jaar'!B43+4)</f>
        <v/>
      </c>
      <c r="AA2" s="18"/>
      <c r="AB2" s="18"/>
      <c r="AC2" s="18"/>
      <c r="AD2" s="18"/>
      <c r="AE2" s="18"/>
      <c r="AF2" s="1" t="str">
        <f>IF('ouderschapsverlof 1e jaar'!J17="","",'ouderschapsverlof 1e jaar'!J17-WEEKDAY('ouderschapsverlof 1e jaar'!J17,3))</f>
        <v/>
      </c>
      <c r="AG2" s="1" t="str">
        <f>IF('ouderschapsverlof 1e jaar'!L43="","",'ouderschapsverlof 1e jaar'!K43)</f>
        <v/>
      </c>
      <c r="AH2" s="1" t="str">
        <f>IF('ouderschapsverlof 1e jaar'!M43="","",'ouderschapsverlof 1e jaar'!K43+1)</f>
        <v/>
      </c>
      <c r="AI2" s="1" t="str">
        <f>IF('ouderschapsverlof 1e jaar'!N43="","",'ouderschapsverlof 1e jaar'!K43+2)</f>
        <v/>
      </c>
      <c r="AJ2" s="1" t="str">
        <f>IF('ouderschapsverlof 1e jaar'!O43="","",'ouderschapsverlof 1e jaar'!K43+3)</f>
        <v/>
      </c>
      <c r="AK2" s="1" t="str">
        <f>IF('ouderschapsverlof 1e jaar'!P43="","",'ouderschapsverlof 1e jaar'!K43+3)</f>
        <v/>
      </c>
      <c r="AL2" s="1" t="str">
        <f>IF('ouderschapsverlof 1e jaar'!J17="","",'ouderschapsverlof 1e jaar'!J17-WEEKDAY('ouderschapsverlof 1e jaar'!J17,3))</f>
        <v/>
      </c>
      <c r="AM2" s="1" t="str">
        <f>IF('ouderschapsverlof 1e jaar'!V43="","",'ouderschapsverlof 1e jaar'!K43)</f>
        <v/>
      </c>
      <c r="AN2" s="1" t="str">
        <f>IF('ouderschapsverlof 1e jaar'!W43="","",'ouderschapsverlof 1e jaar'!K43+1)</f>
        <v/>
      </c>
      <c r="AO2" s="1" t="str">
        <f>IF('ouderschapsverlof 1e jaar'!X43="","",'ouderschapsverlof 1e jaar'!K43+2)</f>
        <v/>
      </c>
      <c r="AP2" s="1" t="str">
        <f>IF('ouderschapsverlof 1e jaar'!Y43="","",'ouderschapsverlof 1e jaar'!K43+3)</f>
        <v/>
      </c>
      <c r="AQ2" s="1" t="str">
        <f>IF('ouderschapsverlof 1e jaar'!Z43="","",'ouderschapsverlof 1e jaar'!K43+4)</f>
        <v/>
      </c>
    </row>
    <row r="3" spans="1:81" x14ac:dyDescent="0.25">
      <c r="A3" t="s">
        <v>7</v>
      </c>
      <c r="C3" s="2" t="str">
        <f>IF('ouderschapsverlof 1e jaar'!J9&lt;C2,C2,'ouderschapsverlof 1e jaar'!J9)</f>
        <v/>
      </c>
      <c r="F3" s="1" t="str">
        <f>'ouderschapsverlof 1e jaar'!B43</f>
        <v/>
      </c>
      <c r="G3" s="4" t="str">
        <f>F3</f>
        <v/>
      </c>
      <c r="H3" s="3">
        <f>'ouderschapsverlof 1e jaar'!C43</f>
        <v>0</v>
      </c>
      <c r="I3" s="4" t="e">
        <f>F3+1</f>
        <v>#VALUE!</v>
      </c>
      <c r="J3" s="3">
        <f>'ouderschapsverlof 1e jaar'!D43</f>
        <v>0</v>
      </c>
      <c r="K3" s="4" t="e">
        <f>F3+2</f>
        <v>#VALUE!</v>
      </c>
      <c r="L3" s="3">
        <f>'ouderschapsverlof 1e jaar'!E43</f>
        <v>0</v>
      </c>
      <c r="M3" s="4" t="e">
        <f>F3+3</f>
        <v>#VALUE!</v>
      </c>
      <c r="N3" s="3">
        <f>'ouderschapsverlof 1e jaar'!F43</f>
        <v>0</v>
      </c>
      <c r="O3" s="4" t="e">
        <f>F3+4</f>
        <v>#VALUE!</v>
      </c>
      <c r="P3" s="3">
        <f>'ouderschapsverlof 1e jaar'!G43</f>
        <v>0</v>
      </c>
      <c r="R3" s="4" t="str">
        <f>IF(F3 &lt;&gt;"",TEXT(G3,"jjmm"),"")</f>
        <v/>
      </c>
      <c r="S3" s="3">
        <f t="shared" ref="S3:S35" si="0">H3</f>
        <v>0</v>
      </c>
      <c r="U3" s="1" t="str">
        <f>IF(U2="","",IF(U2+7&gt;='ouderschapsverlof 1e jaar'!J$19,"",U2+7))</f>
        <v/>
      </c>
      <c r="V3" s="1" t="str">
        <f>IF('ouderschapsverlof 1e jaar'!C44="","",'ouderschapsverlof 1e jaar'!B$43+AA3)</f>
        <v/>
      </c>
      <c r="W3" s="1" t="str">
        <f>IF('ouderschapsverlof 1e jaar'!D44="","",'ouderschapsverlof 1e jaar'!B$43+AB3)</f>
        <v/>
      </c>
      <c r="X3" s="1" t="str">
        <f>IF('ouderschapsverlof 1e jaar'!E44="","",'ouderschapsverlof 1e jaar'!B$43+AC3)</f>
        <v/>
      </c>
      <c r="Y3" s="1" t="str">
        <f>IF('ouderschapsverlof 1e jaar'!F44="","",'ouderschapsverlof 1e jaar'!B$43+AD3)</f>
        <v/>
      </c>
      <c r="Z3" s="1" t="str">
        <f>IF('ouderschapsverlof 1e jaar'!G44="","",'ouderschapsverlof 1e jaar'!B$43+AE3)</f>
        <v/>
      </c>
      <c r="AA3" s="18">
        <v>7</v>
      </c>
      <c r="AB3" s="18">
        <v>8</v>
      </c>
      <c r="AC3" s="18">
        <v>9</v>
      </c>
      <c r="AD3" s="18">
        <v>10</v>
      </c>
      <c r="AE3" s="18">
        <v>11</v>
      </c>
      <c r="AF3" s="1" t="str">
        <f>IF(U2="","",IF(U2+7&gt;='ouderschapsverlof 1e jaar'!J$19,"",U2+7))</f>
        <v/>
      </c>
      <c r="AG3" s="1" t="str">
        <f>IF('ouderschapsverlof 1e jaar'!L44="","",'ouderschapsverlof 1e jaar'!K$43+AA3)</f>
        <v/>
      </c>
      <c r="AH3" s="1" t="str">
        <f>IF('ouderschapsverlof 1e jaar'!M44="","",'ouderschapsverlof 1e jaar'!K$43+AB3)</f>
        <v/>
      </c>
      <c r="AI3" s="1" t="str">
        <f>IF('ouderschapsverlof 1e jaar'!N44="","",'ouderschapsverlof 1e jaar'!K$43+AC3)</f>
        <v/>
      </c>
      <c r="AJ3" s="1" t="str">
        <f>IF('ouderschapsverlof 1e jaar'!O44="","",'ouderschapsverlof 1e jaar'!K$43+AD3)</f>
        <v/>
      </c>
      <c r="AK3" s="1" t="str">
        <f>IF('ouderschapsverlof 1e jaar'!P44="","",'ouderschapsverlof 1e jaar'!K$43+AE3)</f>
        <v/>
      </c>
      <c r="AL3" s="1" t="str">
        <f>IF(U2="","",IF(U2+7&gt;='ouderschapsverlof 1e jaar'!J$19,"",U2+7))</f>
        <v/>
      </c>
      <c r="AM3" s="1" t="str">
        <f>IF('ouderschapsverlof 1e jaar'!V44="","",'ouderschapsverlof 1e jaar'!K$43+AA3)</f>
        <v/>
      </c>
      <c r="AN3" s="1" t="str">
        <f>IF('ouderschapsverlof 1e jaar'!W44="","",'ouderschapsverlof 1e jaar'!K$43+AB3)</f>
        <v/>
      </c>
      <c r="AO3" s="1" t="str">
        <f>IF('ouderschapsverlof 1e jaar'!X44="","",'ouderschapsverlof 1e jaar'!K$43+AC3)</f>
        <v/>
      </c>
      <c r="AP3" s="1" t="str">
        <f>IF('ouderschapsverlof 1e jaar'!Y44="","",'ouderschapsverlof 1e jaar'!K$43+AD3)</f>
        <v/>
      </c>
      <c r="AQ3" s="1" t="str">
        <f>IF('ouderschapsverlof 1e jaar'!Z44="","",'ouderschapsverlof 1e jaar'!K$43+AE3)</f>
        <v/>
      </c>
    </row>
    <row r="4" spans="1:81" x14ac:dyDescent="0.25">
      <c r="A4" t="s">
        <v>111</v>
      </c>
      <c r="C4" s="2" t="e">
        <f>EDATE('ouderschapsverlof 1e jaar'!J9,12)</f>
        <v>#VALUE!</v>
      </c>
      <c r="F4" s="1" t="str">
        <f>'ouderschapsverlof 1e jaar'!B44</f>
        <v/>
      </c>
      <c r="G4" s="4" t="str">
        <f t="shared" ref="G4:G48" si="1">F4</f>
        <v/>
      </c>
      <c r="H4" s="3">
        <f>'ouderschapsverlof 1e jaar'!C44</f>
        <v>0</v>
      </c>
      <c r="I4" s="4" t="e">
        <f t="shared" ref="I4:I48" si="2">F4+1</f>
        <v>#VALUE!</v>
      </c>
      <c r="J4" s="3">
        <f>'ouderschapsverlof 1e jaar'!D44</f>
        <v>0</v>
      </c>
      <c r="K4" s="4" t="e">
        <f t="shared" ref="K4:K48" si="3">F4+2</f>
        <v>#VALUE!</v>
      </c>
      <c r="L4" s="3">
        <f>'ouderschapsverlof 1e jaar'!E44</f>
        <v>0</v>
      </c>
      <c r="M4" s="4" t="e">
        <f t="shared" ref="M4:M48" si="4">F4+3</f>
        <v>#VALUE!</v>
      </c>
      <c r="N4" s="3">
        <f>'ouderschapsverlof 1e jaar'!F44</f>
        <v>0</v>
      </c>
      <c r="O4" s="4" t="e">
        <f t="shared" ref="O4:O48" si="5">F4+4</f>
        <v>#VALUE!</v>
      </c>
      <c r="P4" s="3">
        <f>'ouderschapsverlof 1e jaar'!G44</f>
        <v>0</v>
      </c>
      <c r="R4" s="4" t="str">
        <f t="shared" ref="R4:R56" si="6">IF(F4 &lt;&gt;"",TEXT(G4,"jjmm"),"")</f>
        <v/>
      </c>
      <c r="S4" s="3">
        <f t="shared" si="0"/>
        <v>0</v>
      </c>
      <c r="U4" s="1" t="str">
        <f>IF(U3="","",IF(U3+7&gt;='ouderschapsverlof 1e jaar'!J$19,"",U3+7))</f>
        <v/>
      </c>
      <c r="V4" s="1" t="str">
        <f>IF('ouderschapsverlof 1e jaar'!C45="","",'ouderschapsverlof 1e jaar'!B$43+AA4)</f>
        <v/>
      </c>
      <c r="W4" s="1" t="str">
        <f>IF('ouderschapsverlof 1e jaar'!D45="","",'ouderschapsverlof 1e jaar'!B$43+AB4)</f>
        <v/>
      </c>
      <c r="X4" s="1" t="str">
        <f>IF('ouderschapsverlof 1e jaar'!E45="","",'ouderschapsverlof 1e jaar'!B$43+AC4)</f>
        <v/>
      </c>
      <c r="Y4" s="1" t="str">
        <f>IF('ouderschapsverlof 1e jaar'!F45="","",'ouderschapsverlof 1e jaar'!B$43+AD4)</f>
        <v/>
      </c>
      <c r="Z4" s="1" t="str">
        <f>IF('ouderschapsverlof 1e jaar'!G45="","",'ouderschapsverlof 1e jaar'!B$43+AE4)</f>
        <v/>
      </c>
      <c r="AA4" s="18">
        <v>14</v>
      </c>
      <c r="AB4" s="18">
        <v>15</v>
      </c>
      <c r="AC4" s="18">
        <v>16</v>
      </c>
      <c r="AD4" s="18">
        <v>17</v>
      </c>
      <c r="AE4" s="18">
        <v>18</v>
      </c>
      <c r="AF4" s="1" t="str">
        <f>IF(U3="","",IF(U3+7&gt;='ouderschapsverlof 1e jaar'!J$19,"",U3+7))</f>
        <v/>
      </c>
      <c r="AG4" s="1" t="str">
        <f>IF('ouderschapsverlof 1e jaar'!L45="","",'ouderschapsverlof 1e jaar'!K$43+AA4)</f>
        <v/>
      </c>
      <c r="AH4" s="1" t="str">
        <f>IF('ouderschapsverlof 1e jaar'!M45="","",'ouderschapsverlof 1e jaar'!K$43+AB4)</f>
        <v/>
      </c>
      <c r="AI4" s="1" t="str">
        <f>IF('ouderschapsverlof 1e jaar'!N45="","",'ouderschapsverlof 1e jaar'!K$43+AC4)</f>
        <v/>
      </c>
      <c r="AJ4" s="1" t="str">
        <f>IF('ouderschapsverlof 1e jaar'!O45="","",'ouderschapsverlof 1e jaar'!K$43+AD4)</f>
        <v/>
      </c>
      <c r="AK4" s="1" t="str">
        <f>IF('ouderschapsverlof 1e jaar'!P45="","",'ouderschapsverlof 1e jaar'!K$43+AE4)</f>
        <v/>
      </c>
      <c r="AL4" s="1" t="str">
        <f>IF(U3="","",IF(U3+7&gt;='ouderschapsverlof 1e jaar'!J$19,"",U3+7))</f>
        <v/>
      </c>
      <c r="AM4" s="1" t="str">
        <f>IF('ouderschapsverlof 1e jaar'!V45="","",'ouderschapsverlof 1e jaar'!K$43+AA4)</f>
        <v/>
      </c>
      <c r="AN4" s="1" t="str">
        <f>IF('ouderschapsverlof 1e jaar'!W45="","",'ouderschapsverlof 1e jaar'!K$43+AB4)</f>
        <v/>
      </c>
      <c r="AO4" s="1" t="str">
        <f>IF('ouderschapsverlof 1e jaar'!X45="","",'ouderschapsverlof 1e jaar'!K$43+AC4)</f>
        <v/>
      </c>
      <c r="AP4" s="1" t="str">
        <f>IF('ouderschapsverlof 1e jaar'!Y45="","",'ouderschapsverlof 1e jaar'!K$43+AD4)</f>
        <v/>
      </c>
      <c r="AQ4" s="1" t="str">
        <f>IF('ouderschapsverlof 1e jaar'!Z45="","",'ouderschapsverlof 1e jaar'!K$43+AE4)</f>
        <v/>
      </c>
    </row>
    <row r="5" spans="1:81" x14ac:dyDescent="0.25">
      <c r="F5" s="1" t="str">
        <f>'ouderschapsverlof 1e jaar'!B45</f>
        <v/>
      </c>
      <c r="G5" s="4" t="str">
        <f t="shared" si="1"/>
        <v/>
      </c>
      <c r="H5" s="3">
        <f>'ouderschapsverlof 1e jaar'!C45</f>
        <v>0</v>
      </c>
      <c r="I5" s="4" t="e">
        <f t="shared" si="2"/>
        <v>#VALUE!</v>
      </c>
      <c r="J5" s="3">
        <f>'ouderschapsverlof 1e jaar'!D45</f>
        <v>0</v>
      </c>
      <c r="K5" s="4" t="e">
        <f t="shared" si="3"/>
        <v>#VALUE!</v>
      </c>
      <c r="L5" s="3">
        <f>'ouderschapsverlof 1e jaar'!E45</f>
        <v>0</v>
      </c>
      <c r="M5" s="4" t="e">
        <f t="shared" si="4"/>
        <v>#VALUE!</v>
      </c>
      <c r="N5" s="3">
        <f>'ouderschapsverlof 1e jaar'!F45</f>
        <v>0</v>
      </c>
      <c r="O5" s="4" t="e">
        <f t="shared" si="5"/>
        <v>#VALUE!</v>
      </c>
      <c r="P5" s="3">
        <f>'ouderschapsverlof 1e jaar'!G45</f>
        <v>0</v>
      </c>
      <c r="R5" s="4" t="str">
        <f t="shared" si="6"/>
        <v/>
      </c>
      <c r="S5" s="3">
        <f t="shared" si="0"/>
        <v>0</v>
      </c>
      <c r="U5" s="1" t="str">
        <f>IF(U4="","",IF(U4+7&gt;='ouderschapsverlof 1e jaar'!J$19,"",U4+7))</f>
        <v/>
      </c>
      <c r="V5" s="1" t="str">
        <f>IF('ouderschapsverlof 1e jaar'!C46="","",'ouderschapsverlof 1e jaar'!B$43+AA5)</f>
        <v/>
      </c>
      <c r="W5" s="1" t="str">
        <f>IF('ouderschapsverlof 1e jaar'!D46="","",'ouderschapsverlof 1e jaar'!B$43+AB5)</f>
        <v/>
      </c>
      <c r="X5" s="1" t="str">
        <f>IF('ouderschapsverlof 1e jaar'!E46="","",'ouderschapsverlof 1e jaar'!B$43+AC5)</f>
        <v/>
      </c>
      <c r="Y5" s="1" t="str">
        <f>IF('ouderschapsverlof 1e jaar'!F46="","",'ouderschapsverlof 1e jaar'!B$43+AD5)</f>
        <v/>
      </c>
      <c r="Z5" s="1" t="str">
        <f>IF('ouderschapsverlof 1e jaar'!G46="","",'ouderschapsverlof 1e jaar'!B$43+AE5)</f>
        <v/>
      </c>
      <c r="AA5" s="18">
        <v>21</v>
      </c>
      <c r="AB5" s="18">
        <v>22</v>
      </c>
      <c r="AC5" s="18">
        <v>23</v>
      </c>
      <c r="AD5" s="18">
        <v>24</v>
      </c>
      <c r="AE5" s="18">
        <v>25</v>
      </c>
      <c r="AF5" s="1" t="str">
        <f>IF(U4="","",IF(U4+7&gt;='ouderschapsverlof 1e jaar'!J$19,"",U4+7))</f>
        <v/>
      </c>
      <c r="AG5" s="1" t="str">
        <f>IF('ouderschapsverlof 1e jaar'!L46="","",'ouderschapsverlof 1e jaar'!K$43+AA5)</f>
        <v/>
      </c>
      <c r="AH5" s="1" t="str">
        <f>IF('ouderschapsverlof 1e jaar'!M46="","",'ouderschapsverlof 1e jaar'!K$43+AB5)</f>
        <v/>
      </c>
      <c r="AI5" s="1" t="str">
        <f>IF('ouderschapsverlof 1e jaar'!N46="","",'ouderschapsverlof 1e jaar'!K$43+AC5)</f>
        <v/>
      </c>
      <c r="AJ5" s="1" t="str">
        <f>IF('ouderschapsverlof 1e jaar'!O46="","",'ouderschapsverlof 1e jaar'!K$43+AD5)</f>
        <v/>
      </c>
      <c r="AK5" s="1" t="str">
        <f>IF('ouderschapsverlof 1e jaar'!P46="","",'ouderschapsverlof 1e jaar'!K$43+AE5)</f>
        <v/>
      </c>
      <c r="AL5" s="1" t="str">
        <f>IF(U4="","",IF(U4+7&gt;='ouderschapsverlof 1e jaar'!J$19,"",U4+7))</f>
        <v/>
      </c>
      <c r="AM5" s="1" t="str">
        <f>IF('ouderschapsverlof 1e jaar'!V46="","",'ouderschapsverlof 1e jaar'!K$43+AA5)</f>
        <v/>
      </c>
      <c r="AN5" s="1" t="str">
        <f>IF('ouderschapsverlof 1e jaar'!W46="","",'ouderschapsverlof 1e jaar'!K$43+AB5)</f>
        <v/>
      </c>
      <c r="AO5" s="1" t="str">
        <f>IF('ouderschapsverlof 1e jaar'!X46="","",'ouderschapsverlof 1e jaar'!K$43+AC5)</f>
        <v/>
      </c>
      <c r="AP5" s="1" t="str">
        <f>IF('ouderschapsverlof 1e jaar'!Y46="","",'ouderschapsverlof 1e jaar'!K$43+AD5)</f>
        <v/>
      </c>
      <c r="AQ5" s="1" t="str">
        <f>IF('ouderschapsverlof 1e jaar'!Z46="","",'ouderschapsverlof 1e jaar'!K$43+AE5)</f>
        <v/>
      </c>
    </row>
    <row r="6" spans="1:81" x14ac:dyDescent="0.25">
      <c r="A6" t="s">
        <v>10</v>
      </c>
      <c r="F6" s="1" t="str">
        <f>'ouderschapsverlof 1e jaar'!B46</f>
        <v/>
      </c>
      <c r="G6" s="4" t="str">
        <f t="shared" si="1"/>
        <v/>
      </c>
      <c r="H6" s="3">
        <f>'ouderschapsverlof 1e jaar'!C46</f>
        <v>0</v>
      </c>
      <c r="I6" s="4" t="e">
        <f t="shared" si="2"/>
        <v>#VALUE!</v>
      </c>
      <c r="J6" s="3">
        <f>'ouderschapsverlof 1e jaar'!D46</f>
        <v>0</v>
      </c>
      <c r="K6" s="4" t="e">
        <f t="shared" si="3"/>
        <v>#VALUE!</v>
      </c>
      <c r="L6" s="3">
        <f>'ouderschapsverlof 1e jaar'!E46</f>
        <v>0</v>
      </c>
      <c r="M6" s="4" t="e">
        <f t="shared" si="4"/>
        <v>#VALUE!</v>
      </c>
      <c r="N6" s="3">
        <f>'ouderschapsverlof 1e jaar'!F46</f>
        <v>0</v>
      </c>
      <c r="O6" s="4" t="e">
        <f t="shared" si="5"/>
        <v>#VALUE!</v>
      </c>
      <c r="P6" s="3">
        <f>'ouderschapsverlof 1e jaar'!G46</f>
        <v>0</v>
      </c>
      <c r="R6" s="4" t="str">
        <f t="shared" si="6"/>
        <v/>
      </c>
      <c r="S6" s="3">
        <f t="shared" si="0"/>
        <v>0</v>
      </c>
      <c r="U6" s="1" t="str">
        <f>IF(U5="","",IF(U5+7&gt;='ouderschapsverlof 1e jaar'!J$19,"",U5+7))</f>
        <v/>
      </c>
      <c r="V6" s="1" t="str">
        <f>IF('ouderschapsverlof 1e jaar'!C47="","",'ouderschapsverlof 1e jaar'!B$43+AA6)</f>
        <v/>
      </c>
      <c r="W6" s="1" t="str">
        <f>IF('ouderschapsverlof 1e jaar'!D47="","",'ouderschapsverlof 1e jaar'!B$43+AB6)</f>
        <v/>
      </c>
      <c r="X6" s="1" t="str">
        <f>IF('ouderschapsverlof 1e jaar'!E47="","",'ouderschapsverlof 1e jaar'!B$43+AC6)</f>
        <v/>
      </c>
      <c r="Y6" s="1" t="str">
        <f>IF('ouderschapsverlof 1e jaar'!F47="","",'ouderschapsverlof 1e jaar'!B$43+AD6)</f>
        <v/>
      </c>
      <c r="Z6" s="1" t="str">
        <f>IF('ouderschapsverlof 1e jaar'!G47="","",'ouderschapsverlof 1e jaar'!B$43+AE6)</f>
        <v/>
      </c>
      <c r="AA6" s="18">
        <v>28</v>
      </c>
      <c r="AB6" s="18">
        <v>29</v>
      </c>
      <c r="AC6" s="18">
        <v>30</v>
      </c>
      <c r="AD6" s="18">
        <v>31</v>
      </c>
      <c r="AE6" s="18">
        <v>32</v>
      </c>
      <c r="AF6" s="1" t="str">
        <f>IF(U5="","",IF(U5+7&gt;='ouderschapsverlof 1e jaar'!J$19,"",U5+7))</f>
        <v/>
      </c>
      <c r="AG6" s="1" t="str">
        <f>IF('ouderschapsverlof 1e jaar'!L47="","",'ouderschapsverlof 1e jaar'!K$43+AA6)</f>
        <v/>
      </c>
      <c r="AH6" s="1" t="str">
        <f>IF('ouderschapsverlof 1e jaar'!M47="","",'ouderschapsverlof 1e jaar'!K$43+AB6)</f>
        <v/>
      </c>
      <c r="AI6" s="1" t="str">
        <f>IF('ouderschapsverlof 1e jaar'!N47="","",'ouderschapsverlof 1e jaar'!K$43+AC6)</f>
        <v/>
      </c>
      <c r="AJ6" s="1" t="str">
        <f>IF('ouderschapsverlof 1e jaar'!O47="","",'ouderschapsverlof 1e jaar'!K$43+AD6)</f>
        <v/>
      </c>
      <c r="AK6" s="1" t="str">
        <f>IF('ouderschapsverlof 1e jaar'!P47="","",'ouderschapsverlof 1e jaar'!K$43+AE6)</f>
        <v/>
      </c>
      <c r="AL6" s="1" t="str">
        <f>IF(U5="","",IF(U5+7&gt;='ouderschapsverlof 1e jaar'!J$19,"",U5+7))</f>
        <v/>
      </c>
      <c r="AM6" s="1" t="str">
        <f>IF('ouderschapsverlof 1e jaar'!V47="","",'ouderschapsverlof 1e jaar'!K$43+AA6)</f>
        <v/>
      </c>
      <c r="AN6" s="1" t="str">
        <f>IF('ouderschapsverlof 1e jaar'!W47="","",'ouderschapsverlof 1e jaar'!K$43+AB6)</f>
        <v/>
      </c>
      <c r="AO6" s="1" t="str">
        <f>IF('ouderschapsverlof 1e jaar'!X47="","",'ouderschapsverlof 1e jaar'!K$43+AC6)</f>
        <v/>
      </c>
      <c r="AP6" s="1" t="str">
        <f>IF('ouderschapsverlof 1e jaar'!Y47="","",'ouderschapsverlof 1e jaar'!K$43+AD6)</f>
        <v/>
      </c>
      <c r="AQ6" s="1" t="str">
        <f>IF('ouderschapsverlof 1e jaar'!Z47="","",'ouderschapsverlof 1e jaar'!K$43+AE6)</f>
        <v/>
      </c>
    </row>
    <row r="7" spans="1:81" x14ac:dyDescent="0.25">
      <c r="A7" t="s">
        <v>11</v>
      </c>
      <c r="C7">
        <f>IF('ouderschapsverlof 1e jaar'!J17&gt;='berekening 1e jaar'!C3,0,1)</f>
        <v>0</v>
      </c>
      <c r="F7" s="1" t="str">
        <f>'ouderschapsverlof 1e jaar'!B47</f>
        <v/>
      </c>
      <c r="G7" s="4" t="str">
        <f t="shared" si="1"/>
        <v/>
      </c>
      <c r="H7" s="3">
        <f>'ouderschapsverlof 1e jaar'!C47</f>
        <v>0</v>
      </c>
      <c r="I7" s="4" t="e">
        <f t="shared" si="2"/>
        <v>#VALUE!</v>
      </c>
      <c r="J7" s="3">
        <f>'ouderschapsverlof 1e jaar'!D47</f>
        <v>0</v>
      </c>
      <c r="K7" s="4" t="e">
        <f t="shared" si="3"/>
        <v>#VALUE!</v>
      </c>
      <c r="L7" s="3">
        <f>'ouderschapsverlof 1e jaar'!E47</f>
        <v>0</v>
      </c>
      <c r="M7" s="4" t="e">
        <f t="shared" si="4"/>
        <v>#VALUE!</v>
      </c>
      <c r="N7" s="3">
        <f>'ouderschapsverlof 1e jaar'!F47</f>
        <v>0</v>
      </c>
      <c r="O7" s="4" t="e">
        <f t="shared" si="5"/>
        <v>#VALUE!</v>
      </c>
      <c r="P7" s="3">
        <f>'ouderschapsverlof 1e jaar'!G47</f>
        <v>0</v>
      </c>
      <c r="R7" s="4" t="str">
        <f t="shared" si="6"/>
        <v/>
      </c>
      <c r="S7" s="3">
        <f t="shared" si="0"/>
        <v>0</v>
      </c>
      <c r="U7" s="1" t="str">
        <f>IF(U6="","",IF(U6+7&gt;='ouderschapsverlof 1e jaar'!J$19,"",U6+7))</f>
        <v/>
      </c>
      <c r="V7" s="1" t="str">
        <f>IF('ouderschapsverlof 1e jaar'!C48="","",'ouderschapsverlof 1e jaar'!B$43+AA7)</f>
        <v/>
      </c>
      <c r="W7" s="1" t="str">
        <f>IF('ouderschapsverlof 1e jaar'!D48="","",'ouderschapsverlof 1e jaar'!B$43+AB7)</f>
        <v/>
      </c>
      <c r="X7" s="1" t="str">
        <f>IF('ouderschapsverlof 1e jaar'!E48="","",'ouderschapsverlof 1e jaar'!B$43+AC7)</f>
        <v/>
      </c>
      <c r="Y7" s="1" t="str">
        <f>IF('ouderschapsverlof 1e jaar'!F48="","",'ouderschapsverlof 1e jaar'!B$43+AD7)</f>
        <v/>
      </c>
      <c r="Z7" s="1" t="str">
        <f>IF('ouderschapsverlof 1e jaar'!G48="","",'ouderschapsverlof 1e jaar'!B$43+AE7)</f>
        <v/>
      </c>
      <c r="AA7" s="18">
        <v>35</v>
      </c>
      <c r="AB7" s="18">
        <v>36</v>
      </c>
      <c r="AC7" s="18">
        <v>37</v>
      </c>
      <c r="AD7" s="18">
        <v>38</v>
      </c>
      <c r="AE7" s="18">
        <v>39</v>
      </c>
      <c r="AF7" s="1" t="str">
        <f>IF(U6="","",IF(U6+7&gt;='ouderschapsverlof 1e jaar'!J$19,"",U6+7))</f>
        <v/>
      </c>
      <c r="AG7" s="1" t="str">
        <f>IF('ouderschapsverlof 1e jaar'!L48="","",'ouderschapsverlof 1e jaar'!K$43+AA7)</f>
        <v/>
      </c>
      <c r="AH7" s="1" t="str">
        <f>IF('ouderschapsverlof 1e jaar'!M48="","",'ouderschapsverlof 1e jaar'!K$43+AB7)</f>
        <v/>
      </c>
      <c r="AI7" s="1" t="str">
        <f>IF('ouderschapsverlof 1e jaar'!N48="","",'ouderschapsverlof 1e jaar'!K$43+AC7)</f>
        <v/>
      </c>
      <c r="AJ7" s="1" t="str">
        <f>IF('ouderschapsverlof 1e jaar'!O48="","",'ouderschapsverlof 1e jaar'!K$43+AD7)</f>
        <v/>
      </c>
      <c r="AK7" s="1" t="str">
        <f>IF('ouderschapsverlof 1e jaar'!P48="","",'ouderschapsverlof 1e jaar'!K$43+AE7)</f>
        <v/>
      </c>
      <c r="AL7" s="1" t="str">
        <f>IF(U6="","",IF(U6+7&gt;='ouderschapsverlof 1e jaar'!J$19,"",U6+7))</f>
        <v/>
      </c>
      <c r="AM7" s="1" t="str">
        <f>IF('ouderschapsverlof 1e jaar'!V48="","",'ouderschapsverlof 1e jaar'!K$43+AA7)</f>
        <v/>
      </c>
      <c r="AN7" s="1" t="str">
        <f>IF('ouderschapsverlof 1e jaar'!W48="","",'ouderschapsverlof 1e jaar'!K$43+AB7)</f>
        <v/>
      </c>
      <c r="AO7" s="1" t="str">
        <f>IF('ouderschapsverlof 1e jaar'!X48="","",'ouderschapsverlof 1e jaar'!K$43+AC7)</f>
        <v/>
      </c>
      <c r="AP7" s="1" t="str">
        <f>IF('ouderschapsverlof 1e jaar'!Y48="","",'ouderschapsverlof 1e jaar'!K$43+AD7)</f>
        <v/>
      </c>
      <c r="AQ7" s="1" t="str">
        <f>IF('ouderschapsverlof 1e jaar'!Z48="","",'ouderschapsverlof 1e jaar'!K$43+AE7)</f>
        <v/>
      </c>
    </row>
    <row r="8" spans="1:81" x14ac:dyDescent="0.25">
      <c r="A8" t="s">
        <v>12</v>
      </c>
      <c r="C8">
        <f>IF('ouderschapsverlof 1e jaar'!J17&gt;'ouderschapsverlof 1e jaar'!J19,1,0)</f>
        <v>0</v>
      </c>
      <c r="F8" s="1" t="str">
        <f>'ouderschapsverlof 1e jaar'!B48</f>
        <v/>
      </c>
      <c r="G8" s="4" t="str">
        <f t="shared" si="1"/>
        <v/>
      </c>
      <c r="H8" s="3">
        <f>'ouderschapsverlof 1e jaar'!C48</f>
        <v>0</v>
      </c>
      <c r="I8" s="4" t="e">
        <f t="shared" si="2"/>
        <v>#VALUE!</v>
      </c>
      <c r="J8" s="3">
        <f>'ouderschapsverlof 1e jaar'!D48</f>
        <v>0</v>
      </c>
      <c r="K8" s="4" t="e">
        <f t="shared" si="3"/>
        <v>#VALUE!</v>
      </c>
      <c r="L8" s="3">
        <f>'ouderschapsverlof 1e jaar'!E48</f>
        <v>0</v>
      </c>
      <c r="M8" s="4" t="e">
        <f t="shared" si="4"/>
        <v>#VALUE!</v>
      </c>
      <c r="N8" s="3">
        <f>'ouderschapsverlof 1e jaar'!F48</f>
        <v>0</v>
      </c>
      <c r="O8" s="4" t="e">
        <f t="shared" si="5"/>
        <v>#VALUE!</v>
      </c>
      <c r="P8" s="3">
        <f>'ouderschapsverlof 1e jaar'!G48</f>
        <v>0</v>
      </c>
      <c r="R8" s="4" t="str">
        <f t="shared" si="6"/>
        <v/>
      </c>
      <c r="S8" s="3">
        <f t="shared" si="0"/>
        <v>0</v>
      </c>
      <c r="U8" s="1" t="str">
        <f>IF(U7="","",IF(U7+7&gt;='ouderschapsverlof 1e jaar'!J$19,"",U7+7))</f>
        <v/>
      </c>
      <c r="V8" s="1" t="str">
        <f>IF('ouderschapsverlof 1e jaar'!C49="","",'ouderschapsverlof 1e jaar'!B$43+AA8)</f>
        <v/>
      </c>
      <c r="W8" s="1" t="str">
        <f>IF('ouderschapsverlof 1e jaar'!D49="","",'ouderschapsverlof 1e jaar'!B$43+AB8)</f>
        <v/>
      </c>
      <c r="X8" s="1" t="str">
        <f>IF('ouderschapsverlof 1e jaar'!E49="","",'ouderschapsverlof 1e jaar'!B$43+AC8)</f>
        <v/>
      </c>
      <c r="Y8" s="1" t="str">
        <f>IF('ouderschapsverlof 1e jaar'!F49="","",'ouderschapsverlof 1e jaar'!B$43+AD8)</f>
        <v/>
      </c>
      <c r="Z8" s="1" t="str">
        <f>IF('ouderschapsverlof 1e jaar'!G49="","",'ouderschapsverlof 1e jaar'!B$43+AE8)</f>
        <v/>
      </c>
      <c r="AA8" s="18">
        <v>42</v>
      </c>
      <c r="AB8" s="18">
        <v>43</v>
      </c>
      <c r="AC8" s="18">
        <v>44</v>
      </c>
      <c r="AD8" s="18">
        <v>45</v>
      </c>
      <c r="AE8" s="18">
        <v>46</v>
      </c>
      <c r="AF8" s="1" t="str">
        <f>IF(U7="","",IF(U7+7&gt;='ouderschapsverlof 1e jaar'!J$19,"",U7+7))</f>
        <v/>
      </c>
      <c r="AG8" s="1" t="str">
        <f>IF('ouderschapsverlof 1e jaar'!L49="","",'ouderschapsverlof 1e jaar'!K$43+AA8)</f>
        <v/>
      </c>
      <c r="AH8" s="1" t="str">
        <f>IF('ouderschapsverlof 1e jaar'!M49="","",'ouderschapsverlof 1e jaar'!K$43+AB8)</f>
        <v/>
      </c>
      <c r="AI8" s="1" t="str">
        <f>IF('ouderschapsverlof 1e jaar'!N49="","",'ouderschapsverlof 1e jaar'!K$43+AC8)</f>
        <v/>
      </c>
      <c r="AJ8" s="1" t="str">
        <f>IF('ouderschapsverlof 1e jaar'!O49="","",'ouderschapsverlof 1e jaar'!K$43+AD8)</f>
        <v/>
      </c>
      <c r="AK8" s="1" t="str">
        <f>IF('ouderschapsverlof 1e jaar'!P49="","",'ouderschapsverlof 1e jaar'!K$43+AE8)</f>
        <v/>
      </c>
      <c r="AL8" s="1" t="str">
        <f>IF(U7="","",IF(U7+7&gt;='ouderschapsverlof 1e jaar'!J$19,"",U7+7))</f>
        <v/>
      </c>
      <c r="AM8" s="1" t="str">
        <f>IF('ouderschapsverlof 1e jaar'!V49="","",'ouderschapsverlof 1e jaar'!K$43+AA8)</f>
        <v/>
      </c>
      <c r="AN8" s="1" t="str">
        <f>IF('ouderschapsverlof 1e jaar'!W49="","",'ouderschapsverlof 1e jaar'!K$43+AB8)</f>
        <v/>
      </c>
      <c r="AO8" s="1" t="str">
        <f>IF('ouderschapsverlof 1e jaar'!X49="","",'ouderschapsverlof 1e jaar'!K$43+AC8)</f>
        <v/>
      </c>
      <c r="AP8" s="1" t="str">
        <f>IF('ouderschapsverlof 1e jaar'!Y49="","",'ouderschapsverlof 1e jaar'!K$43+AD8)</f>
        <v/>
      </c>
      <c r="AQ8" s="1" t="str">
        <f>IF('ouderschapsverlof 1e jaar'!Z49="","",'ouderschapsverlof 1e jaar'!K$43+AE8)</f>
        <v/>
      </c>
    </row>
    <row r="9" spans="1:81" x14ac:dyDescent="0.25">
      <c r="A9" t="s">
        <v>13</v>
      </c>
      <c r="C9">
        <f>SUM(C7:C8)</f>
        <v>0</v>
      </c>
      <c r="F9" s="1" t="str">
        <f>'ouderschapsverlof 1e jaar'!B49</f>
        <v/>
      </c>
      <c r="G9" s="4" t="str">
        <f t="shared" si="1"/>
        <v/>
      </c>
      <c r="H9" s="3">
        <f>'ouderschapsverlof 1e jaar'!C49</f>
        <v>0</v>
      </c>
      <c r="I9" s="4" t="e">
        <f t="shared" si="2"/>
        <v>#VALUE!</v>
      </c>
      <c r="J9" s="3">
        <f>'ouderschapsverlof 1e jaar'!D49</f>
        <v>0</v>
      </c>
      <c r="K9" s="4" t="e">
        <f t="shared" si="3"/>
        <v>#VALUE!</v>
      </c>
      <c r="L9" s="3">
        <f>'ouderschapsverlof 1e jaar'!E49</f>
        <v>0</v>
      </c>
      <c r="M9" s="4" t="e">
        <f t="shared" si="4"/>
        <v>#VALUE!</v>
      </c>
      <c r="N9" s="3">
        <f>'ouderschapsverlof 1e jaar'!F49</f>
        <v>0</v>
      </c>
      <c r="O9" s="4" t="e">
        <f t="shared" si="5"/>
        <v>#VALUE!</v>
      </c>
      <c r="P9" s="3">
        <f>'ouderschapsverlof 1e jaar'!G49</f>
        <v>0</v>
      </c>
      <c r="R9" s="4" t="str">
        <f t="shared" si="6"/>
        <v/>
      </c>
      <c r="S9" s="3">
        <f t="shared" si="0"/>
        <v>0</v>
      </c>
      <c r="U9" s="1" t="str">
        <f>IF(U8="","",IF(U8+7&gt;='ouderschapsverlof 1e jaar'!J$19,"",U8+7))</f>
        <v/>
      </c>
      <c r="V9" s="1" t="str">
        <f>IF('ouderschapsverlof 1e jaar'!C50="","",'ouderschapsverlof 1e jaar'!B$43+AA9)</f>
        <v/>
      </c>
      <c r="W9" s="1" t="str">
        <f>IF('ouderschapsverlof 1e jaar'!D50="","",'ouderschapsverlof 1e jaar'!B$43+AB9)</f>
        <v/>
      </c>
      <c r="X9" s="1" t="str">
        <f>IF('ouderschapsverlof 1e jaar'!E50="","",'ouderschapsverlof 1e jaar'!B$43+AC9)</f>
        <v/>
      </c>
      <c r="Y9" s="1" t="str">
        <f>IF('ouderschapsverlof 1e jaar'!F50="","",'ouderschapsverlof 1e jaar'!B$43+AD9)</f>
        <v/>
      </c>
      <c r="Z9" s="1" t="str">
        <f>IF('ouderschapsverlof 1e jaar'!G50="","",'ouderschapsverlof 1e jaar'!B$43+AE9)</f>
        <v/>
      </c>
      <c r="AA9" s="18">
        <v>49</v>
      </c>
      <c r="AB9" s="18">
        <v>50</v>
      </c>
      <c r="AC9" s="18">
        <v>51</v>
      </c>
      <c r="AD9" s="18">
        <v>52</v>
      </c>
      <c r="AE9" s="18">
        <v>53</v>
      </c>
      <c r="AF9" s="1" t="str">
        <f>IF(U8="","",IF(U8+7&gt;='ouderschapsverlof 1e jaar'!J$19,"",U8+7))</f>
        <v/>
      </c>
      <c r="AG9" s="1" t="str">
        <f>IF('ouderschapsverlof 1e jaar'!L50="","",'ouderschapsverlof 1e jaar'!K$43+AA9)</f>
        <v/>
      </c>
      <c r="AH9" s="1" t="str">
        <f>IF('ouderschapsverlof 1e jaar'!M50="","",'ouderschapsverlof 1e jaar'!K$43+AB9)</f>
        <v/>
      </c>
      <c r="AI9" s="1" t="str">
        <f>IF('ouderschapsverlof 1e jaar'!N50="","",'ouderschapsverlof 1e jaar'!K$43+AC9)</f>
        <v/>
      </c>
      <c r="AJ9" s="1" t="str">
        <f>IF('ouderschapsverlof 1e jaar'!O50="","",'ouderschapsverlof 1e jaar'!K$43+AD9)</f>
        <v/>
      </c>
      <c r="AK9" s="1" t="str">
        <f>IF('ouderschapsverlof 1e jaar'!P50="","",'ouderschapsverlof 1e jaar'!K$43+AE9)</f>
        <v/>
      </c>
      <c r="AL9" s="1" t="str">
        <f>IF(U8="","",IF(U8+7&gt;='ouderschapsverlof 1e jaar'!J$19,"",U8+7))</f>
        <v/>
      </c>
      <c r="AM9" s="1" t="str">
        <f>IF('ouderschapsverlof 1e jaar'!V50="","",'ouderschapsverlof 1e jaar'!K$43+AA9)</f>
        <v/>
      </c>
      <c r="AN9" s="1" t="str">
        <f>IF('ouderschapsverlof 1e jaar'!W50="","",'ouderschapsverlof 1e jaar'!K$43+AB9)</f>
        <v/>
      </c>
      <c r="AO9" s="1" t="str">
        <f>IF('ouderschapsverlof 1e jaar'!X50="","",'ouderschapsverlof 1e jaar'!K$43+AC9)</f>
        <v/>
      </c>
      <c r="AP9" s="1" t="str">
        <f>IF('ouderschapsverlof 1e jaar'!Y50="","",'ouderschapsverlof 1e jaar'!K$43+AD9)</f>
        <v/>
      </c>
      <c r="AQ9" s="1" t="str">
        <f>IF('ouderschapsverlof 1e jaar'!Z50="","",'ouderschapsverlof 1e jaar'!K$43+AE9)</f>
        <v/>
      </c>
    </row>
    <row r="10" spans="1:81" x14ac:dyDescent="0.25">
      <c r="F10" s="1" t="str">
        <f>'ouderschapsverlof 1e jaar'!B50</f>
        <v/>
      </c>
      <c r="G10" s="4" t="str">
        <f t="shared" si="1"/>
        <v/>
      </c>
      <c r="H10" s="3">
        <f>'ouderschapsverlof 1e jaar'!C50</f>
        <v>0</v>
      </c>
      <c r="I10" s="4" t="e">
        <f t="shared" si="2"/>
        <v>#VALUE!</v>
      </c>
      <c r="J10" s="3">
        <f>'ouderschapsverlof 1e jaar'!D50</f>
        <v>0</v>
      </c>
      <c r="K10" s="4" t="e">
        <f t="shared" si="3"/>
        <v>#VALUE!</v>
      </c>
      <c r="L10" s="3">
        <f>'ouderschapsverlof 1e jaar'!E50</f>
        <v>0</v>
      </c>
      <c r="M10" s="4" t="e">
        <f t="shared" si="4"/>
        <v>#VALUE!</v>
      </c>
      <c r="N10" s="3">
        <f>'ouderschapsverlof 1e jaar'!F50</f>
        <v>0</v>
      </c>
      <c r="O10" s="4" t="e">
        <f t="shared" si="5"/>
        <v>#VALUE!</v>
      </c>
      <c r="P10" s="3">
        <f>'ouderschapsverlof 1e jaar'!G50</f>
        <v>0</v>
      </c>
      <c r="R10" s="4" t="str">
        <f t="shared" si="6"/>
        <v/>
      </c>
      <c r="S10" s="3">
        <f t="shared" si="0"/>
        <v>0</v>
      </c>
      <c r="U10" s="1" t="str">
        <f>IF(U9="","",IF(U9+7&gt;='ouderschapsverlof 1e jaar'!J$19,"",U9+7))</f>
        <v/>
      </c>
      <c r="V10" s="1" t="str">
        <f>IF('ouderschapsverlof 1e jaar'!C51="","",'ouderschapsverlof 1e jaar'!B$43+AA10)</f>
        <v/>
      </c>
      <c r="W10" s="1" t="str">
        <f>IF('ouderschapsverlof 1e jaar'!D51="","",'ouderschapsverlof 1e jaar'!B$43+AB10)</f>
        <v/>
      </c>
      <c r="X10" s="1" t="str">
        <f>IF('ouderschapsverlof 1e jaar'!E51="","",'ouderschapsverlof 1e jaar'!B$43+AC10)</f>
        <v/>
      </c>
      <c r="Y10" s="1" t="str">
        <f>IF('ouderschapsverlof 1e jaar'!F51="","",'ouderschapsverlof 1e jaar'!B$43+AD10)</f>
        <v/>
      </c>
      <c r="Z10" s="1" t="str">
        <f>IF('ouderschapsverlof 1e jaar'!G51="","",'ouderschapsverlof 1e jaar'!B$43+AE10)</f>
        <v/>
      </c>
      <c r="AA10" s="18">
        <v>56</v>
      </c>
      <c r="AB10" s="18">
        <v>57</v>
      </c>
      <c r="AC10" s="18">
        <v>58</v>
      </c>
      <c r="AD10" s="18">
        <v>59</v>
      </c>
      <c r="AE10" s="18">
        <v>60</v>
      </c>
      <c r="AF10" s="1" t="str">
        <f>IF(U9="","",IF(U9+7&gt;='ouderschapsverlof 1e jaar'!J$19,"",U9+7))</f>
        <v/>
      </c>
      <c r="AG10" s="1" t="str">
        <f>IF('ouderschapsverlof 1e jaar'!L51="","",'ouderschapsverlof 1e jaar'!K$43+AA10)</f>
        <v/>
      </c>
      <c r="AH10" s="1" t="str">
        <f>IF('ouderschapsverlof 1e jaar'!M51="","",'ouderschapsverlof 1e jaar'!K$43+AB10)</f>
        <v/>
      </c>
      <c r="AI10" s="1" t="str">
        <f>IF('ouderschapsverlof 1e jaar'!N51="","",'ouderschapsverlof 1e jaar'!K$43+AC10)</f>
        <v/>
      </c>
      <c r="AJ10" s="1" t="str">
        <f>IF('ouderschapsverlof 1e jaar'!O51="","",'ouderschapsverlof 1e jaar'!K$43+AD10)</f>
        <v/>
      </c>
      <c r="AK10" s="1" t="str">
        <f>IF('ouderschapsverlof 1e jaar'!P51="","",'ouderschapsverlof 1e jaar'!K$43+AE10)</f>
        <v/>
      </c>
      <c r="AL10" s="1" t="str">
        <f>IF(U9="","",IF(U9+7&gt;='ouderschapsverlof 1e jaar'!J$19,"",U9+7))</f>
        <v/>
      </c>
      <c r="AM10" s="1" t="str">
        <f>IF('ouderschapsverlof 1e jaar'!V51="","",'ouderschapsverlof 1e jaar'!K$43+AA10)</f>
        <v/>
      </c>
      <c r="AN10" s="1" t="str">
        <f>IF('ouderschapsverlof 1e jaar'!W51="","",'ouderschapsverlof 1e jaar'!K$43+AB10)</f>
        <v/>
      </c>
      <c r="AO10" s="1" t="str">
        <f>IF('ouderschapsverlof 1e jaar'!X51="","",'ouderschapsverlof 1e jaar'!K$43+AC10)</f>
        <v/>
      </c>
      <c r="AP10" s="1" t="str">
        <f>IF('ouderschapsverlof 1e jaar'!Y51="","",'ouderschapsverlof 1e jaar'!K$43+AD10)</f>
        <v/>
      </c>
      <c r="AQ10" s="1" t="str">
        <f>IF('ouderschapsverlof 1e jaar'!Z51="","",'ouderschapsverlof 1e jaar'!K$43+AE10)</f>
        <v/>
      </c>
    </row>
    <row r="11" spans="1:81" x14ac:dyDescent="0.25">
      <c r="A11" s="2" t="s">
        <v>53</v>
      </c>
      <c r="C11" s="1">
        <f>'ouderschapsverlof 1e jaar'!J17</f>
        <v>0</v>
      </c>
      <c r="F11" s="1" t="str">
        <f>'ouderschapsverlof 1e jaar'!B51</f>
        <v/>
      </c>
      <c r="G11" s="4" t="str">
        <f t="shared" si="1"/>
        <v/>
      </c>
      <c r="H11" s="3">
        <f>'ouderschapsverlof 1e jaar'!C51</f>
        <v>0</v>
      </c>
      <c r="I11" s="4" t="e">
        <f t="shared" si="2"/>
        <v>#VALUE!</v>
      </c>
      <c r="J11" s="3">
        <f>'ouderschapsverlof 1e jaar'!D51</f>
        <v>0</v>
      </c>
      <c r="K11" s="4" t="e">
        <f t="shared" si="3"/>
        <v>#VALUE!</v>
      </c>
      <c r="L11" s="3">
        <f>'ouderschapsverlof 1e jaar'!E51</f>
        <v>0</v>
      </c>
      <c r="M11" s="4" t="e">
        <f t="shared" si="4"/>
        <v>#VALUE!</v>
      </c>
      <c r="N11" s="3">
        <f>'ouderschapsverlof 1e jaar'!F51</f>
        <v>0</v>
      </c>
      <c r="O11" s="4" t="e">
        <f t="shared" si="5"/>
        <v>#VALUE!</v>
      </c>
      <c r="P11" s="3">
        <f>'ouderschapsverlof 1e jaar'!G51</f>
        <v>0</v>
      </c>
      <c r="R11" s="4" t="str">
        <f t="shared" si="6"/>
        <v/>
      </c>
      <c r="S11" s="3">
        <f t="shared" si="0"/>
        <v>0</v>
      </c>
      <c r="U11" s="1" t="str">
        <f>IF(U10="","",IF(U10+7&gt;='ouderschapsverlof 1e jaar'!J$19,"",U10+7))</f>
        <v/>
      </c>
      <c r="V11" s="1" t="str">
        <f>IF('ouderschapsverlof 1e jaar'!C52="","",'ouderschapsverlof 1e jaar'!B$43+AA11)</f>
        <v/>
      </c>
      <c r="W11" s="1" t="str">
        <f>IF('ouderschapsverlof 1e jaar'!D52="","",'ouderschapsverlof 1e jaar'!B$43+AB11)</f>
        <v/>
      </c>
      <c r="X11" s="1" t="str">
        <f>IF('ouderschapsverlof 1e jaar'!E52="","",'ouderschapsverlof 1e jaar'!B$43+AC11)</f>
        <v/>
      </c>
      <c r="Y11" s="1" t="str">
        <f>IF('ouderschapsverlof 1e jaar'!F52="","",'ouderschapsverlof 1e jaar'!B$43+AD11)</f>
        <v/>
      </c>
      <c r="Z11" s="1" t="str">
        <f>IF('ouderschapsverlof 1e jaar'!G52="","",'ouderschapsverlof 1e jaar'!B$43+AE11)</f>
        <v/>
      </c>
      <c r="AA11" s="18">
        <v>63</v>
      </c>
      <c r="AB11" s="18">
        <v>64</v>
      </c>
      <c r="AC11" s="18">
        <v>65</v>
      </c>
      <c r="AD11" s="18">
        <v>66</v>
      </c>
      <c r="AE11" s="18">
        <v>67</v>
      </c>
      <c r="AF11" s="1" t="str">
        <f>IF(U10="","",IF(U10+7&gt;='ouderschapsverlof 1e jaar'!J$19,"",U10+7))</f>
        <v/>
      </c>
      <c r="AG11" s="1" t="str">
        <f>IF('ouderschapsverlof 1e jaar'!L52="","",'ouderschapsverlof 1e jaar'!K$43+AA11)</f>
        <v/>
      </c>
      <c r="AH11" s="1" t="str">
        <f>IF('ouderschapsverlof 1e jaar'!M52="","",'ouderschapsverlof 1e jaar'!K$43+AB11)</f>
        <v/>
      </c>
      <c r="AI11" s="1" t="str">
        <f>IF('ouderschapsverlof 1e jaar'!N52="","",'ouderschapsverlof 1e jaar'!K$43+AC11)</f>
        <v/>
      </c>
      <c r="AJ11" s="1" t="str">
        <f>IF('ouderschapsverlof 1e jaar'!O52="","",'ouderschapsverlof 1e jaar'!K$43+AD11)</f>
        <v/>
      </c>
      <c r="AK11" s="1" t="str">
        <f>IF('ouderschapsverlof 1e jaar'!P52="","",'ouderschapsverlof 1e jaar'!K$43+AE11)</f>
        <v/>
      </c>
      <c r="AL11" s="1" t="str">
        <f>IF(U10="","",IF(U10+7&gt;='ouderschapsverlof 1e jaar'!J$19,"",U10+7))</f>
        <v/>
      </c>
      <c r="AM11" s="1" t="str">
        <f>IF('ouderschapsverlof 1e jaar'!V52="","",'ouderschapsverlof 1e jaar'!K$43+AA11)</f>
        <v/>
      </c>
      <c r="AN11" s="1" t="str">
        <f>IF('ouderschapsverlof 1e jaar'!W52="","",'ouderschapsverlof 1e jaar'!K$43+AB11)</f>
        <v/>
      </c>
      <c r="AO11" s="1" t="str">
        <f>IF('ouderschapsverlof 1e jaar'!X52="","",'ouderschapsverlof 1e jaar'!K$43+AC11)</f>
        <v/>
      </c>
      <c r="AP11" s="1" t="str">
        <f>IF('ouderschapsverlof 1e jaar'!Y52="","",'ouderschapsverlof 1e jaar'!K$43+AD11)</f>
        <v/>
      </c>
      <c r="AQ11" s="1" t="str">
        <f>IF('ouderschapsverlof 1e jaar'!Z52="","",'ouderschapsverlof 1e jaar'!K$43+AE11)</f>
        <v/>
      </c>
    </row>
    <row r="12" spans="1:81" x14ac:dyDescent="0.25">
      <c r="A12" s="2" t="s">
        <v>54</v>
      </c>
      <c r="C12" s="1">
        <f>'ouderschapsverlof 1e jaar'!U17</f>
        <v>0</v>
      </c>
      <c r="F12" s="1" t="str">
        <f>'ouderschapsverlof 1e jaar'!B52</f>
        <v/>
      </c>
      <c r="G12" s="4" t="str">
        <f t="shared" si="1"/>
        <v/>
      </c>
      <c r="H12" s="3">
        <f>'ouderschapsverlof 1e jaar'!C52</f>
        <v>0</v>
      </c>
      <c r="I12" s="4" t="e">
        <f t="shared" si="2"/>
        <v>#VALUE!</v>
      </c>
      <c r="J12" s="3">
        <f>'ouderschapsverlof 1e jaar'!D52</f>
        <v>0</v>
      </c>
      <c r="K12" s="4" t="e">
        <f t="shared" si="3"/>
        <v>#VALUE!</v>
      </c>
      <c r="L12" s="3">
        <f>'ouderschapsverlof 1e jaar'!E52</f>
        <v>0</v>
      </c>
      <c r="M12" s="4" t="e">
        <f t="shared" si="4"/>
        <v>#VALUE!</v>
      </c>
      <c r="N12" s="3">
        <f>'ouderschapsverlof 1e jaar'!F52</f>
        <v>0</v>
      </c>
      <c r="O12" s="4" t="e">
        <f t="shared" si="5"/>
        <v>#VALUE!</v>
      </c>
      <c r="P12" s="3">
        <f>'ouderschapsverlof 1e jaar'!G52</f>
        <v>0</v>
      </c>
      <c r="R12" s="4" t="str">
        <f t="shared" si="6"/>
        <v/>
      </c>
      <c r="S12" s="3">
        <f t="shared" si="0"/>
        <v>0</v>
      </c>
      <c r="U12" s="1" t="str">
        <f>IF(U11="","",IF(U11+7&gt;='ouderschapsverlof 1e jaar'!J$19,"",U11+7))</f>
        <v/>
      </c>
      <c r="V12" s="1" t="str">
        <f>IF('ouderschapsverlof 1e jaar'!C53="","",'ouderschapsverlof 1e jaar'!B$43+AA12)</f>
        <v/>
      </c>
      <c r="W12" s="1" t="str">
        <f>IF('ouderschapsverlof 1e jaar'!D53="","",'ouderschapsverlof 1e jaar'!B$43+AB12)</f>
        <v/>
      </c>
      <c r="X12" s="1" t="str">
        <f>IF('ouderschapsverlof 1e jaar'!E53="","",'ouderschapsverlof 1e jaar'!B$43+AC12)</f>
        <v/>
      </c>
      <c r="Y12" s="1" t="str">
        <f>IF('ouderschapsverlof 1e jaar'!F53="","",'ouderschapsverlof 1e jaar'!B$43+AD12)</f>
        <v/>
      </c>
      <c r="Z12" s="1" t="str">
        <f>IF('ouderschapsverlof 1e jaar'!G53="","",'ouderschapsverlof 1e jaar'!B$43+AE12)</f>
        <v/>
      </c>
      <c r="AA12" s="18">
        <v>70</v>
      </c>
      <c r="AB12" s="18">
        <v>71</v>
      </c>
      <c r="AC12" s="18">
        <v>72</v>
      </c>
      <c r="AD12" s="18">
        <v>73</v>
      </c>
      <c r="AE12" s="18">
        <v>74</v>
      </c>
      <c r="AF12" s="1" t="str">
        <f>IF(U11="","",IF(U11+7&gt;='ouderschapsverlof 1e jaar'!J$19,"",U11+7))</f>
        <v/>
      </c>
      <c r="AG12" s="1" t="str">
        <f>IF('ouderschapsverlof 1e jaar'!L53="","",'ouderschapsverlof 1e jaar'!K$43+AA12)</f>
        <v/>
      </c>
      <c r="AH12" s="1" t="str">
        <f>IF('ouderschapsverlof 1e jaar'!M53="","",'ouderschapsverlof 1e jaar'!K$43+AB12)</f>
        <v/>
      </c>
      <c r="AI12" s="1" t="str">
        <f>IF('ouderschapsverlof 1e jaar'!N53="","",'ouderschapsverlof 1e jaar'!K$43+AC12)</f>
        <v/>
      </c>
      <c r="AJ12" s="1" t="str">
        <f>IF('ouderschapsverlof 1e jaar'!O53="","",'ouderschapsverlof 1e jaar'!K$43+AD12)</f>
        <v/>
      </c>
      <c r="AK12" s="1" t="str">
        <f>IF('ouderschapsverlof 1e jaar'!P53="","",'ouderschapsverlof 1e jaar'!K$43+AE12)</f>
        <v/>
      </c>
      <c r="AL12" s="1" t="str">
        <f>IF(U11="","",IF(U11+7&gt;='ouderschapsverlof 1e jaar'!J$19,"",U11+7))</f>
        <v/>
      </c>
      <c r="AM12" s="1" t="str">
        <f>IF('ouderschapsverlof 1e jaar'!V53="","",'ouderschapsverlof 1e jaar'!K$43+AA12)</f>
        <v/>
      </c>
      <c r="AN12" s="1" t="str">
        <f>IF('ouderschapsverlof 1e jaar'!W53="","",'ouderschapsverlof 1e jaar'!K$43+AB12)</f>
        <v/>
      </c>
      <c r="AO12" s="1" t="str">
        <f>IF('ouderschapsverlof 1e jaar'!X53="","",'ouderschapsverlof 1e jaar'!K$43+AC12)</f>
        <v/>
      </c>
      <c r="AP12" s="1" t="str">
        <f>IF('ouderschapsverlof 1e jaar'!Y53="","",'ouderschapsverlof 1e jaar'!K$43+AD12)</f>
        <v/>
      </c>
      <c r="AQ12" s="1" t="str">
        <f>IF('ouderschapsverlof 1e jaar'!Z53="","",'ouderschapsverlof 1e jaar'!K$43+AE12)</f>
        <v/>
      </c>
    </row>
    <row r="13" spans="1:81" x14ac:dyDescent="0.25">
      <c r="A13" s="2" t="s">
        <v>55</v>
      </c>
      <c r="C13" s="3">
        <f>'ouderschapsverlof 1e jaar'!U25</f>
        <v>0</v>
      </c>
      <c r="F13" s="1" t="str">
        <f>'ouderschapsverlof 1e jaar'!B53</f>
        <v/>
      </c>
      <c r="G13" s="4" t="str">
        <f t="shared" si="1"/>
        <v/>
      </c>
      <c r="H13" s="3">
        <f>'ouderschapsverlof 1e jaar'!C53</f>
        <v>0</v>
      </c>
      <c r="I13" s="4" t="e">
        <f t="shared" si="2"/>
        <v>#VALUE!</v>
      </c>
      <c r="J13" s="3">
        <f>'ouderschapsverlof 1e jaar'!D53</f>
        <v>0</v>
      </c>
      <c r="K13" s="4" t="e">
        <f t="shared" si="3"/>
        <v>#VALUE!</v>
      </c>
      <c r="L13" s="3">
        <f>'ouderschapsverlof 1e jaar'!E53</f>
        <v>0</v>
      </c>
      <c r="M13" s="4" t="e">
        <f t="shared" si="4"/>
        <v>#VALUE!</v>
      </c>
      <c r="N13" s="3">
        <f>'ouderschapsverlof 1e jaar'!F53</f>
        <v>0</v>
      </c>
      <c r="O13" s="4" t="e">
        <f t="shared" si="5"/>
        <v>#VALUE!</v>
      </c>
      <c r="P13" s="3">
        <f>'ouderschapsverlof 1e jaar'!G53</f>
        <v>0</v>
      </c>
      <c r="R13" s="4" t="str">
        <f t="shared" si="6"/>
        <v/>
      </c>
      <c r="S13" s="3">
        <f t="shared" si="0"/>
        <v>0</v>
      </c>
      <c r="U13" s="1" t="str">
        <f>IF(U12="","",IF(U12+7&gt;='ouderschapsverlof 1e jaar'!J$19,"",U12+7))</f>
        <v/>
      </c>
      <c r="V13" s="1" t="str">
        <f>IF('ouderschapsverlof 1e jaar'!C54="","",'ouderschapsverlof 1e jaar'!B$43+AA13)</f>
        <v/>
      </c>
      <c r="W13" s="1" t="str">
        <f>IF('ouderschapsverlof 1e jaar'!D54="","",'ouderschapsverlof 1e jaar'!B$43+AB13)</f>
        <v/>
      </c>
      <c r="X13" s="1" t="str">
        <f>IF('ouderschapsverlof 1e jaar'!E54="","",'ouderschapsverlof 1e jaar'!B$43+AC13)</f>
        <v/>
      </c>
      <c r="Y13" s="1" t="str">
        <f>IF('ouderschapsverlof 1e jaar'!F54="","",'ouderschapsverlof 1e jaar'!B$43+AD13)</f>
        <v/>
      </c>
      <c r="Z13" s="1" t="str">
        <f>IF('ouderschapsverlof 1e jaar'!G54="","",'ouderschapsverlof 1e jaar'!B$43+AE13)</f>
        <v/>
      </c>
      <c r="AA13" s="18">
        <v>77</v>
      </c>
      <c r="AB13" s="18">
        <v>78</v>
      </c>
      <c r="AC13" s="18">
        <v>79</v>
      </c>
      <c r="AD13" s="18">
        <v>80</v>
      </c>
      <c r="AE13" s="18">
        <v>81</v>
      </c>
      <c r="AF13" s="1" t="str">
        <f>IF(U12="","",IF(U12+7&gt;='ouderschapsverlof 1e jaar'!J$19,"",U12+7))</f>
        <v/>
      </c>
      <c r="AG13" s="1" t="str">
        <f>IF('ouderschapsverlof 1e jaar'!L54="","",'ouderschapsverlof 1e jaar'!K$43+AA13)</f>
        <v/>
      </c>
      <c r="AH13" s="1" t="str">
        <f>IF('ouderschapsverlof 1e jaar'!M54="","",'ouderschapsverlof 1e jaar'!K$43+AB13)</f>
        <v/>
      </c>
      <c r="AI13" s="1" t="str">
        <f>IF('ouderschapsverlof 1e jaar'!N54="","",'ouderschapsverlof 1e jaar'!K$43+AC13)</f>
        <v/>
      </c>
      <c r="AJ13" s="1" t="str">
        <f>IF('ouderschapsverlof 1e jaar'!O54="","",'ouderschapsverlof 1e jaar'!K$43+AD13)</f>
        <v/>
      </c>
      <c r="AK13" s="1" t="str">
        <f>IF('ouderschapsverlof 1e jaar'!P54="","",'ouderschapsverlof 1e jaar'!K$43+AE13)</f>
        <v/>
      </c>
      <c r="AL13" s="1" t="str">
        <f>IF(U12="","",IF(U12+7&gt;='ouderschapsverlof 1e jaar'!J$19,"",U12+7))</f>
        <v/>
      </c>
      <c r="AM13" s="1" t="str">
        <f>IF('ouderschapsverlof 1e jaar'!V54="","",'ouderschapsverlof 1e jaar'!K$43+AA13)</f>
        <v/>
      </c>
      <c r="AN13" s="1" t="str">
        <f>IF('ouderschapsverlof 1e jaar'!W54="","",'ouderschapsverlof 1e jaar'!K$43+AB13)</f>
        <v/>
      </c>
      <c r="AO13" s="1" t="str">
        <f>IF('ouderschapsverlof 1e jaar'!X54="","",'ouderschapsverlof 1e jaar'!K$43+AC13)</f>
        <v/>
      </c>
      <c r="AP13" s="1" t="str">
        <f>IF('ouderschapsverlof 1e jaar'!Y54="","",'ouderschapsverlof 1e jaar'!K$43+AD13)</f>
        <v/>
      </c>
      <c r="AQ13" s="1" t="str">
        <f>IF('ouderschapsverlof 1e jaar'!Z54="","",'ouderschapsverlof 1e jaar'!K$43+AE13)</f>
        <v/>
      </c>
    </row>
    <row r="14" spans="1:81" x14ac:dyDescent="0.25">
      <c r="A14" s="2" t="s">
        <v>75</v>
      </c>
      <c r="C14" s="3">
        <f>'ouderschapsverlof 1e jaar'!J30</f>
        <v>0</v>
      </c>
      <c r="F14" s="1" t="str">
        <f>'ouderschapsverlof 1e jaar'!B54</f>
        <v/>
      </c>
      <c r="G14" s="4" t="str">
        <f t="shared" si="1"/>
        <v/>
      </c>
      <c r="H14" s="3">
        <f>'ouderschapsverlof 1e jaar'!C54</f>
        <v>0</v>
      </c>
      <c r="I14" s="4" t="e">
        <f t="shared" si="2"/>
        <v>#VALUE!</v>
      </c>
      <c r="J14" s="3">
        <f>'ouderschapsverlof 1e jaar'!D54</f>
        <v>0</v>
      </c>
      <c r="K14" s="4" t="e">
        <f t="shared" si="3"/>
        <v>#VALUE!</v>
      </c>
      <c r="L14" s="3">
        <f>'ouderschapsverlof 1e jaar'!E54</f>
        <v>0</v>
      </c>
      <c r="M14" s="4" t="e">
        <f t="shared" si="4"/>
        <v>#VALUE!</v>
      </c>
      <c r="N14" s="3">
        <f>'ouderschapsverlof 1e jaar'!F54</f>
        <v>0</v>
      </c>
      <c r="O14" s="4" t="e">
        <f t="shared" si="5"/>
        <v>#VALUE!</v>
      </c>
      <c r="P14" s="3">
        <f>'ouderschapsverlof 1e jaar'!G54</f>
        <v>0</v>
      </c>
      <c r="R14" s="4" t="str">
        <f t="shared" si="6"/>
        <v/>
      </c>
      <c r="S14" s="3">
        <f t="shared" si="0"/>
        <v>0</v>
      </c>
      <c r="U14" s="1" t="str">
        <f>IF(U13="","",IF(U13+7&gt;='ouderschapsverlof 1e jaar'!J$19,"",U13+7))</f>
        <v/>
      </c>
      <c r="V14" s="1" t="str">
        <f>IF('ouderschapsverlof 1e jaar'!C55="","",'ouderschapsverlof 1e jaar'!B$43+AA14)</f>
        <v/>
      </c>
      <c r="W14" s="1" t="str">
        <f>IF('ouderschapsverlof 1e jaar'!D55="","",'ouderschapsverlof 1e jaar'!B$43+AB14)</f>
        <v/>
      </c>
      <c r="X14" s="1" t="str">
        <f>IF('ouderschapsverlof 1e jaar'!E55="","",'ouderschapsverlof 1e jaar'!B$43+AC14)</f>
        <v/>
      </c>
      <c r="Y14" s="1" t="str">
        <f>IF('ouderschapsverlof 1e jaar'!F55="","",'ouderschapsverlof 1e jaar'!B$43+AD14)</f>
        <v/>
      </c>
      <c r="Z14" s="1" t="str">
        <f>IF('ouderschapsverlof 1e jaar'!G55="","",'ouderschapsverlof 1e jaar'!B$43+AE14)</f>
        <v/>
      </c>
      <c r="AA14" s="18">
        <v>84</v>
      </c>
      <c r="AB14" s="18">
        <v>85</v>
      </c>
      <c r="AC14" s="18">
        <v>86</v>
      </c>
      <c r="AD14" s="18">
        <v>87</v>
      </c>
      <c r="AE14" s="18">
        <v>88</v>
      </c>
      <c r="AF14" s="1" t="str">
        <f>IF(U13="","",IF(U13+7&gt;='ouderschapsverlof 1e jaar'!J$19,"",U13+7))</f>
        <v/>
      </c>
      <c r="AG14" s="1" t="str">
        <f>IF('ouderschapsverlof 1e jaar'!L55="","",'ouderschapsverlof 1e jaar'!K$43+AA14)</f>
        <v/>
      </c>
      <c r="AH14" s="1" t="str">
        <f>IF('ouderschapsverlof 1e jaar'!M55="","",'ouderschapsverlof 1e jaar'!K$43+AB14)</f>
        <v/>
      </c>
      <c r="AI14" s="1" t="str">
        <f>IF('ouderschapsverlof 1e jaar'!N55="","",'ouderschapsverlof 1e jaar'!K$43+AC14)</f>
        <v/>
      </c>
      <c r="AJ14" s="1" t="str">
        <f>IF('ouderschapsverlof 1e jaar'!O55="","",'ouderschapsverlof 1e jaar'!K$43+AD14)</f>
        <v/>
      </c>
      <c r="AK14" s="1" t="str">
        <f>IF('ouderschapsverlof 1e jaar'!P55="","",'ouderschapsverlof 1e jaar'!K$43+AE14)</f>
        <v/>
      </c>
      <c r="AL14" s="1" t="str">
        <f>IF(U13="","",IF(U13+7&gt;='ouderschapsverlof 1e jaar'!J$19,"",U13+7))</f>
        <v/>
      </c>
      <c r="AM14" s="1" t="str">
        <f>IF('ouderschapsverlof 1e jaar'!V55="","",'ouderschapsverlof 1e jaar'!K$43+AA14)</f>
        <v/>
      </c>
      <c r="AN14" s="1" t="str">
        <f>IF('ouderschapsverlof 1e jaar'!W55="","",'ouderschapsverlof 1e jaar'!K$43+AB14)</f>
        <v/>
      </c>
      <c r="AO14" s="1" t="str">
        <f>IF('ouderschapsverlof 1e jaar'!X55="","",'ouderschapsverlof 1e jaar'!K$43+AC14)</f>
        <v/>
      </c>
      <c r="AP14" s="1" t="str">
        <f>IF('ouderschapsverlof 1e jaar'!Y55="","",'ouderschapsverlof 1e jaar'!K$43+AD14)</f>
        <v/>
      </c>
      <c r="AQ14" s="1" t="str">
        <f>IF('ouderschapsverlof 1e jaar'!Z55="","",'ouderschapsverlof 1e jaar'!K$43+AE14)</f>
        <v/>
      </c>
    </row>
    <row r="15" spans="1:81" x14ac:dyDescent="0.25">
      <c r="A15" s="2" t="s">
        <v>56</v>
      </c>
      <c r="C15">
        <f>C12-C11+1</f>
        <v>1</v>
      </c>
      <c r="F15" s="1" t="str">
        <f>'ouderschapsverlof 1e jaar'!B55</f>
        <v/>
      </c>
      <c r="G15" s="4" t="str">
        <f t="shared" si="1"/>
        <v/>
      </c>
      <c r="H15" s="3">
        <f>'ouderschapsverlof 1e jaar'!C55</f>
        <v>0</v>
      </c>
      <c r="I15" s="4" t="e">
        <f t="shared" si="2"/>
        <v>#VALUE!</v>
      </c>
      <c r="J15" s="3">
        <f>'ouderschapsverlof 1e jaar'!D55</f>
        <v>0</v>
      </c>
      <c r="K15" s="4" t="e">
        <f t="shared" si="3"/>
        <v>#VALUE!</v>
      </c>
      <c r="L15" s="3">
        <f>'ouderschapsverlof 1e jaar'!E55</f>
        <v>0</v>
      </c>
      <c r="M15" s="4" t="e">
        <f t="shared" si="4"/>
        <v>#VALUE!</v>
      </c>
      <c r="N15" s="3">
        <f>'ouderschapsverlof 1e jaar'!F55</f>
        <v>0</v>
      </c>
      <c r="O15" s="4" t="e">
        <f t="shared" si="5"/>
        <v>#VALUE!</v>
      </c>
      <c r="P15" s="3">
        <f>'ouderschapsverlof 1e jaar'!G55</f>
        <v>0</v>
      </c>
      <c r="R15" s="4" t="str">
        <f t="shared" si="6"/>
        <v/>
      </c>
      <c r="S15" s="3">
        <f t="shared" si="0"/>
        <v>0</v>
      </c>
      <c r="U15" s="1" t="str">
        <f>IF(U14="","",IF(U14+7&gt;='ouderschapsverlof 1e jaar'!J$19,"",U14+7))</f>
        <v/>
      </c>
      <c r="V15" s="1" t="str">
        <f>IF('ouderschapsverlof 1e jaar'!C56="","",'ouderschapsverlof 1e jaar'!B$43+AA15)</f>
        <v/>
      </c>
      <c r="W15" s="1" t="str">
        <f>IF('ouderschapsverlof 1e jaar'!D56="","",'ouderschapsverlof 1e jaar'!B$43+AB15)</f>
        <v/>
      </c>
      <c r="X15" s="1" t="str">
        <f>IF('ouderschapsverlof 1e jaar'!E56="","",'ouderschapsverlof 1e jaar'!B$43+AC15)</f>
        <v/>
      </c>
      <c r="Y15" s="1" t="str">
        <f>IF('ouderschapsverlof 1e jaar'!F56="","",'ouderschapsverlof 1e jaar'!B$43+AD15)</f>
        <v/>
      </c>
      <c r="Z15" s="1" t="str">
        <f>IF('ouderschapsverlof 1e jaar'!G56="","",'ouderschapsverlof 1e jaar'!B$43+AE15)</f>
        <v/>
      </c>
      <c r="AA15" s="18">
        <v>91</v>
      </c>
      <c r="AB15" s="18">
        <v>92</v>
      </c>
      <c r="AC15" s="18">
        <v>93</v>
      </c>
      <c r="AD15" s="18">
        <v>94</v>
      </c>
      <c r="AE15" s="18">
        <v>95</v>
      </c>
      <c r="AF15" s="1" t="str">
        <f>IF(U14="","",IF(U14+7&gt;='ouderschapsverlof 1e jaar'!J$19,"",U14+7))</f>
        <v/>
      </c>
      <c r="AG15" s="1" t="str">
        <f>IF('ouderschapsverlof 1e jaar'!L56="","",'ouderschapsverlof 1e jaar'!K$43+AA15)</f>
        <v/>
      </c>
      <c r="AH15" s="1" t="str">
        <f>IF('ouderschapsverlof 1e jaar'!M56="","",'ouderschapsverlof 1e jaar'!K$43+AB15)</f>
        <v/>
      </c>
      <c r="AI15" s="1" t="str">
        <f>IF('ouderschapsverlof 1e jaar'!N56="","",'ouderschapsverlof 1e jaar'!K$43+AC15)</f>
        <v/>
      </c>
      <c r="AJ15" s="1" t="str">
        <f>IF('ouderschapsverlof 1e jaar'!O56="","",'ouderschapsverlof 1e jaar'!K$43+AD15)</f>
        <v/>
      </c>
      <c r="AK15" s="1" t="str">
        <f>IF('ouderschapsverlof 1e jaar'!P56="","",'ouderschapsverlof 1e jaar'!K$43+AE15)</f>
        <v/>
      </c>
      <c r="AL15" s="1" t="str">
        <f>IF(U14="","",IF(U14+7&gt;='ouderschapsverlof 1e jaar'!J$19,"",U14+7))</f>
        <v/>
      </c>
      <c r="AM15" s="1" t="str">
        <f>IF('ouderschapsverlof 1e jaar'!V56="","",'ouderschapsverlof 1e jaar'!K$43+AA15)</f>
        <v/>
      </c>
      <c r="AN15" s="1" t="str">
        <f>IF('ouderschapsverlof 1e jaar'!W56="","",'ouderschapsverlof 1e jaar'!K$43+AB15)</f>
        <v/>
      </c>
      <c r="AO15" s="1" t="str">
        <f>IF('ouderschapsverlof 1e jaar'!X56="","",'ouderschapsverlof 1e jaar'!K$43+AC15)</f>
        <v/>
      </c>
      <c r="AP15" s="1" t="str">
        <f>IF('ouderschapsverlof 1e jaar'!Y56="","",'ouderschapsverlof 1e jaar'!K$43+AD15)</f>
        <v/>
      </c>
      <c r="AQ15" s="1" t="str">
        <f>IF('ouderschapsverlof 1e jaar'!Z56="","",'ouderschapsverlof 1e jaar'!K$43+AE15)</f>
        <v/>
      </c>
    </row>
    <row r="16" spans="1:81" x14ac:dyDescent="0.25">
      <c r="A16" s="2" t="s">
        <v>57</v>
      </c>
      <c r="C16" s="13">
        <f>(C13/(1659))*(365/C15)</f>
        <v>0</v>
      </c>
      <c r="F16" s="1" t="str">
        <f>'ouderschapsverlof 1e jaar'!B56</f>
        <v/>
      </c>
      <c r="G16" s="4" t="str">
        <f t="shared" si="1"/>
        <v/>
      </c>
      <c r="H16" s="3">
        <f>'ouderschapsverlof 1e jaar'!C56</f>
        <v>0</v>
      </c>
      <c r="I16" s="4" t="e">
        <f t="shared" si="2"/>
        <v>#VALUE!</v>
      </c>
      <c r="J16" s="3">
        <f>'ouderschapsverlof 1e jaar'!D56</f>
        <v>0</v>
      </c>
      <c r="K16" s="4" t="e">
        <f t="shared" si="3"/>
        <v>#VALUE!</v>
      </c>
      <c r="L16" s="3">
        <f>'ouderschapsverlof 1e jaar'!E56</f>
        <v>0</v>
      </c>
      <c r="M16" s="4" t="e">
        <f t="shared" si="4"/>
        <v>#VALUE!</v>
      </c>
      <c r="N16" s="3">
        <f>'ouderschapsverlof 1e jaar'!F56</f>
        <v>0</v>
      </c>
      <c r="O16" s="4" t="e">
        <f t="shared" si="5"/>
        <v>#VALUE!</v>
      </c>
      <c r="P16" s="3">
        <f>'ouderschapsverlof 1e jaar'!G56</f>
        <v>0</v>
      </c>
      <c r="R16" s="4" t="str">
        <f t="shared" si="6"/>
        <v/>
      </c>
      <c r="S16" s="3">
        <f t="shared" si="0"/>
        <v>0</v>
      </c>
      <c r="U16" s="1" t="str">
        <f>IF(U15="","",IF(U15+7&gt;='ouderschapsverlof 1e jaar'!J$19,"",U15+7))</f>
        <v/>
      </c>
      <c r="V16" s="1" t="str">
        <f>IF('ouderschapsverlof 1e jaar'!C57="","",'ouderschapsverlof 1e jaar'!B$43+AA16)</f>
        <v/>
      </c>
      <c r="W16" s="1" t="str">
        <f>IF('ouderschapsverlof 1e jaar'!D57="","",'ouderschapsverlof 1e jaar'!B$43+AB16)</f>
        <v/>
      </c>
      <c r="X16" s="1" t="str">
        <f>IF('ouderschapsverlof 1e jaar'!E57="","",'ouderschapsverlof 1e jaar'!B$43+AC16)</f>
        <v/>
      </c>
      <c r="Y16" s="1" t="str">
        <f>IF('ouderschapsverlof 1e jaar'!F57="","",'ouderschapsverlof 1e jaar'!B$43+AD16)</f>
        <v/>
      </c>
      <c r="Z16" s="1" t="str">
        <f>IF('ouderschapsverlof 1e jaar'!G57="","",'ouderschapsverlof 1e jaar'!B$43+AE16)</f>
        <v/>
      </c>
      <c r="AA16" s="18">
        <v>98</v>
      </c>
      <c r="AB16" s="18">
        <v>99</v>
      </c>
      <c r="AC16" s="18">
        <v>100</v>
      </c>
      <c r="AD16" s="18">
        <v>101</v>
      </c>
      <c r="AE16" s="18">
        <v>102</v>
      </c>
      <c r="AF16" s="1" t="str">
        <f>IF(U15="","",IF(U15+7&gt;='ouderschapsverlof 1e jaar'!J$19,"",U15+7))</f>
        <v/>
      </c>
      <c r="AG16" s="1" t="str">
        <f>IF('ouderschapsverlof 1e jaar'!L57="","",'ouderschapsverlof 1e jaar'!K$43+AA16)</f>
        <v/>
      </c>
      <c r="AH16" s="1" t="str">
        <f>IF('ouderschapsverlof 1e jaar'!M57="","",'ouderschapsverlof 1e jaar'!K$43+AB16)</f>
        <v/>
      </c>
      <c r="AI16" s="1" t="str">
        <f>IF('ouderschapsverlof 1e jaar'!N57="","",'ouderschapsverlof 1e jaar'!K$43+AC16)</f>
        <v/>
      </c>
      <c r="AJ16" s="1" t="str">
        <f>IF('ouderschapsverlof 1e jaar'!O57="","",'ouderschapsverlof 1e jaar'!K$43+AD16)</f>
        <v/>
      </c>
      <c r="AK16" s="1" t="str">
        <f>IF('ouderschapsverlof 1e jaar'!P57="","",'ouderschapsverlof 1e jaar'!K$43+AE16)</f>
        <v/>
      </c>
      <c r="AL16" s="1" t="str">
        <f>IF(U15="","",IF(U15+7&gt;='ouderschapsverlof 1e jaar'!J$19,"",U15+7))</f>
        <v/>
      </c>
      <c r="AM16" s="1" t="str">
        <f>IF('ouderschapsverlof 1e jaar'!V57="","",'ouderschapsverlof 1e jaar'!K$43+AA16)</f>
        <v/>
      </c>
      <c r="AN16" s="1" t="str">
        <f>IF('ouderschapsverlof 1e jaar'!W57="","",'ouderschapsverlof 1e jaar'!K$43+AB16)</f>
        <v/>
      </c>
      <c r="AO16" s="1" t="str">
        <f>IF('ouderschapsverlof 1e jaar'!X57="","",'ouderschapsverlof 1e jaar'!K$43+AC16)</f>
        <v/>
      </c>
      <c r="AP16" s="1" t="str">
        <f>IF('ouderschapsverlof 1e jaar'!Y57="","",'ouderschapsverlof 1e jaar'!K$43+AD16)</f>
        <v/>
      </c>
      <c r="AQ16" s="1" t="str">
        <f>IF('ouderschapsverlof 1e jaar'!Z57="","",'ouderschapsverlof 1e jaar'!K$43+AE16)</f>
        <v/>
      </c>
    </row>
    <row r="17" spans="1:43" x14ac:dyDescent="0.25">
      <c r="A17" s="2" t="s">
        <v>74</v>
      </c>
      <c r="C17" s="13">
        <f>(C14/(1659))*(365/C15)</f>
        <v>0</v>
      </c>
      <c r="F17" s="1" t="str">
        <f>'ouderschapsverlof 1e jaar'!B57</f>
        <v/>
      </c>
      <c r="G17" s="4" t="str">
        <f t="shared" si="1"/>
        <v/>
      </c>
      <c r="H17" s="3">
        <f>'ouderschapsverlof 1e jaar'!C57</f>
        <v>0</v>
      </c>
      <c r="I17" s="4" t="e">
        <f t="shared" si="2"/>
        <v>#VALUE!</v>
      </c>
      <c r="J17" s="3">
        <f>'ouderschapsverlof 1e jaar'!D57</f>
        <v>0</v>
      </c>
      <c r="K17" s="4" t="e">
        <f t="shared" si="3"/>
        <v>#VALUE!</v>
      </c>
      <c r="L17" s="3">
        <f>'ouderschapsverlof 1e jaar'!E57</f>
        <v>0</v>
      </c>
      <c r="M17" s="4" t="e">
        <f t="shared" si="4"/>
        <v>#VALUE!</v>
      </c>
      <c r="N17" s="3">
        <f>'ouderschapsverlof 1e jaar'!F57</f>
        <v>0</v>
      </c>
      <c r="O17" s="4" t="e">
        <f t="shared" si="5"/>
        <v>#VALUE!</v>
      </c>
      <c r="P17" s="3">
        <f>'ouderschapsverlof 1e jaar'!G57</f>
        <v>0</v>
      </c>
      <c r="R17" s="4" t="str">
        <f t="shared" si="6"/>
        <v/>
      </c>
      <c r="S17" s="3">
        <f t="shared" si="0"/>
        <v>0</v>
      </c>
      <c r="U17" s="1" t="str">
        <f>IF(U16="","",IF(U16+7&gt;='ouderschapsverlof 1e jaar'!J$19,"",U16+7))</f>
        <v/>
      </c>
      <c r="V17" s="1" t="str">
        <f>IF('ouderschapsverlof 1e jaar'!C58="","",'ouderschapsverlof 1e jaar'!B$43+AA17)</f>
        <v/>
      </c>
      <c r="W17" s="1" t="str">
        <f>IF('ouderschapsverlof 1e jaar'!D58="","",'ouderschapsverlof 1e jaar'!B$43+AB17)</f>
        <v/>
      </c>
      <c r="X17" s="1" t="str">
        <f>IF('ouderschapsverlof 1e jaar'!E58="","",'ouderschapsverlof 1e jaar'!B$43+AC17)</f>
        <v/>
      </c>
      <c r="Y17" s="1" t="str">
        <f>IF('ouderschapsverlof 1e jaar'!F58="","",'ouderschapsverlof 1e jaar'!B$43+AD17)</f>
        <v/>
      </c>
      <c r="Z17" s="1" t="str">
        <f>IF('ouderschapsverlof 1e jaar'!G58="","",'ouderschapsverlof 1e jaar'!B$43+AE17)</f>
        <v/>
      </c>
      <c r="AA17" s="18">
        <v>105</v>
      </c>
      <c r="AB17" s="18">
        <v>106</v>
      </c>
      <c r="AC17" s="18">
        <v>107</v>
      </c>
      <c r="AD17" s="18">
        <v>108</v>
      </c>
      <c r="AE17" s="18">
        <v>109</v>
      </c>
      <c r="AF17" s="1" t="str">
        <f>IF(U16="","",IF(U16+7&gt;='ouderschapsverlof 1e jaar'!J$19,"",U16+7))</f>
        <v/>
      </c>
      <c r="AG17" s="1" t="str">
        <f>IF('ouderschapsverlof 1e jaar'!L58="","",'ouderschapsverlof 1e jaar'!K$43+AA17)</f>
        <v/>
      </c>
      <c r="AH17" s="1" t="str">
        <f>IF('ouderschapsverlof 1e jaar'!M58="","",'ouderschapsverlof 1e jaar'!K$43+AB17)</f>
        <v/>
      </c>
      <c r="AI17" s="1" t="str">
        <f>IF('ouderschapsverlof 1e jaar'!N58="","",'ouderschapsverlof 1e jaar'!K$43+AC17)</f>
        <v/>
      </c>
      <c r="AJ17" s="1" t="str">
        <f>IF('ouderschapsverlof 1e jaar'!O58="","",'ouderschapsverlof 1e jaar'!K$43+AD17)</f>
        <v/>
      </c>
      <c r="AK17" s="1" t="str">
        <f>IF('ouderschapsverlof 1e jaar'!P58="","",'ouderschapsverlof 1e jaar'!K$43+AE17)</f>
        <v/>
      </c>
      <c r="AL17" s="1" t="str">
        <f>IF(U16="","",IF(U16+7&gt;='ouderschapsverlof 1e jaar'!J$19,"",U16+7))</f>
        <v/>
      </c>
      <c r="AM17" s="1" t="str">
        <f>IF('ouderschapsverlof 1e jaar'!V58="","",'ouderschapsverlof 1e jaar'!K$43+AA17)</f>
        <v/>
      </c>
      <c r="AN17" s="1" t="str">
        <f>IF('ouderschapsverlof 1e jaar'!W58="","",'ouderschapsverlof 1e jaar'!K$43+AB17)</f>
        <v/>
      </c>
      <c r="AO17" s="1" t="str">
        <f>IF('ouderschapsverlof 1e jaar'!X58="","",'ouderschapsverlof 1e jaar'!K$43+AC17)</f>
        <v/>
      </c>
      <c r="AP17" s="1" t="str">
        <f>IF('ouderschapsverlof 1e jaar'!Y58="","",'ouderschapsverlof 1e jaar'!K$43+AD17)</f>
        <v/>
      </c>
      <c r="AQ17" s="1" t="str">
        <f>IF('ouderschapsverlof 1e jaar'!Z58="","",'ouderschapsverlof 1e jaar'!K$43+AE17)</f>
        <v/>
      </c>
    </row>
    <row r="18" spans="1:43" x14ac:dyDescent="0.25">
      <c r="A18" s="2" t="s">
        <v>58</v>
      </c>
      <c r="C18" s="13">
        <f>'ouderschapsverlof 1e jaar'!J11</f>
        <v>0</v>
      </c>
      <c r="F18" s="1" t="str">
        <f>'ouderschapsverlof 1e jaar'!B58</f>
        <v/>
      </c>
      <c r="G18" s="4" t="str">
        <f t="shared" si="1"/>
        <v/>
      </c>
      <c r="H18" s="3">
        <f>'ouderschapsverlof 1e jaar'!C58</f>
        <v>0</v>
      </c>
      <c r="I18" s="4" t="e">
        <f t="shared" si="2"/>
        <v>#VALUE!</v>
      </c>
      <c r="J18" s="3">
        <f>'ouderschapsverlof 1e jaar'!D58</f>
        <v>0</v>
      </c>
      <c r="K18" s="4" t="e">
        <f t="shared" si="3"/>
        <v>#VALUE!</v>
      </c>
      <c r="L18" s="3">
        <f>'ouderschapsverlof 1e jaar'!E58</f>
        <v>0</v>
      </c>
      <c r="M18" s="4" t="e">
        <f t="shared" si="4"/>
        <v>#VALUE!</v>
      </c>
      <c r="N18" s="3">
        <f>'ouderschapsverlof 1e jaar'!F58</f>
        <v>0</v>
      </c>
      <c r="O18" s="4" t="e">
        <f t="shared" si="5"/>
        <v>#VALUE!</v>
      </c>
      <c r="P18" s="3">
        <f>'ouderschapsverlof 1e jaar'!G58</f>
        <v>0</v>
      </c>
      <c r="R18" s="4" t="str">
        <f t="shared" si="6"/>
        <v/>
      </c>
      <c r="S18" s="3">
        <f t="shared" si="0"/>
        <v>0</v>
      </c>
      <c r="U18" s="1" t="str">
        <f>IF(U17="","",IF(U17+7&gt;='ouderschapsverlof 1e jaar'!J$19,"",U17+7))</f>
        <v/>
      </c>
      <c r="V18" s="1" t="str">
        <f>IF('ouderschapsverlof 1e jaar'!C59="","",'ouderschapsverlof 1e jaar'!B$43+AA18)</f>
        <v/>
      </c>
      <c r="W18" s="1" t="str">
        <f>IF('ouderschapsverlof 1e jaar'!D59="","",'ouderschapsverlof 1e jaar'!B$43+AB18)</f>
        <v/>
      </c>
      <c r="X18" s="1" t="str">
        <f>IF('ouderschapsverlof 1e jaar'!E59="","",'ouderschapsverlof 1e jaar'!B$43+AC18)</f>
        <v/>
      </c>
      <c r="Y18" s="1" t="str">
        <f>IF('ouderschapsverlof 1e jaar'!F59="","",'ouderschapsverlof 1e jaar'!B$43+AD18)</f>
        <v/>
      </c>
      <c r="Z18" s="1" t="str">
        <f>IF('ouderschapsverlof 1e jaar'!G59="","",'ouderschapsverlof 1e jaar'!B$43+AE18)</f>
        <v/>
      </c>
      <c r="AA18" s="18">
        <v>112</v>
      </c>
      <c r="AB18" s="18">
        <v>113</v>
      </c>
      <c r="AC18" s="18">
        <v>114</v>
      </c>
      <c r="AD18" s="18">
        <v>115</v>
      </c>
      <c r="AE18" s="18">
        <v>116</v>
      </c>
      <c r="AF18" s="1" t="str">
        <f>IF(U17="","",IF(U17+7&gt;='ouderschapsverlof 1e jaar'!J$19,"",U17+7))</f>
        <v/>
      </c>
      <c r="AG18" s="1" t="str">
        <f>IF('ouderschapsverlof 1e jaar'!L59="","",'ouderschapsverlof 1e jaar'!K$43+AA18)</f>
        <v/>
      </c>
      <c r="AH18" s="1" t="str">
        <f>IF('ouderschapsverlof 1e jaar'!M59="","",'ouderschapsverlof 1e jaar'!K$43+AB18)</f>
        <v/>
      </c>
      <c r="AI18" s="1" t="str">
        <f>IF('ouderschapsverlof 1e jaar'!N59="","",'ouderschapsverlof 1e jaar'!K$43+AC18)</f>
        <v/>
      </c>
      <c r="AJ18" s="1" t="str">
        <f>IF('ouderschapsverlof 1e jaar'!O59="","",'ouderschapsverlof 1e jaar'!K$43+AD18)</f>
        <v/>
      </c>
      <c r="AK18" s="1" t="str">
        <f>IF('ouderschapsverlof 1e jaar'!P59="","",'ouderschapsverlof 1e jaar'!K$43+AE18)</f>
        <v/>
      </c>
      <c r="AL18" s="1" t="str">
        <f>IF(U17="","",IF(U17+7&gt;='ouderschapsverlof 1e jaar'!J$19,"",U17+7))</f>
        <v/>
      </c>
      <c r="AM18" s="1" t="str">
        <f>IF('ouderschapsverlof 1e jaar'!V59="","",'ouderschapsverlof 1e jaar'!K$43+AA18)</f>
        <v/>
      </c>
      <c r="AN18" s="1" t="str">
        <f>IF('ouderschapsverlof 1e jaar'!W59="","",'ouderschapsverlof 1e jaar'!K$43+AB18)</f>
        <v/>
      </c>
      <c r="AO18" s="1" t="str">
        <f>IF('ouderschapsverlof 1e jaar'!X59="","",'ouderschapsverlof 1e jaar'!K$43+AC18)</f>
        <v/>
      </c>
      <c r="AP18" s="1" t="str">
        <f>IF('ouderschapsverlof 1e jaar'!Y59="","",'ouderschapsverlof 1e jaar'!K$43+AD18)</f>
        <v/>
      </c>
      <c r="AQ18" s="1" t="str">
        <f>IF('ouderschapsverlof 1e jaar'!Z59="","",'ouderschapsverlof 1e jaar'!K$43+AE18)</f>
        <v/>
      </c>
    </row>
    <row r="19" spans="1:43" x14ac:dyDescent="0.25">
      <c r="A19" s="2" t="s">
        <v>60</v>
      </c>
      <c r="C19" s="3">
        <f>'ouderschapsverlof 1e jaar'!U24</f>
        <v>0</v>
      </c>
      <c r="F19" s="1" t="str">
        <f>'ouderschapsverlof 1e jaar'!B59</f>
        <v/>
      </c>
      <c r="G19" s="4" t="str">
        <f t="shared" si="1"/>
        <v/>
      </c>
      <c r="H19" s="3">
        <f>'ouderschapsverlof 1e jaar'!C59</f>
        <v>0</v>
      </c>
      <c r="I19" s="4" t="e">
        <f t="shared" si="2"/>
        <v>#VALUE!</v>
      </c>
      <c r="J19" s="3">
        <f>'ouderschapsverlof 1e jaar'!D59</f>
        <v>0</v>
      </c>
      <c r="K19" s="4" t="e">
        <f t="shared" si="3"/>
        <v>#VALUE!</v>
      </c>
      <c r="L19" s="3">
        <f>'ouderschapsverlof 1e jaar'!E59</f>
        <v>0</v>
      </c>
      <c r="M19" s="4" t="e">
        <f t="shared" si="4"/>
        <v>#VALUE!</v>
      </c>
      <c r="N19" s="3">
        <f>'ouderschapsverlof 1e jaar'!F59</f>
        <v>0</v>
      </c>
      <c r="O19" s="4" t="e">
        <f t="shared" si="5"/>
        <v>#VALUE!</v>
      </c>
      <c r="P19" s="3">
        <f>'ouderschapsverlof 1e jaar'!G59</f>
        <v>0</v>
      </c>
      <c r="R19" s="4" t="str">
        <f t="shared" si="6"/>
        <v/>
      </c>
      <c r="S19" s="3">
        <f t="shared" si="0"/>
        <v>0</v>
      </c>
      <c r="U19" s="1" t="str">
        <f>IF(U18="","",IF(U18+7&gt;='ouderschapsverlof 1e jaar'!J$19,"",U18+7))</f>
        <v/>
      </c>
      <c r="V19" s="1" t="str">
        <f>IF('ouderschapsverlof 1e jaar'!C60="","",'ouderschapsverlof 1e jaar'!B$43+AA19)</f>
        <v/>
      </c>
      <c r="W19" s="1" t="str">
        <f>IF('ouderschapsverlof 1e jaar'!D60="","",'ouderschapsverlof 1e jaar'!B$43+AB19)</f>
        <v/>
      </c>
      <c r="X19" s="1" t="str">
        <f>IF('ouderschapsverlof 1e jaar'!E60="","",'ouderschapsverlof 1e jaar'!B$43+AC19)</f>
        <v/>
      </c>
      <c r="Y19" s="1" t="str">
        <f>IF('ouderschapsverlof 1e jaar'!F60="","",'ouderschapsverlof 1e jaar'!B$43+AD19)</f>
        <v/>
      </c>
      <c r="Z19" s="1" t="str">
        <f>IF('ouderschapsverlof 1e jaar'!G60="","",'ouderschapsverlof 1e jaar'!B$43+AE19)</f>
        <v/>
      </c>
      <c r="AA19" s="18">
        <v>119</v>
      </c>
      <c r="AB19" s="18">
        <v>120</v>
      </c>
      <c r="AC19" s="18">
        <v>121</v>
      </c>
      <c r="AD19" s="18">
        <v>122</v>
      </c>
      <c r="AE19" s="18">
        <v>123</v>
      </c>
      <c r="AF19" s="1" t="str">
        <f>IF(U18="","",IF(U18+7&gt;='ouderschapsverlof 1e jaar'!J$19,"",U18+7))</f>
        <v/>
      </c>
      <c r="AG19" s="1" t="str">
        <f>IF('ouderschapsverlof 1e jaar'!L60="","",'ouderschapsverlof 1e jaar'!K$43+AA19)</f>
        <v/>
      </c>
      <c r="AH19" s="1" t="str">
        <f>IF('ouderschapsverlof 1e jaar'!M60="","",'ouderschapsverlof 1e jaar'!K$43+AB19)</f>
        <v/>
      </c>
      <c r="AI19" s="1" t="str">
        <f>IF('ouderschapsverlof 1e jaar'!N60="","",'ouderschapsverlof 1e jaar'!K$43+AC19)</f>
        <v/>
      </c>
      <c r="AJ19" s="1" t="str">
        <f>IF('ouderschapsverlof 1e jaar'!O60="","",'ouderschapsverlof 1e jaar'!K$43+AD19)</f>
        <v/>
      </c>
      <c r="AK19" s="1" t="str">
        <f>IF('ouderschapsverlof 1e jaar'!P60="","",'ouderschapsverlof 1e jaar'!K$43+AE19)</f>
        <v/>
      </c>
      <c r="AL19" s="1" t="str">
        <f>IF(U18="","",IF(U18+7&gt;='ouderschapsverlof 1e jaar'!J$19,"",U18+7))</f>
        <v/>
      </c>
      <c r="AM19" s="1" t="str">
        <f>IF('ouderschapsverlof 1e jaar'!V60="","",'ouderschapsverlof 1e jaar'!K$43+AA19)</f>
        <v/>
      </c>
      <c r="AN19" s="1" t="str">
        <f>IF('ouderschapsverlof 1e jaar'!W60="","",'ouderschapsverlof 1e jaar'!K$43+AB19)</f>
        <v/>
      </c>
      <c r="AO19" s="1" t="str">
        <f>IF('ouderschapsverlof 1e jaar'!X60="","",'ouderschapsverlof 1e jaar'!K$43+AC19)</f>
        <v/>
      </c>
      <c r="AP19" s="1" t="str">
        <f>IF('ouderschapsverlof 1e jaar'!Y60="","",'ouderschapsverlof 1e jaar'!K$43+AD19)</f>
        <v/>
      </c>
      <c r="AQ19" s="1" t="str">
        <f>IF('ouderschapsverlof 1e jaar'!Z60="","",'ouderschapsverlof 1e jaar'!K$43+AE19)</f>
        <v/>
      </c>
    </row>
    <row r="20" spans="1:43" x14ac:dyDescent="0.25">
      <c r="A20" s="2" t="s">
        <v>59</v>
      </c>
      <c r="C20">
        <f>DATEDIF(C11,C12+1,"M")</f>
        <v>0</v>
      </c>
      <c r="F20" s="1" t="str">
        <f>'ouderschapsverlof 1e jaar'!B60</f>
        <v/>
      </c>
      <c r="G20" s="4" t="str">
        <f t="shared" si="1"/>
        <v/>
      </c>
      <c r="H20" s="3">
        <f>'ouderschapsverlof 1e jaar'!C60</f>
        <v>0</v>
      </c>
      <c r="I20" s="4" t="e">
        <f t="shared" si="2"/>
        <v>#VALUE!</v>
      </c>
      <c r="J20" s="3">
        <f>'ouderschapsverlof 1e jaar'!D60</f>
        <v>0</v>
      </c>
      <c r="K20" s="4" t="e">
        <f t="shared" si="3"/>
        <v>#VALUE!</v>
      </c>
      <c r="L20" s="3">
        <f>'ouderschapsverlof 1e jaar'!E60</f>
        <v>0</v>
      </c>
      <c r="M20" s="4" t="e">
        <f t="shared" si="4"/>
        <v>#VALUE!</v>
      </c>
      <c r="N20" s="3">
        <f>'ouderschapsverlof 1e jaar'!F60</f>
        <v>0</v>
      </c>
      <c r="O20" s="4" t="e">
        <f t="shared" si="5"/>
        <v>#VALUE!</v>
      </c>
      <c r="P20" s="3">
        <f>'ouderschapsverlof 1e jaar'!G60</f>
        <v>0</v>
      </c>
      <c r="R20" s="4" t="str">
        <f t="shared" si="6"/>
        <v/>
      </c>
      <c r="S20" s="3">
        <f t="shared" si="0"/>
        <v>0</v>
      </c>
      <c r="U20" s="1" t="str">
        <f>IF(U19="","",IF(U19+7&gt;='ouderschapsverlof 1e jaar'!J$19,"",U19+7))</f>
        <v/>
      </c>
      <c r="V20" s="1" t="str">
        <f>IF('ouderschapsverlof 1e jaar'!C61="","",'ouderschapsverlof 1e jaar'!B$43+AA20)</f>
        <v/>
      </c>
      <c r="W20" s="1" t="str">
        <f>IF('ouderschapsverlof 1e jaar'!D61="","",'ouderschapsverlof 1e jaar'!B$43+AB20)</f>
        <v/>
      </c>
      <c r="X20" s="1" t="str">
        <f>IF('ouderschapsverlof 1e jaar'!E61="","",'ouderschapsverlof 1e jaar'!B$43+AC20)</f>
        <v/>
      </c>
      <c r="Y20" s="1" t="str">
        <f>IF('ouderschapsverlof 1e jaar'!F61="","",'ouderschapsverlof 1e jaar'!B$43+AD20)</f>
        <v/>
      </c>
      <c r="Z20" s="1" t="str">
        <f>IF('ouderschapsverlof 1e jaar'!G61="","",'ouderschapsverlof 1e jaar'!B$43+AE20)</f>
        <v/>
      </c>
      <c r="AA20" s="18">
        <v>126</v>
      </c>
      <c r="AB20" s="18">
        <v>127</v>
      </c>
      <c r="AC20" s="18">
        <v>128</v>
      </c>
      <c r="AD20" s="18">
        <v>129</v>
      </c>
      <c r="AE20" s="18">
        <v>130</v>
      </c>
      <c r="AF20" s="1" t="str">
        <f>IF(U19="","",IF(U19+7&gt;='ouderschapsverlof 1e jaar'!J$19,"",U19+7))</f>
        <v/>
      </c>
      <c r="AG20" s="1" t="str">
        <f>IF('ouderschapsverlof 1e jaar'!L61="","",'ouderschapsverlof 1e jaar'!K$43+AA20)</f>
        <v/>
      </c>
      <c r="AH20" s="1" t="str">
        <f>IF('ouderschapsverlof 1e jaar'!M61="","",'ouderschapsverlof 1e jaar'!K$43+AB20)</f>
        <v/>
      </c>
      <c r="AI20" s="1" t="str">
        <f>IF('ouderschapsverlof 1e jaar'!N61="","",'ouderschapsverlof 1e jaar'!K$43+AC20)</f>
        <v/>
      </c>
      <c r="AJ20" s="1" t="str">
        <f>IF('ouderschapsverlof 1e jaar'!O61="","",'ouderschapsverlof 1e jaar'!K$43+AD20)</f>
        <v/>
      </c>
      <c r="AK20" s="1" t="str">
        <f>IF('ouderschapsverlof 1e jaar'!P61="","",'ouderschapsverlof 1e jaar'!K$43+AE20)</f>
        <v/>
      </c>
      <c r="AL20" s="1" t="str">
        <f>IF(U19="","",IF(U19+7&gt;='ouderschapsverlof 1e jaar'!J$19,"",U19+7))</f>
        <v/>
      </c>
      <c r="AM20" s="1" t="str">
        <f>IF('ouderschapsverlof 1e jaar'!V61="","",'ouderschapsverlof 1e jaar'!K$43+AA20)</f>
        <v/>
      </c>
      <c r="AN20" s="1" t="str">
        <f>IF('ouderschapsverlof 1e jaar'!W61="","",'ouderschapsverlof 1e jaar'!K$43+AB20)</f>
        <v/>
      </c>
      <c r="AO20" s="1" t="str">
        <f>IF('ouderschapsverlof 1e jaar'!X61="","",'ouderschapsverlof 1e jaar'!K$43+AC20)</f>
        <v/>
      </c>
      <c r="AP20" s="1" t="str">
        <f>IF('ouderschapsverlof 1e jaar'!Y61="","",'ouderschapsverlof 1e jaar'!K$43+AD20)</f>
        <v/>
      </c>
      <c r="AQ20" s="1" t="str">
        <f>IF('ouderschapsverlof 1e jaar'!Z61="","",'ouderschapsverlof 1e jaar'!K$43+AE20)</f>
        <v/>
      </c>
    </row>
    <row r="21" spans="1:43" x14ac:dyDescent="0.25">
      <c r="A21" t="s">
        <v>61</v>
      </c>
      <c r="C21">
        <f>DATEDIF(C11,C12+1,"md")</f>
        <v>1</v>
      </c>
      <c r="F21" s="1" t="str">
        <f>'ouderschapsverlof 1e jaar'!B61</f>
        <v/>
      </c>
      <c r="G21" s="4" t="str">
        <f t="shared" si="1"/>
        <v/>
      </c>
      <c r="H21" s="3">
        <f>'ouderschapsverlof 1e jaar'!C61</f>
        <v>0</v>
      </c>
      <c r="I21" s="4" t="e">
        <f t="shared" si="2"/>
        <v>#VALUE!</v>
      </c>
      <c r="J21" s="3">
        <f>'ouderschapsverlof 1e jaar'!D61</f>
        <v>0</v>
      </c>
      <c r="K21" s="4" t="e">
        <f t="shared" si="3"/>
        <v>#VALUE!</v>
      </c>
      <c r="L21" s="3">
        <f>'ouderschapsverlof 1e jaar'!E61</f>
        <v>0</v>
      </c>
      <c r="M21" s="4" t="e">
        <f t="shared" si="4"/>
        <v>#VALUE!</v>
      </c>
      <c r="N21" s="3">
        <f>'ouderschapsverlof 1e jaar'!F61</f>
        <v>0</v>
      </c>
      <c r="O21" s="4" t="e">
        <f t="shared" si="5"/>
        <v>#VALUE!</v>
      </c>
      <c r="P21" s="3">
        <f>'ouderschapsverlof 1e jaar'!G61</f>
        <v>0</v>
      </c>
      <c r="R21" s="4" t="str">
        <f t="shared" si="6"/>
        <v/>
      </c>
      <c r="S21" s="3">
        <f t="shared" si="0"/>
        <v>0</v>
      </c>
      <c r="U21" s="1" t="str">
        <f>IF(U20="","",IF(U20+7&gt;='ouderschapsverlof 1e jaar'!J$19,"",U20+7))</f>
        <v/>
      </c>
      <c r="V21" s="1" t="str">
        <f>IF('ouderschapsverlof 1e jaar'!C62="","",'ouderschapsverlof 1e jaar'!B$43+AA21)</f>
        <v/>
      </c>
      <c r="W21" s="1" t="str">
        <f>IF('ouderschapsverlof 1e jaar'!D62="","",'ouderschapsverlof 1e jaar'!B$43+AB21)</f>
        <v/>
      </c>
      <c r="X21" s="1" t="str">
        <f>IF('ouderschapsverlof 1e jaar'!E62="","",'ouderschapsverlof 1e jaar'!B$43+AC21)</f>
        <v/>
      </c>
      <c r="Y21" s="1" t="str">
        <f>IF('ouderschapsverlof 1e jaar'!F62="","",'ouderschapsverlof 1e jaar'!B$43+AD21)</f>
        <v/>
      </c>
      <c r="Z21" s="1" t="str">
        <f>IF('ouderschapsverlof 1e jaar'!G62="","",'ouderschapsverlof 1e jaar'!B$43+AE21)</f>
        <v/>
      </c>
      <c r="AA21" s="18">
        <v>133</v>
      </c>
      <c r="AB21" s="18">
        <v>134</v>
      </c>
      <c r="AC21" s="18">
        <v>135</v>
      </c>
      <c r="AD21" s="18">
        <v>136</v>
      </c>
      <c r="AE21" s="18">
        <v>137</v>
      </c>
      <c r="AF21" s="1" t="str">
        <f>IF(U20="","",IF(U20+7&gt;='ouderschapsverlof 1e jaar'!J$19,"",U20+7))</f>
        <v/>
      </c>
      <c r="AG21" s="1" t="str">
        <f>IF('ouderschapsverlof 1e jaar'!L62="","",'ouderschapsverlof 1e jaar'!K$43+AA21)</f>
        <v/>
      </c>
      <c r="AH21" s="1" t="str">
        <f>IF('ouderschapsverlof 1e jaar'!M62="","",'ouderschapsverlof 1e jaar'!K$43+AB21)</f>
        <v/>
      </c>
      <c r="AI21" s="1" t="str">
        <f>IF('ouderschapsverlof 1e jaar'!N62="","",'ouderschapsverlof 1e jaar'!K$43+AC21)</f>
        <v/>
      </c>
      <c r="AJ21" s="1" t="str">
        <f>IF('ouderschapsverlof 1e jaar'!O62="","",'ouderschapsverlof 1e jaar'!K$43+AD21)</f>
        <v/>
      </c>
      <c r="AK21" s="1" t="str">
        <f>IF('ouderschapsverlof 1e jaar'!P62="","",'ouderschapsverlof 1e jaar'!K$43+AE21)</f>
        <v/>
      </c>
      <c r="AL21" s="1" t="str">
        <f>IF(U20="","",IF(U20+7&gt;='ouderschapsverlof 1e jaar'!J$19,"",U20+7))</f>
        <v/>
      </c>
      <c r="AM21" s="1" t="str">
        <f>IF('ouderschapsverlof 1e jaar'!V62="","",'ouderschapsverlof 1e jaar'!K$43+AA21)</f>
        <v/>
      </c>
      <c r="AN21" s="1" t="str">
        <f>IF('ouderschapsverlof 1e jaar'!W62="","",'ouderschapsverlof 1e jaar'!K$43+AB21)</f>
        <v/>
      </c>
      <c r="AO21" s="1" t="str">
        <f>IF('ouderschapsverlof 1e jaar'!X62="","",'ouderschapsverlof 1e jaar'!K$43+AC21)</f>
        <v/>
      </c>
      <c r="AP21" s="1" t="str">
        <f>IF('ouderschapsverlof 1e jaar'!Y62="","",'ouderschapsverlof 1e jaar'!K$43+AD21)</f>
        <v/>
      </c>
      <c r="AQ21" s="1" t="str">
        <f>IF('ouderschapsverlof 1e jaar'!Z62="","",'ouderschapsverlof 1e jaar'!K$43+AE21)</f>
        <v/>
      </c>
    </row>
    <row r="22" spans="1:43" x14ac:dyDescent="0.25">
      <c r="A22" s="2" t="s">
        <v>62</v>
      </c>
      <c r="C22">
        <f>C20+(C21/31)</f>
        <v>3.2258064516129031E-2</v>
      </c>
      <c r="F22" s="1" t="str">
        <f>'ouderschapsverlof 1e jaar'!B62</f>
        <v/>
      </c>
      <c r="G22" s="4" t="str">
        <f t="shared" si="1"/>
        <v/>
      </c>
      <c r="H22" s="3">
        <f>'ouderschapsverlof 1e jaar'!C62</f>
        <v>0</v>
      </c>
      <c r="I22" s="4" t="e">
        <f t="shared" si="2"/>
        <v>#VALUE!</v>
      </c>
      <c r="J22" s="3">
        <f>'ouderschapsverlof 1e jaar'!D62</f>
        <v>0</v>
      </c>
      <c r="K22" s="4" t="e">
        <f t="shared" si="3"/>
        <v>#VALUE!</v>
      </c>
      <c r="L22" s="3">
        <f>'ouderschapsverlof 1e jaar'!E62</f>
        <v>0</v>
      </c>
      <c r="M22" s="4" t="e">
        <f t="shared" si="4"/>
        <v>#VALUE!</v>
      </c>
      <c r="N22" s="3">
        <f>'ouderschapsverlof 1e jaar'!F62</f>
        <v>0</v>
      </c>
      <c r="O22" s="4" t="e">
        <f t="shared" si="5"/>
        <v>#VALUE!</v>
      </c>
      <c r="P22" s="3">
        <f>'ouderschapsverlof 1e jaar'!G62</f>
        <v>0</v>
      </c>
      <c r="R22" s="4" t="str">
        <f t="shared" si="6"/>
        <v/>
      </c>
      <c r="S22" s="3">
        <f t="shared" si="0"/>
        <v>0</v>
      </c>
      <c r="U22" s="1" t="str">
        <f>IF(U21="","",IF(U21+7&gt;='ouderschapsverlof 1e jaar'!J$19,"",U21+7))</f>
        <v/>
      </c>
      <c r="V22" s="1" t="str">
        <f>IF('ouderschapsverlof 1e jaar'!C63="","",'ouderschapsverlof 1e jaar'!B$43+AA22)</f>
        <v/>
      </c>
      <c r="W22" s="1" t="str">
        <f>IF('ouderschapsverlof 1e jaar'!D63="","",'ouderschapsverlof 1e jaar'!B$43+AB22)</f>
        <v/>
      </c>
      <c r="X22" s="1" t="str">
        <f>IF('ouderschapsverlof 1e jaar'!E63="","",'ouderschapsverlof 1e jaar'!B$43+AC22)</f>
        <v/>
      </c>
      <c r="Y22" s="1" t="str">
        <f>IF('ouderschapsverlof 1e jaar'!F63="","",'ouderschapsverlof 1e jaar'!B$43+AD22)</f>
        <v/>
      </c>
      <c r="Z22" s="1" t="str">
        <f>IF('ouderschapsverlof 1e jaar'!G63="","",'ouderschapsverlof 1e jaar'!B$43+AE22)</f>
        <v/>
      </c>
      <c r="AA22" s="18">
        <v>140</v>
      </c>
      <c r="AB22" s="18">
        <v>141</v>
      </c>
      <c r="AC22" s="18">
        <v>142</v>
      </c>
      <c r="AD22" s="18">
        <v>143</v>
      </c>
      <c r="AE22" s="18">
        <v>144</v>
      </c>
      <c r="AF22" s="1" t="str">
        <f>IF(U21="","",IF(U21+7&gt;='ouderschapsverlof 1e jaar'!J$19,"",U21+7))</f>
        <v/>
      </c>
      <c r="AG22" s="1" t="str">
        <f>IF('ouderschapsverlof 1e jaar'!L63="","",'ouderschapsverlof 1e jaar'!K$43+AA22)</f>
        <v/>
      </c>
      <c r="AH22" s="1" t="str">
        <f>IF('ouderschapsverlof 1e jaar'!M63="","",'ouderschapsverlof 1e jaar'!K$43+AB22)</f>
        <v/>
      </c>
      <c r="AI22" s="1" t="str">
        <f>IF('ouderschapsverlof 1e jaar'!N63="","",'ouderschapsverlof 1e jaar'!K$43+AC22)</f>
        <v/>
      </c>
      <c r="AJ22" s="1" t="str">
        <f>IF('ouderschapsverlof 1e jaar'!O63="","",'ouderschapsverlof 1e jaar'!K$43+AD22)</f>
        <v/>
      </c>
      <c r="AK22" s="1" t="str">
        <f>IF('ouderschapsverlof 1e jaar'!P63="","",'ouderschapsverlof 1e jaar'!K$43+AE22)</f>
        <v/>
      </c>
      <c r="AL22" s="1" t="str">
        <f>IF(U21="","",IF(U21+7&gt;='ouderschapsverlof 1e jaar'!J$19,"",U21+7))</f>
        <v/>
      </c>
      <c r="AM22" s="1" t="str">
        <f>IF('ouderschapsverlof 1e jaar'!V63="","",'ouderschapsverlof 1e jaar'!K$43+AA22)</f>
        <v/>
      </c>
      <c r="AN22" s="1" t="str">
        <f>IF('ouderschapsverlof 1e jaar'!W63="","",'ouderschapsverlof 1e jaar'!K$43+AB22)</f>
        <v/>
      </c>
      <c r="AO22" s="1" t="str">
        <f>IF('ouderschapsverlof 1e jaar'!X63="","",'ouderschapsverlof 1e jaar'!K$43+AC22)</f>
        <v/>
      </c>
      <c r="AP22" s="1" t="str">
        <f>IF('ouderschapsverlof 1e jaar'!Y63="","",'ouderschapsverlof 1e jaar'!K$43+AD22)</f>
        <v/>
      </c>
      <c r="AQ22" s="1" t="str">
        <f>IF('ouderschapsverlof 1e jaar'!Z63="","",'ouderschapsverlof 1e jaar'!K$43+AE22)</f>
        <v/>
      </c>
    </row>
    <row r="23" spans="1:43" x14ac:dyDescent="0.25">
      <c r="A23" s="2" t="s">
        <v>63</v>
      </c>
      <c r="C23" s="15" t="e">
        <f>(C16/'ouderschapsverlof 1e jaar'!J11*0.25)+(C17/'ouderschapsverlof 1e jaar'!J11)</f>
        <v>#DIV/0!</v>
      </c>
      <c r="F23" s="1" t="str">
        <f>'ouderschapsverlof 1e jaar'!B63</f>
        <v/>
      </c>
      <c r="G23" s="4" t="str">
        <f t="shared" si="1"/>
        <v/>
      </c>
      <c r="H23" s="3">
        <f>'ouderschapsverlof 1e jaar'!C63</f>
        <v>0</v>
      </c>
      <c r="I23" s="4" t="e">
        <f t="shared" si="2"/>
        <v>#VALUE!</v>
      </c>
      <c r="J23" s="3">
        <f>'ouderschapsverlof 1e jaar'!D63</f>
        <v>0</v>
      </c>
      <c r="K23" s="4" t="e">
        <f t="shared" si="3"/>
        <v>#VALUE!</v>
      </c>
      <c r="L23" s="3">
        <f>'ouderschapsverlof 1e jaar'!E63</f>
        <v>0</v>
      </c>
      <c r="M23" s="4" t="e">
        <f t="shared" si="4"/>
        <v>#VALUE!</v>
      </c>
      <c r="N23" s="3">
        <f>'ouderschapsverlof 1e jaar'!F63</f>
        <v>0</v>
      </c>
      <c r="O23" s="4" t="e">
        <f t="shared" si="5"/>
        <v>#VALUE!</v>
      </c>
      <c r="P23" s="3">
        <f>'ouderschapsverlof 1e jaar'!G63</f>
        <v>0</v>
      </c>
      <c r="R23" s="4" t="str">
        <f t="shared" si="6"/>
        <v/>
      </c>
      <c r="S23" s="3">
        <f t="shared" si="0"/>
        <v>0</v>
      </c>
      <c r="U23" s="1" t="str">
        <f>IF(U22="","",IF(U22+7&gt;='ouderschapsverlof 1e jaar'!J$19,"",U22+7))</f>
        <v/>
      </c>
      <c r="V23" s="1" t="str">
        <f>IF('ouderschapsverlof 1e jaar'!C64="","",'ouderschapsverlof 1e jaar'!B$43+AA23)</f>
        <v/>
      </c>
      <c r="W23" s="1" t="str">
        <f>IF('ouderschapsverlof 1e jaar'!D64="","",'ouderschapsverlof 1e jaar'!B$43+AB23)</f>
        <v/>
      </c>
      <c r="X23" s="1" t="str">
        <f>IF('ouderschapsverlof 1e jaar'!E64="","",'ouderschapsverlof 1e jaar'!B$43+AC23)</f>
        <v/>
      </c>
      <c r="Y23" s="1" t="str">
        <f>IF('ouderschapsverlof 1e jaar'!F64="","",'ouderschapsverlof 1e jaar'!B$43+AD23)</f>
        <v/>
      </c>
      <c r="Z23" s="1" t="str">
        <f>IF('ouderschapsverlof 1e jaar'!G64="","",'ouderschapsverlof 1e jaar'!B$43+AE23)</f>
        <v/>
      </c>
      <c r="AA23" s="18">
        <v>147</v>
      </c>
      <c r="AB23" s="18">
        <v>148</v>
      </c>
      <c r="AC23" s="18">
        <v>149</v>
      </c>
      <c r="AD23" s="18">
        <v>150</v>
      </c>
      <c r="AE23" s="18">
        <v>151</v>
      </c>
      <c r="AF23" s="1" t="str">
        <f>IF(U22="","",IF(U22+7&gt;='ouderschapsverlof 1e jaar'!J$19,"",U22+7))</f>
        <v/>
      </c>
      <c r="AG23" s="1" t="str">
        <f>IF('ouderschapsverlof 1e jaar'!L64="","",'ouderschapsverlof 1e jaar'!K$43+AA23)</f>
        <v/>
      </c>
      <c r="AH23" s="1" t="str">
        <f>IF('ouderschapsverlof 1e jaar'!M64="","",'ouderschapsverlof 1e jaar'!K$43+AB23)</f>
        <v/>
      </c>
      <c r="AI23" s="1" t="str">
        <f>IF('ouderschapsverlof 1e jaar'!N64="","",'ouderschapsverlof 1e jaar'!K$43+AC23)</f>
        <v/>
      </c>
      <c r="AJ23" s="1" t="str">
        <f>IF('ouderschapsverlof 1e jaar'!O64="","",'ouderschapsverlof 1e jaar'!K$43+AD23)</f>
        <v/>
      </c>
      <c r="AK23" s="1" t="str">
        <f>IF('ouderschapsverlof 1e jaar'!P64="","",'ouderschapsverlof 1e jaar'!K$43+AE23)</f>
        <v/>
      </c>
      <c r="AL23" s="1" t="str">
        <f>IF(U22="","",IF(U22+7&gt;='ouderschapsverlof 1e jaar'!J$19,"",U22+7))</f>
        <v/>
      </c>
      <c r="AM23" s="1" t="str">
        <f>IF('ouderschapsverlof 1e jaar'!V64="","",'ouderschapsverlof 1e jaar'!K$43+AA23)</f>
        <v/>
      </c>
      <c r="AN23" s="1" t="str">
        <f>IF('ouderschapsverlof 1e jaar'!W64="","",'ouderschapsverlof 1e jaar'!K$43+AB23)</f>
        <v/>
      </c>
      <c r="AO23" s="1" t="str">
        <f>IF('ouderschapsverlof 1e jaar'!X64="","",'ouderschapsverlof 1e jaar'!K$43+AC23)</f>
        <v/>
      </c>
      <c r="AP23" s="1" t="str">
        <f>IF('ouderschapsverlof 1e jaar'!Y64="","",'ouderschapsverlof 1e jaar'!K$43+AD23)</f>
        <v/>
      </c>
      <c r="AQ23" s="1" t="str">
        <f>IF('ouderschapsverlof 1e jaar'!Z64="","",'ouderschapsverlof 1e jaar'!K$43+AE23)</f>
        <v/>
      </c>
    </row>
    <row r="24" spans="1:43" x14ac:dyDescent="0.25">
      <c r="A24" s="2" t="s">
        <v>64</v>
      </c>
      <c r="C24" s="5">
        <f>IF(OR('ouderschapsverlof 1e jaar'!U17&gt;='ouderschapsverlof 1e jaar'!J19,C12&lt;C11),1,0)</f>
        <v>1</v>
      </c>
      <c r="F24" s="1" t="str">
        <f>'ouderschapsverlof 1e jaar'!B64</f>
        <v/>
      </c>
      <c r="G24" s="4" t="str">
        <f t="shared" si="1"/>
        <v/>
      </c>
      <c r="H24" s="3">
        <f>'ouderschapsverlof 1e jaar'!C64</f>
        <v>0</v>
      </c>
      <c r="I24" s="4" t="e">
        <f t="shared" si="2"/>
        <v>#VALUE!</v>
      </c>
      <c r="J24" s="3">
        <f>'ouderschapsverlof 1e jaar'!D64</f>
        <v>0</v>
      </c>
      <c r="K24" s="4" t="e">
        <f t="shared" si="3"/>
        <v>#VALUE!</v>
      </c>
      <c r="L24" s="3">
        <f>'ouderschapsverlof 1e jaar'!E64</f>
        <v>0</v>
      </c>
      <c r="M24" s="4" t="e">
        <f t="shared" si="4"/>
        <v>#VALUE!</v>
      </c>
      <c r="N24" s="3">
        <f>'ouderschapsverlof 1e jaar'!F64</f>
        <v>0</v>
      </c>
      <c r="O24" s="4" t="e">
        <f t="shared" si="5"/>
        <v>#VALUE!</v>
      </c>
      <c r="P24" s="3">
        <f>'ouderschapsverlof 1e jaar'!G64</f>
        <v>0</v>
      </c>
      <c r="R24" s="4" t="str">
        <f t="shared" si="6"/>
        <v/>
      </c>
      <c r="S24" s="3">
        <f t="shared" si="0"/>
        <v>0</v>
      </c>
      <c r="U24" s="1" t="str">
        <f>IF(U23="","",IF(U23+7&gt;='ouderschapsverlof 1e jaar'!J$19,"",U23+7))</f>
        <v/>
      </c>
      <c r="V24" s="1" t="str">
        <f>IF('ouderschapsverlof 1e jaar'!C65="","",'ouderschapsverlof 1e jaar'!B$43+AA24)</f>
        <v/>
      </c>
      <c r="W24" s="1" t="str">
        <f>IF('ouderschapsverlof 1e jaar'!D65="","",'ouderschapsverlof 1e jaar'!B$43+AB24)</f>
        <v/>
      </c>
      <c r="X24" s="1" t="str">
        <f>IF('ouderschapsverlof 1e jaar'!E65="","",'ouderschapsverlof 1e jaar'!B$43+AC24)</f>
        <v/>
      </c>
      <c r="Y24" s="1" t="str">
        <f>IF('ouderschapsverlof 1e jaar'!F65="","",'ouderschapsverlof 1e jaar'!B$43+AD24)</f>
        <v/>
      </c>
      <c r="Z24" s="1" t="str">
        <f>IF('ouderschapsverlof 1e jaar'!G65="","",'ouderschapsverlof 1e jaar'!B$43+AE24)</f>
        <v/>
      </c>
      <c r="AA24" s="18">
        <v>154</v>
      </c>
      <c r="AB24" s="18">
        <v>155</v>
      </c>
      <c r="AC24" s="18">
        <v>156</v>
      </c>
      <c r="AD24" s="18">
        <v>157</v>
      </c>
      <c r="AE24" s="18">
        <v>158</v>
      </c>
      <c r="AF24" s="1" t="str">
        <f>IF(U23="","",IF(U23+7&gt;='ouderschapsverlof 1e jaar'!J$19,"",U23+7))</f>
        <v/>
      </c>
      <c r="AG24" s="1" t="str">
        <f>IF('ouderschapsverlof 1e jaar'!L65="","",'ouderschapsverlof 1e jaar'!K$43+AA24)</f>
        <v/>
      </c>
      <c r="AH24" s="1" t="str">
        <f>IF('ouderschapsverlof 1e jaar'!M65="","",'ouderschapsverlof 1e jaar'!K$43+AB24)</f>
        <v/>
      </c>
      <c r="AI24" s="1" t="str">
        <f>IF('ouderschapsverlof 1e jaar'!N65="","",'ouderschapsverlof 1e jaar'!K$43+AC24)</f>
        <v/>
      </c>
      <c r="AJ24" s="1" t="str">
        <f>IF('ouderschapsverlof 1e jaar'!O65="","",'ouderschapsverlof 1e jaar'!K$43+AD24)</f>
        <v/>
      </c>
      <c r="AK24" s="1" t="str">
        <f>IF('ouderschapsverlof 1e jaar'!P65="","",'ouderschapsverlof 1e jaar'!K$43+AE24)</f>
        <v/>
      </c>
      <c r="AL24" s="1" t="str">
        <f>IF(U23="","",IF(U23+7&gt;='ouderschapsverlof 1e jaar'!J$19,"",U23+7))</f>
        <v/>
      </c>
      <c r="AM24" s="1" t="str">
        <f>IF('ouderschapsverlof 1e jaar'!V65="","",'ouderschapsverlof 1e jaar'!K$43+AA24)</f>
        <v/>
      </c>
      <c r="AN24" s="1" t="str">
        <f>IF('ouderschapsverlof 1e jaar'!W65="","",'ouderschapsverlof 1e jaar'!K$43+AB24)</f>
        <v/>
      </c>
      <c r="AO24" s="1" t="str">
        <f>IF('ouderschapsverlof 1e jaar'!X65="","",'ouderschapsverlof 1e jaar'!K$43+AC24)</f>
        <v/>
      </c>
      <c r="AP24" s="1" t="str">
        <f>IF('ouderschapsverlof 1e jaar'!Y65="","",'ouderschapsverlof 1e jaar'!K$43+AD24)</f>
        <v/>
      </c>
      <c r="AQ24" s="1" t="str">
        <f>IF('ouderschapsverlof 1e jaar'!Z65="","",'ouderschapsverlof 1e jaar'!K$43+AE24)</f>
        <v/>
      </c>
    </row>
    <row r="25" spans="1:43" x14ac:dyDescent="0.25">
      <c r="A25" s="2" t="s">
        <v>159</v>
      </c>
      <c r="C25" s="1">
        <f>MAX(V2:Z54)</f>
        <v>0</v>
      </c>
      <c r="F25" s="1"/>
      <c r="G25" s="4"/>
      <c r="H25" s="3"/>
      <c r="I25" s="4"/>
      <c r="J25" s="3"/>
      <c r="K25" s="4"/>
      <c r="L25" s="3"/>
      <c r="M25" s="4"/>
      <c r="N25" s="3"/>
      <c r="O25" s="4"/>
      <c r="P25" s="3"/>
      <c r="R25" s="4"/>
      <c r="S25" s="3"/>
      <c r="U25" s="1" t="str">
        <f>IF(U24="","",IF(U24+7&gt;='ouderschapsverlof 1e jaar'!J$19,"",U24+7))</f>
        <v/>
      </c>
      <c r="V25" s="1" t="str">
        <f>IF('ouderschapsverlof 1e jaar'!C66="","",'ouderschapsverlof 1e jaar'!B$43+AA25)</f>
        <v/>
      </c>
      <c r="W25" s="1" t="str">
        <f>IF('ouderschapsverlof 1e jaar'!D66="","",'ouderschapsverlof 1e jaar'!B$43+AB25)</f>
        <v/>
      </c>
      <c r="X25" s="1" t="str">
        <f>IF('ouderschapsverlof 1e jaar'!E66="","",'ouderschapsverlof 1e jaar'!B$43+AC25)</f>
        <v/>
      </c>
      <c r="Y25" s="1" t="str">
        <f>IF('ouderschapsverlof 1e jaar'!F66="","",'ouderschapsverlof 1e jaar'!B$43+AD25)</f>
        <v/>
      </c>
      <c r="Z25" s="1" t="str">
        <f>IF('ouderschapsverlof 1e jaar'!G66="","",'ouderschapsverlof 1e jaar'!B$43+AE25)</f>
        <v/>
      </c>
      <c r="AA25" s="18">
        <v>161</v>
      </c>
      <c r="AB25" s="18">
        <v>162</v>
      </c>
      <c r="AC25" s="18">
        <v>163</v>
      </c>
      <c r="AD25" s="18">
        <v>164</v>
      </c>
      <c r="AE25" s="18">
        <v>165</v>
      </c>
      <c r="AF25" s="1" t="str">
        <f>IF(U24="","",IF(U24+7&gt;='ouderschapsverlof 1e jaar'!J$19,"",U24+7))</f>
        <v/>
      </c>
      <c r="AG25" s="1" t="str">
        <f>IF('ouderschapsverlof 1e jaar'!L66="","",'ouderschapsverlof 1e jaar'!K$43+AA25)</f>
        <v/>
      </c>
      <c r="AH25" s="1" t="str">
        <f>IF('ouderschapsverlof 1e jaar'!M66="","",'ouderschapsverlof 1e jaar'!K$43+AB25)</f>
        <v/>
      </c>
      <c r="AI25" s="1" t="str">
        <f>IF('ouderschapsverlof 1e jaar'!N66="","",'ouderschapsverlof 1e jaar'!K$43+AC25)</f>
        <v/>
      </c>
      <c r="AJ25" s="1" t="str">
        <f>IF('ouderschapsverlof 1e jaar'!O66="","",'ouderschapsverlof 1e jaar'!K$43+AD25)</f>
        <v/>
      </c>
      <c r="AK25" s="1" t="str">
        <f>IF('ouderschapsverlof 1e jaar'!P66="","",'ouderschapsverlof 1e jaar'!K$43+AE25)</f>
        <v/>
      </c>
      <c r="AL25" s="1" t="str">
        <f>IF(U24="","",IF(U24+7&gt;='ouderschapsverlof 1e jaar'!J$19,"",U24+7))</f>
        <v/>
      </c>
      <c r="AM25" s="1" t="str">
        <f>IF('ouderschapsverlof 1e jaar'!V66="","",'ouderschapsverlof 1e jaar'!K$43+AA25)</f>
        <v/>
      </c>
      <c r="AN25" s="1" t="str">
        <f>IF('ouderschapsverlof 1e jaar'!W66="","",'ouderschapsverlof 1e jaar'!K$43+AB25)</f>
        <v/>
      </c>
      <c r="AO25" s="1" t="str">
        <f>IF('ouderschapsverlof 1e jaar'!X66="","",'ouderschapsverlof 1e jaar'!K$43+AC25)</f>
        <v/>
      </c>
      <c r="AP25" s="1" t="str">
        <f>IF('ouderschapsverlof 1e jaar'!Y66="","",'ouderschapsverlof 1e jaar'!K$43+AD25)</f>
        <v/>
      </c>
      <c r="AQ25" s="1" t="str">
        <f>IF('ouderschapsverlof 1e jaar'!Z66="","",'ouderschapsverlof 1e jaar'!K$43+AE25)</f>
        <v/>
      </c>
    </row>
    <row r="26" spans="1:43" x14ac:dyDescent="0.25">
      <c r="A26" s="2" t="s">
        <v>160</v>
      </c>
      <c r="C26" s="1">
        <f>MAX(AG2:AK54)</f>
        <v>0</v>
      </c>
      <c r="F26" s="1" t="str">
        <f>'ouderschapsverlof 1e jaar'!B65</f>
        <v/>
      </c>
      <c r="G26" s="4" t="str">
        <f t="shared" si="1"/>
        <v/>
      </c>
      <c r="H26" s="3">
        <f>'ouderschapsverlof 1e jaar'!C65</f>
        <v>0</v>
      </c>
      <c r="I26" s="4" t="e">
        <f t="shared" si="2"/>
        <v>#VALUE!</v>
      </c>
      <c r="J26" s="3">
        <f>'ouderschapsverlof 1e jaar'!D65</f>
        <v>0</v>
      </c>
      <c r="K26" s="4" t="e">
        <f t="shared" si="3"/>
        <v>#VALUE!</v>
      </c>
      <c r="L26" s="3">
        <f>'ouderschapsverlof 1e jaar'!E65</f>
        <v>0</v>
      </c>
      <c r="M26" s="4" t="e">
        <f t="shared" si="4"/>
        <v>#VALUE!</v>
      </c>
      <c r="N26" s="3">
        <f>'ouderschapsverlof 1e jaar'!F65</f>
        <v>0</v>
      </c>
      <c r="O26" s="4" t="e">
        <f t="shared" si="5"/>
        <v>#VALUE!</v>
      </c>
      <c r="P26" s="3">
        <f>'ouderschapsverlof 1e jaar'!G65</f>
        <v>0</v>
      </c>
      <c r="R26" s="4" t="str">
        <f t="shared" si="6"/>
        <v/>
      </c>
      <c r="S26" s="3">
        <f t="shared" si="0"/>
        <v>0</v>
      </c>
      <c r="U26" s="1" t="str">
        <f>IF(U25="","",IF(U25+7&gt;='ouderschapsverlof 1e jaar'!J$19,"",U25+7))</f>
        <v/>
      </c>
      <c r="V26" s="1" t="str">
        <f>IF('ouderschapsverlof 1e jaar'!C67="","",'ouderschapsverlof 1e jaar'!B$43+AA26)</f>
        <v/>
      </c>
      <c r="W26" s="1" t="str">
        <f>IF('ouderschapsverlof 1e jaar'!D67="","",'ouderschapsverlof 1e jaar'!B$43+AB26)</f>
        <v/>
      </c>
      <c r="X26" s="1" t="str">
        <f>IF('ouderschapsverlof 1e jaar'!E67="","",'ouderschapsverlof 1e jaar'!B$43+AC26)</f>
        <v/>
      </c>
      <c r="Y26" s="1" t="str">
        <f>IF('ouderschapsverlof 1e jaar'!F67="","",'ouderschapsverlof 1e jaar'!B$43+AD26)</f>
        <v/>
      </c>
      <c r="Z26" s="1" t="str">
        <f>IF('ouderschapsverlof 1e jaar'!G67="","",'ouderschapsverlof 1e jaar'!B$43+AE26)</f>
        <v/>
      </c>
      <c r="AA26" s="18">
        <v>168</v>
      </c>
      <c r="AB26" s="18">
        <v>169</v>
      </c>
      <c r="AC26" s="18">
        <v>170</v>
      </c>
      <c r="AD26" s="18">
        <v>171</v>
      </c>
      <c r="AE26" s="18">
        <v>172</v>
      </c>
      <c r="AF26" s="1" t="str">
        <f>IF(U25="","",IF(U25+7&gt;='ouderschapsverlof 1e jaar'!J$19,"",U25+7))</f>
        <v/>
      </c>
      <c r="AG26" s="1" t="str">
        <f>IF('ouderschapsverlof 1e jaar'!L67="","",'ouderschapsverlof 1e jaar'!K$43+AA26)</f>
        <v/>
      </c>
      <c r="AH26" s="1" t="str">
        <f>IF('ouderschapsverlof 1e jaar'!M67="","",'ouderschapsverlof 1e jaar'!K$43+AB26)</f>
        <v/>
      </c>
      <c r="AI26" s="1" t="str">
        <f>IF('ouderschapsverlof 1e jaar'!N67="","",'ouderschapsverlof 1e jaar'!K$43+AC26)</f>
        <v/>
      </c>
      <c r="AJ26" s="1" t="str">
        <f>IF('ouderschapsverlof 1e jaar'!O67="","",'ouderschapsverlof 1e jaar'!K$43+AD26)</f>
        <v/>
      </c>
      <c r="AK26" s="1" t="str">
        <f>IF('ouderschapsverlof 1e jaar'!P67="","",'ouderschapsverlof 1e jaar'!K$43+AE26)</f>
        <v/>
      </c>
      <c r="AL26" s="1" t="str">
        <f>IF(U25="","",IF(U25+7&gt;='ouderschapsverlof 1e jaar'!J$19,"",U25+7))</f>
        <v/>
      </c>
      <c r="AM26" s="1" t="str">
        <f>IF('ouderschapsverlof 1e jaar'!V67="","",'ouderschapsverlof 1e jaar'!K$43+AA26)</f>
        <v/>
      </c>
      <c r="AN26" s="1" t="str">
        <f>IF('ouderschapsverlof 1e jaar'!W67="","",'ouderschapsverlof 1e jaar'!K$43+AB26)</f>
        <v/>
      </c>
      <c r="AO26" s="1" t="str">
        <f>IF('ouderschapsverlof 1e jaar'!X67="","",'ouderschapsverlof 1e jaar'!K$43+AC26)</f>
        <v/>
      </c>
      <c r="AP26" s="1" t="str">
        <f>IF('ouderschapsverlof 1e jaar'!Y67="","",'ouderschapsverlof 1e jaar'!K$43+AD26)</f>
        <v/>
      </c>
      <c r="AQ26" s="1" t="str">
        <f>IF('ouderschapsverlof 1e jaar'!Z67="","",'ouderschapsverlof 1e jaar'!K$43+AE26)</f>
        <v/>
      </c>
    </row>
    <row r="27" spans="1:43" x14ac:dyDescent="0.25">
      <c r="A27" s="2" t="s">
        <v>161</v>
      </c>
      <c r="C27" s="1">
        <f>MAX(AM2:AQ54)</f>
        <v>0</v>
      </c>
      <c r="F27" s="1" t="str">
        <f>'ouderschapsverlof 1e jaar'!B66</f>
        <v/>
      </c>
      <c r="G27" s="4" t="str">
        <f t="shared" si="1"/>
        <v/>
      </c>
      <c r="H27" s="3">
        <f>'ouderschapsverlof 1e jaar'!C66</f>
        <v>0</v>
      </c>
      <c r="I27" s="4" t="e">
        <f t="shared" si="2"/>
        <v>#VALUE!</v>
      </c>
      <c r="J27" s="3">
        <f>'ouderschapsverlof 1e jaar'!D66</f>
        <v>0</v>
      </c>
      <c r="K27" s="4" t="e">
        <f t="shared" si="3"/>
        <v>#VALUE!</v>
      </c>
      <c r="L27" s="3">
        <f>'ouderschapsverlof 1e jaar'!E66</f>
        <v>0</v>
      </c>
      <c r="M27" s="4" t="e">
        <f t="shared" si="4"/>
        <v>#VALUE!</v>
      </c>
      <c r="N27" s="3">
        <f>'ouderschapsverlof 1e jaar'!F66</f>
        <v>0</v>
      </c>
      <c r="O27" s="4" t="e">
        <f t="shared" si="5"/>
        <v>#VALUE!</v>
      </c>
      <c r="P27" s="3">
        <f>'ouderschapsverlof 1e jaar'!G66</f>
        <v>0</v>
      </c>
      <c r="R27" s="4" t="str">
        <f t="shared" si="6"/>
        <v/>
      </c>
      <c r="S27" s="3">
        <f t="shared" si="0"/>
        <v>0</v>
      </c>
      <c r="U27" s="1" t="str">
        <f>IF(U26="","",IF(U26+7&gt;='ouderschapsverlof 1e jaar'!J$19,"",U26+7))</f>
        <v/>
      </c>
      <c r="V27" s="1" t="str">
        <f>IF('ouderschapsverlof 1e jaar'!C68="","",'ouderschapsverlof 1e jaar'!B$43+AA27)</f>
        <v/>
      </c>
      <c r="W27" s="1" t="str">
        <f>IF('ouderschapsverlof 1e jaar'!D68="","",'ouderschapsverlof 1e jaar'!B$43+AB27)</f>
        <v/>
      </c>
      <c r="X27" s="1" t="str">
        <f>IF('ouderschapsverlof 1e jaar'!E68="","",'ouderschapsverlof 1e jaar'!B$43+AC27)</f>
        <v/>
      </c>
      <c r="Y27" s="1" t="str">
        <f>IF('ouderschapsverlof 1e jaar'!F68="","",'ouderschapsverlof 1e jaar'!B$43+AD27)</f>
        <v/>
      </c>
      <c r="Z27" s="1" t="str">
        <f>IF('ouderschapsverlof 1e jaar'!G68="","",'ouderschapsverlof 1e jaar'!B$43+AE27)</f>
        <v/>
      </c>
      <c r="AA27" s="18">
        <v>175</v>
      </c>
      <c r="AB27" s="18">
        <v>176</v>
      </c>
      <c r="AC27" s="18">
        <v>177</v>
      </c>
      <c r="AD27" s="18">
        <v>178</v>
      </c>
      <c r="AE27" s="18">
        <v>179</v>
      </c>
      <c r="AF27" s="1" t="str">
        <f>IF(U26="","",IF(U26+7&gt;='ouderschapsverlof 1e jaar'!J$19,"",U26+7))</f>
        <v/>
      </c>
      <c r="AG27" s="1" t="str">
        <f>IF('ouderschapsverlof 1e jaar'!L68="","",'ouderschapsverlof 1e jaar'!K$43+AA27)</f>
        <v/>
      </c>
      <c r="AH27" s="1" t="str">
        <f>IF('ouderschapsverlof 1e jaar'!M68="","",'ouderschapsverlof 1e jaar'!K$43+AB27)</f>
        <v/>
      </c>
      <c r="AI27" s="1" t="str">
        <f>IF('ouderschapsverlof 1e jaar'!N68="","",'ouderschapsverlof 1e jaar'!K$43+AC27)</f>
        <v/>
      </c>
      <c r="AJ27" s="1" t="str">
        <f>IF('ouderschapsverlof 1e jaar'!O68="","",'ouderschapsverlof 1e jaar'!K$43+AD27)</f>
        <v/>
      </c>
      <c r="AK27" s="1" t="str">
        <f>IF('ouderschapsverlof 1e jaar'!P68="","",'ouderschapsverlof 1e jaar'!K$43+AE27)</f>
        <v/>
      </c>
      <c r="AL27" s="1" t="str">
        <f>IF(U26="","",IF(U26+7&gt;='ouderschapsverlof 1e jaar'!J$19,"",U26+7))</f>
        <v/>
      </c>
      <c r="AM27" s="1" t="str">
        <f>IF('ouderschapsverlof 1e jaar'!V68="","",'ouderschapsverlof 1e jaar'!K$43+AA27)</f>
        <v/>
      </c>
      <c r="AN27" s="1" t="str">
        <f>IF('ouderschapsverlof 1e jaar'!W68="","",'ouderschapsverlof 1e jaar'!K$43+AB27)</f>
        <v/>
      </c>
      <c r="AO27" s="1" t="str">
        <f>IF('ouderschapsverlof 1e jaar'!X68="","",'ouderschapsverlof 1e jaar'!K$43+AC27)</f>
        <v/>
      </c>
      <c r="AP27" s="1" t="str">
        <f>IF('ouderschapsverlof 1e jaar'!Y68="","",'ouderschapsverlof 1e jaar'!K$43+AD27)</f>
        <v/>
      </c>
      <c r="AQ27" s="1" t="str">
        <f>IF('ouderschapsverlof 1e jaar'!Z68="","",'ouderschapsverlof 1e jaar'!K$43+AE27)</f>
        <v/>
      </c>
    </row>
    <row r="28" spans="1:43" x14ac:dyDescent="0.25">
      <c r="A28" s="1" t="s">
        <v>162</v>
      </c>
      <c r="F28" s="1" t="str">
        <f>'ouderschapsverlof 1e jaar'!B67</f>
        <v/>
      </c>
      <c r="G28" s="4" t="str">
        <f t="shared" si="1"/>
        <v/>
      </c>
      <c r="H28" s="3">
        <f>'ouderschapsverlof 1e jaar'!C67</f>
        <v>0</v>
      </c>
      <c r="I28" s="4" t="e">
        <f t="shared" si="2"/>
        <v>#VALUE!</v>
      </c>
      <c r="J28" s="3">
        <f>'ouderschapsverlof 1e jaar'!D67</f>
        <v>0</v>
      </c>
      <c r="K28" s="4" t="e">
        <f t="shared" si="3"/>
        <v>#VALUE!</v>
      </c>
      <c r="L28" s="3">
        <f>'ouderschapsverlof 1e jaar'!E67</f>
        <v>0</v>
      </c>
      <c r="M28" s="4" t="e">
        <f t="shared" si="4"/>
        <v>#VALUE!</v>
      </c>
      <c r="N28" s="3">
        <f>'ouderschapsverlof 1e jaar'!F67</f>
        <v>0</v>
      </c>
      <c r="O28" s="4" t="e">
        <f t="shared" si="5"/>
        <v>#VALUE!</v>
      </c>
      <c r="P28" s="3">
        <f>'ouderschapsverlof 1e jaar'!G67</f>
        <v>0</v>
      </c>
      <c r="R28" s="4" t="str">
        <f t="shared" si="6"/>
        <v/>
      </c>
      <c r="S28" s="3">
        <f t="shared" si="0"/>
        <v>0</v>
      </c>
      <c r="U28" s="1" t="str">
        <f>IF(U27="","",IF(U27+7&gt;='ouderschapsverlof 1e jaar'!J$19,"",U27+7))</f>
        <v/>
      </c>
      <c r="V28" s="1" t="str">
        <f>IF('ouderschapsverlof 1e jaar'!C69="","",'ouderschapsverlof 1e jaar'!B$43+AA28)</f>
        <v/>
      </c>
      <c r="W28" s="1" t="str">
        <f>IF('ouderschapsverlof 1e jaar'!D69="","",'ouderschapsverlof 1e jaar'!B$43+AB28)</f>
        <v/>
      </c>
      <c r="X28" s="1" t="str">
        <f>IF('ouderschapsverlof 1e jaar'!E69="","",'ouderschapsverlof 1e jaar'!B$43+AC28)</f>
        <v/>
      </c>
      <c r="Y28" s="1" t="str">
        <f>IF('ouderschapsverlof 1e jaar'!F69="","",'ouderschapsverlof 1e jaar'!B$43+AD28)</f>
        <v/>
      </c>
      <c r="Z28" s="1" t="str">
        <f>IF('ouderschapsverlof 1e jaar'!G69="","",'ouderschapsverlof 1e jaar'!B$43+AE28)</f>
        <v/>
      </c>
      <c r="AA28" s="18">
        <v>182</v>
      </c>
      <c r="AB28" s="18">
        <v>183</v>
      </c>
      <c r="AC28" s="18">
        <v>184</v>
      </c>
      <c r="AD28" s="18">
        <v>185</v>
      </c>
      <c r="AE28" s="18">
        <v>186</v>
      </c>
      <c r="AF28" s="1" t="str">
        <f>IF(U27="","",IF(U27+7&gt;='ouderschapsverlof 1e jaar'!J$19,"",U27+7))</f>
        <v/>
      </c>
      <c r="AG28" s="1" t="str">
        <f>IF('ouderschapsverlof 1e jaar'!L69="","",'ouderschapsverlof 1e jaar'!K$43+AA28)</f>
        <v/>
      </c>
      <c r="AH28" s="1" t="str">
        <f>IF('ouderschapsverlof 1e jaar'!M69="","",'ouderschapsverlof 1e jaar'!K$43+AB28)</f>
        <v/>
      </c>
      <c r="AI28" s="1" t="str">
        <f>IF('ouderschapsverlof 1e jaar'!N69="","",'ouderschapsverlof 1e jaar'!K$43+AC28)</f>
        <v/>
      </c>
      <c r="AJ28" s="1" t="str">
        <f>IF('ouderschapsverlof 1e jaar'!O69="","",'ouderschapsverlof 1e jaar'!K$43+AD28)</f>
        <v/>
      </c>
      <c r="AK28" s="1" t="str">
        <f>IF('ouderschapsverlof 1e jaar'!P69="","",'ouderschapsverlof 1e jaar'!K$43+AE28)</f>
        <v/>
      </c>
      <c r="AL28" s="1" t="str">
        <f>IF(U27="","",IF(U27+7&gt;='ouderschapsverlof 1e jaar'!J$19,"",U27+7))</f>
        <v/>
      </c>
      <c r="AM28" s="1" t="str">
        <f>IF('ouderschapsverlof 1e jaar'!V69="","",'ouderschapsverlof 1e jaar'!K$43+AA28)</f>
        <v/>
      </c>
      <c r="AN28" s="1" t="str">
        <f>IF('ouderschapsverlof 1e jaar'!W69="","",'ouderschapsverlof 1e jaar'!K$43+AB28)</f>
        <v/>
      </c>
      <c r="AO28" s="1" t="str">
        <f>IF('ouderschapsverlof 1e jaar'!X69="","",'ouderschapsverlof 1e jaar'!K$43+AC28)</f>
        <v/>
      </c>
      <c r="AP28" s="1" t="str">
        <f>IF('ouderschapsverlof 1e jaar'!Y69="","",'ouderschapsverlof 1e jaar'!K$43+AD28)</f>
        <v/>
      </c>
      <c r="AQ28" s="1" t="str">
        <f>IF('ouderschapsverlof 1e jaar'!Z69="","",'ouderschapsverlof 1e jaar'!K$43+AE28)</f>
        <v/>
      </c>
    </row>
    <row r="29" spans="1:43" x14ac:dyDescent="0.25">
      <c r="A29" s="1" t="s">
        <v>164</v>
      </c>
      <c r="F29" s="1" t="str">
        <f>'ouderschapsverlof 1e jaar'!B68</f>
        <v/>
      </c>
      <c r="G29" s="4" t="str">
        <f t="shared" si="1"/>
        <v/>
      </c>
      <c r="H29" s="3">
        <f>'ouderschapsverlof 1e jaar'!C68</f>
        <v>0</v>
      </c>
      <c r="I29" s="4" t="e">
        <f t="shared" si="2"/>
        <v>#VALUE!</v>
      </c>
      <c r="J29" s="3">
        <f>'ouderschapsverlof 1e jaar'!D68</f>
        <v>0</v>
      </c>
      <c r="K29" s="4" t="e">
        <f t="shared" si="3"/>
        <v>#VALUE!</v>
      </c>
      <c r="L29" s="3">
        <f>'ouderschapsverlof 1e jaar'!E68</f>
        <v>0</v>
      </c>
      <c r="M29" s="4" t="e">
        <f t="shared" si="4"/>
        <v>#VALUE!</v>
      </c>
      <c r="N29" s="3">
        <f>'ouderschapsverlof 1e jaar'!F68</f>
        <v>0</v>
      </c>
      <c r="O29" s="4" t="e">
        <f t="shared" si="5"/>
        <v>#VALUE!</v>
      </c>
      <c r="P29" s="3">
        <f>'ouderschapsverlof 1e jaar'!G68</f>
        <v>0</v>
      </c>
      <c r="R29" s="4" t="str">
        <f t="shared" si="6"/>
        <v/>
      </c>
      <c r="S29" s="3">
        <f t="shared" si="0"/>
        <v>0</v>
      </c>
      <c r="U29" s="1" t="str">
        <f>IF(U28="","",IF(U28+7&gt;='ouderschapsverlof 1e jaar'!J$19,"",U28+7))</f>
        <v/>
      </c>
      <c r="V29" s="1" t="str">
        <f>IF('ouderschapsverlof 1e jaar'!C70="","",'ouderschapsverlof 1e jaar'!B$43+AA29)</f>
        <v/>
      </c>
      <c r="W29" s="1" t="str">
        <f>IF('ouderschapsverlof 1e jaar'!D70="","",'ouderschapsverlof 1e jaar'!B$43+AB29)</f>
        <v/>
      </c>
      <c r="X29" s="1" t="str">
        <f>IF('ouderschapsverlof 1e jaar'!E70="","",'ouderschapsverlof 1e jaar'!B$43+AC29)</f>
        <v/>
      </c>
      <c r="Y29" s="1" t="str">
        <f>IF('ouderschapsverlof 1e jaar'!F70="","",'ouderschapsverlof 1e jaar'!B$43+AD29)</f>
        <v/>
      </c>
      <c r="Z29" s="1" t="str">
        <f>IF('ouderschapsverlof 1e jaar'!G70="","",'ouderschapsverlof 1e jaar'!B$43+AE29)</f>
        <v/>
      </c>
      <c r="AA29" s="18">
        <v>189</v>
      </c>
      <c r="AB29" s="18">
        <v>190</v>
      </c>
      <c r="AC29" s="18">
        <v>191</v>
      </c>
      <c r="AD29" s="18">
        <v>192</v>
      </c>
      <c r="AE29" s="18">
        <v>193</v>
      </c>
      <c r="AF29" s="1" t="str">
        <f>IF(U28="","",IF(U28+7&gt;='ouderschapsverlof 1e jaar'!J$19,"",U28+7))</f>
        <v/>
      </c>
      <c r="AG29" s="1" t="str">
        <f>IF('ouderschapsverlof 1e jaar'!L70="","",'ouderschapsverlof 1e jaar'!K$43+AA29)</f>
        <v/>
      </c>
      <c r="AH29" s="1" t="str">
        <f>IF('ouderschapsverlof 1e jaar'!M70="","",'ouderschapsverlof 1e jaar'!K$43+AB29)</f>
        <v/>
      </c>
      <c r="AI29" s="1" t="str">
        <f>IF('ouderschapsverlof 1e jaar'!N70="","",'ouderschapsverlof 1e jaar'!K$43+AC29)</f>
        <v/>
      </c>
      <c r="AJ29" s="1" t="str">
        <f>IF('ouderschapsverlof 1e jaar'!O70="","",'ouderschapsverlof 1e jaar'!K$43+AD29)</f>
        <v/>
      </c>
      <c r="AK29" s="1" t="str">
        <f>IF('ouderschapsverlof 1e jaar'!P70="","",'ouderschapsverlof 1e jaar'!K$43+AE29)</f>
        <v/>
      </c>
      <c r="AL29" s="1" t="str">
        <f>IF(U28="","",IF(U28+7&gt;='ouderschapsverlof 1e jaar'!J$19,"",U28+7))</f>
        <v/>
      </c>
      <c r="AM29" s="1" t="str">
        <f>IF('ouderschapsverlof 1e jaar'!V70="","",'ouderschapsverlof 1e jaar'!K$43+AA29)</f>
        <v/>
      </c>
      <c r="AN29" s="1" t="str">
        <f>IF('ouderschapsverlof 1e jaar'!W70="","",'ouderschapsverlof 1e jaar'!K$43+AB29)</f>
        <v/>
      </c>
      <c r="AO29" s="1" t="str">
        <f>IF('ouderschapsverlof 1e jaar'!X70="","",'ouderschapsverlof 1e jaar'!K$43+AC29)</f>
        <v/>
      </c>
      <c r="AP29" s="1" t="str">
        <f>IF('ouderschapsverlof 1e jaar'!Y70="","",'ouderschapsverlof 1e jaar'!K$43+AD29)</f>
        <v/>
      </c>
      <c r="AQ29" s="1" t="str">
        <f>IF('ouderschapsverlof 1e jaar'!Z70="","",'ouderschapsverlof 1e jaar'!K$43+AE29)</f>
        <v/>
      </c>
    </row>
    <row r="30" spans="1:43" x14ac:dyDescent="0.25">
      <c r="A30" s="1" t="s">
        <v>163</v>
      </c>
      <c r="F30" s="1" t="str">
        <f>'ouderschapsverlof 1e jaar'!B69</f>
        <v/>
      </c>
      <c r="G30" s="4" t="str">
        <f t="shared" si="1"/>
        <v/>
      </c>
      <c r="H30" s="3">
        <f>'ouderschapsverlof 1e jaar'!C69</f>
        <v>0</v>
      </c>
      <c r="I30" s="4" t="e">
        <f t="shared" si="2"/>
        <v>#VALUE!</v>
      </c>
      <c r="J30" s="3">
        <f>'ouderschapsverlof 1e jaar'!D69</f>
        <v>0</v>
      </c>
      <c r="K30" s="4" t="e">
        <f t="shared" si="3"/>
        <v>#VALUE!</v>
      </c>
      <c r="L30" s="3">
        <f>'ouderschapsverlof 1e jaar'!E69</f>
        <v>0</v>
      </c>
      <c r="M30" s="4" t="e">
        <f t="shared" si="4"/>
        <v>#VALUE!</v>
      </c>
      <c r="N30" s="3">
        <f>'ouderschapsverlof 1e jaar'!F69</f>
        <v>0</v>
      </c>
      <c r="O30" s="4" t="e">
        <f t="shared" si="5"/>
        <v>#VALUE!</v>
      </c>
      <c r="P30" s="3">
        <f>'ouderschapsverlof 1e jaar'!G69</f>
        <v>0</v>
      </c>
      <c r="R30" s="4" t="str">
        <f t="shared" si="6"/>
        <v/>
      </c>
      <c r="S30" s="3">
        <f t="shared" si="0"/>
        <v>0</v>
      </c>
      <c r="U30" s="1" t="str">
        <f>IF(U29="","",IF(U29+7&gt;='ouderschapsverlof 1e jaar'!J$19,"",U29+7))</f>
        <v/>
      </c>
      <c r="V30" s="1" t="str">
        <f>IF('ouderschapsverlof 1e jaar'!C71="","",'ouderschapsverlof 1e jaar'!B$43+AA30)</f>
        <v/>
      </c>
      <c r="W30" s="1" t="str">
        <f>IF('ouderschapsverlof 1e jaar'!D71="","",'ouderschapsverlof 1e jaar'!B$43+AB30)</f>
        <v/>
      </c>
      <c r="X30" s="1" t="str">
        <f>IF('ouderschapsverlof 1e jaar'!E71="","",'ouderschapsverlof 1e jaar'!B$43+AC30)</f>
        <v/>
      </c>
      <c r="Y30" s="1" t="str">
        <f>IF('ouderschapsverlof 1e jaar'!F71="","",'ouderschapsverlof 1e jaar'!B$43+AD30)</f>
        <v/>
      </c>
      <c r="Z30" s="1" t="str">
        <f>IF('ouderschapsverlof 1e jaar'!G71="","",'ouderschapsverlof 1e jaar'!B$43+AE30)</f>
        <v/>
      </c>
      <c r="AA30" s="18">
        <v>196</v>
      </c>
      <c r="AB30" s="18">
        <v>197</v>
      </c>
      <c r="AC30" s="18">
        <v>198</v>
      </c>
      <c r="AD30" s="18">
        <v>199</v>
      </c>
      <c r="AE30" s="18">
        <v>200</v>
      </c>
      <c r="AF30" s="1" t="str">
        <f>IF(U29="","",IF(U29+7&gt;='ouderschapsverlof 1e jaar'!J$19,"",U29+7))</f>
        <v/>
      </c>
      <c r="AG30" s="1" t="str">
        <f>IF('ouderschapsverlof 1e jaar'!L71="","",'ouderschapsverlof 1e jaar'!K$43+AA30)</f>
        <v/>
      </c>
      <c r="AH30" s="1" t="str">
        <f>IF('ouderschapsverlof 1e jaar'!M71="","",'ouderschapsverlof 1e jaar'!K$43+AB30)</f>
        <v/>
      </c>
      <c r="AI30" s="1" t="str">
        <f>IF('ouderschapsverlof 1e jaar'!N71="","",'ouderschapsverlof 1e jaar'!K$43+AC30)</f>
        <v/>
      </c>
      <c r="AJ30" s="1" t="str">
        <f>IF('ouderschapsverlof 1e jaar'!O71="","",'ouderschapsverlof 1e jaar'!K$43+AD30)</f>
        <v/>
      </c>
      <c r="AK30" s="1" t="str">
        <f>IF('ouderschapsverlof 1e jaar'!P71="","",'ouderschapsverlof 1e jaar'!K$43+AE30)</f>
        <v/>
      </c>
      <c r="AL30" s="1" t="str">
        <f>IF(U29="","",IF(U29+7&gt;='ouderschapsverlof 1e jaar'!J$19,"",U29+7))</f>
        <v/>
      </c>
      <c r="AM30" s="1" t="str">
        <f>IF('ouderschapsverlof 1e jaar'!V71="","",'ouderschapsverlof 1e jaar'!K$43+AA30)</f>
        <v/>
      </c>
      <c r="AN30" s="1" t="str">
        <f>IF('ouderschapsverlof 1e jaar'!W71="","",'ouderschapsverlof 1e jaar'!K$43+AB30)</f>
        <v/>
      </c>
      <c r="AO30" s="1" t="str">
        <f>IF('ouderschapsverlof 1e jaar'!X71="","",'ouderschapsverlof 1e jaar'!K$43+AC30)</f>
        <v/>
      </c>
      <c r="AP30" s="1" t="str">
        <f>IF('ouderschapsverlof 1e jaar'!Y71="","",'ouderschapsverlof 1e jaar'!K$43+AD30)</f>
        <v/>
      </c>
      <c r="AQ30" s="1" t="str">
        <f>IF('ouderschapsverlof 1e jaar'!Z71="","",'ouderschapsverlof 1e jaar'!K$43+AE30)</f>
        <v/>
      </c>
    </row>
    <row r="31" spans="1:43" x14ac:dyDescent="0.25">
      <c r="A31" s="1" t="s">
        <v>165</v>
      </c>
      <c r="F31" s="1" t="str">
        <f>'ouderschapsverlof 1e jaar'!B70</f>
        <v/>
      </c>
      <c r="G31" s="4" t="str">
        <f t="shared" si="1"/>
        <v/>
      </c>
      <c r="H31" s="3">
        <f>'ouderschapsverlof 1e jaar'!C70</f>
        <v>0</v>
      </c>
      <c r="I31" s="4" t="e">
        <f t="shared" si="2"/>
        <v>#VALUE!</v>
      </c>
      <c r="J31" s="3">
        <f>'ouderschapsverlof 1e jaar'!D70</f>
        <v>0</v>
      </c>
      <c r="K31" s="4" t="e">
        <f t="shared" si="3"/>
        <v>#VALUE!</v>
      </c>
      <c r="L31" s="3">
        <f>'ouderschapsverlof 1e jaar'!E70</f>
        <v>0</v>
      </c>
      <c r="M31" s="4" t="e">
        <f t="shared" si="4"/>
        <v>#VALUE!</v>
      </c>
      <c r="N31" s="3">
        <f>'ouderschapsverlof 1e jaar'!F70</f>
        <v>0</v>
      </c>
      <c r="O31" s="4" t="e">
        <f t="shared" si="5"/>
        <v>#VALUE!</v>
      </c>
      <c r="P31" s="3">
        <f>'ouderschapsverlof 1e jaar'!G70</f>
        <v>0</v>
      </c>
      <c r="R31" s="4" t="str">
        <f t="shared" si="6"/>
        <v/>
      </c>
      <c r="S31" s="3">
        <f t="shared" si="0"/>
        <v>0</v>
      </c>
      <c r="U31" s="1" t="str">
        <f>IF(U30="","",IF(U30+7&gt;='ouderschapsverlof 1e jaar'!J$19,"",U30+7))</f>
        <v/>
      </c>
      <c r="V31" s="1" t="str">
        <f>IF('ouderschapsverlof 1e jaar'!C72="","",'ouderschapsverlof 1e jaar'!B$43+AA31)</f>
        <v/>
      </c>
      <c r="W31" s="1" t="str">
        <f>IF('ouderschapsverlof 1e jaar'!D72="","",'ouderschapsverlof 1e jaar'!B$43+AB31)</f>
        <v/>
      </c>
      <c r="X31" s="1" t="str">
        <f>IF('ouderschapsverlof 1e jaar'!E72="","",'ouderschapsverlof 1e jaar'!B$43+AC31)</f>
        <v/>
      </c>
      <c r="Y31" s="1" t="str">
        <f>IF('ouderschapsverlof 1e jaar'!F72="","",'ouderschapsverlof 1e jaar'!B$43+AD31)</f>
        <v/>
      </c>
      <c r="Z31" s="1" t="str">
        <f>IF('ouderschapsverlof 1e jaar'!G72="","",'ouderschapsverlof 1e jaar'!B$43+AE31)</f>
        <v/>
      </c>
      <c r="AA31" s="18">
        <v>203</v>
      </c>
      <c r="AB31" s="18">
        <v>204</v>
      </c>
      <c r="AC31" s="18">
        <v>205</v>
      </c>
      <c r="AD31" s="18">
        <v>206</v>
      </c>
      <c r="AE31" s="18">
        <v>207</v>
      </c>
      <c r="AF31" s="1" t="str">
        <f>IF(U30="","",IF(U30+7&gt;='ouderschapsverlof 1e jaar'!J$19,"",U30+7))</f>
        <v/>
      </c>
      <c r="AG31" s="1" t="str">
        <f>IF('ouderschapsverlof 1e jaar'!L72="","",'ouderschapsverlof 1e jaar'!K$43+AA31)</f>
        <v/>
      </c>
      <c r="AH31" s="1" t="str">
        <f>IF('ouderschapsverlof 1e jaar'!M72="","",'ouderschapsverlof 1e jaar'!K$43+AB31)</f>
        <v/>
      </c>
      <c r="AI31" s="1" t="str">
        <f>IF('ouderschapsverlof 1e jaar'!N72="","",'ouderschapsverlof 1e jaar'!K$43+AC31)</f>
        <v/>
      </c>
      <c r="AJ31" s="1" t="str">
        <f>IF('ouderschapsverlof 1e jaar'!O72="","",'ouderschapsverlof 1e jaar'!K$43+AD31)</f>
        <v/>
      </c>
      <c r="AK31" s="1" t="str">
        <f>IF('ouderschapsverlof 1e jaar'!P72="","",'ouderschapsverlof 1e jaar'!K$43+AE31)</f>
        <v/>
      </c>
      <c r="AL31" s="1" t="str">
        <f>IF(U30="","",IF(U30+7&gt;='ouderschapsverlof 1e jaar'!J$19,"",U30+7))</f>
        <v/>
      </c>
      <c r="AM31" s="1" t="str">
        <f>IF('ouderschapsverlof 1e jaar'!V72="","",'ouderschapsverlof 1e jaar'!K$43+AA31)</f>
        <v/>
      </c>
      <c r="AN31" s="1" t="str">
        <f>IF('ouderschapsverlof 1e jaar'!W72="","",'ouderschapsverlof 1e jaar'!K$43+AB31)</f>
        <v/>
      </c>
      <c r="AO31" s="1" t="str">
        <f>IF('ouderschapsverlof 1e jaar'!X72="","",'ouderschapsverlof 1e jaar'!K$43+AC31)</f>
        <v/>
      </c>
      <c r="AP31" s="1" t="str">
        <f>IF('ouderschapsverlof 1e jaar'!Y72="","",'ouderschapsverlof 1e jaar'!K$43+AD31)</f>
        <v/>
      </c>
      <c r="AQ31" s="1" t="str">
        <f>IF('ouderschapsverlof 1e jaar'!Z72="","",'ouderschapsverlof 1e jaar'!K$43+AE31)</f>
        <v/>
      </c>
    </row>
    <row r="32" spans="1:43" x14ac:dyDescent="0.25">
      <c r="A32" s="1" t="s">
        <v>148</v>
      </c>
      <c r="F32" s="1" t="str">
        <f>'ouderschapsverlof 1e jaar'!B71</f>
        <v/>
      </c>
      <c r="G32" s="4" t="str">
        <f t="shared" si="1"/>
        <v/>
      </c>
      <c r="H32" s="3">
        <f>'ouderschapsverlof 1e jaar'!C71</f>
        <v>0</v>
      </c>
      <c r="I32" s="4" t="e">
        <f t="shared" si="2"/>
        <v>#VALUE!</v>
      </c>
      <c r="J32" s="3">
        <f>'ouderschapsverlof 1e jaar'!D71</f>
        <v>0</v>
      </c>
      <c r="K32" s="4" t="e">
        <f t="shared" si="3"/>
        <v>#VALUE!</v>
      </c>
      <c r="L32" s="3">
        <f>'ouderschapsverlof 1e jaar'!E71</f>
        <v>0</v>
      </c>
      <c r="M32" s="4" t="e">
        <f t="shared" si="4"/>
        <v>#VALUE!</v>
      </c>
      <c r="N32" s="3">
        <f>'ouderschapsverlof 1e jaar'!F71</f>
        <v>0</v>
      </c>
      <c r="O32" s="4" t="e">
        <f t="shared" si="5"/>
        <v>#VALUE!</v>
      </c>
      <c r="P32" s="3">
        <f>'ouderschapsverlof 1e jaar'!G71</f>
        <v>0</v>
      </c>
      <c r="R32" s="4" t="str">
        <f t="shared" si="6"/>
        <v/>
      </c>
      <c r="S32" s="3">
        <f t="shared" si="0"/>
        <v>0</v>
      </c>
      <c r="U32" s="1" t="str">
        <f>IF(U31="","",IF(U31+7&gt;='ouderschapsverlof 1e jaar'!J$19,"",U31+7))</f>
        <v/>
      </c>
      <c r="V32" s="1" t="str">
        <f>IF('ouderschapsverlof 1e jaar'!C73="","",'ouderschapsverlof 1e jaar'!B$43+AA32)</f>
        <v/>
      </c>
      <c r="W32" s="1" t="str">
        <f>IF('ouderschapsverlof 1e jaar'!D73="","",'ouderschapsverlof 1e jaar'!B$43+AB32)</f>
        <v/>
      </c>
      <c r="X32" s="1" t="str">
        <f>IF('ouderschapsverlof 1e jaar'!E73="","",'ouderschapsverlof 1e jaar'!B$43+AC32)</f>
        <v/>
      </c>
      <c r="Y32" s="1" t="str">
        <f>IF('ouderschapsverlof 1e jaar'!F73="","",'ouderschapsverlof 1e jaar'!B$43+AD32)</f>
        <v/>
      </c>
      <c r="Z32" s="1" t="str">
        <f>IF('ouderschapsverlof 1e jaar'!G73="","",'ouderschapsverlof 1e jaar'!B$43+AE32)</f>
        <v/>
      </c>
      <c r="AA32" s="18">
        <v>210</v>
      </c>
      <c r="AB32" s="18">
        <v>211</v>
      </c>
      <c r="AC32" s="18">
        <v>212</v>
      </c>
      <c r="AD32" s="18">
        <v>213</v>
      </c>
      <c r="AE32" s="18">
        <v>214</v>
      </c>
      <c r="AF32" s="1" t="str">
        <f>IF(U31="","",IF(U31+7&gt;='ouderschapsverlof 1e jaar'!J$19,"",U31+7))</f>
        <v/>
      </c>
      <c r="AG32" s="1" t="str">
        <f>IF('ouderschapsverlof 1e jaar'!L73="","",'ouderschapsverlof 1e jaar'!K$43+AA32)</f>
        <v/>
      </c>
      <c r="AH32" s="1" t="str">
        <f>IF('ouderschapsverlof 1e jaar'!M73="","",'ouderschapsverlof 1e jaar'!K$43+AB32)</f>
        <v/>
      </c>
      <c r="AI32" s="1" t="str">
        <f>IF('ouderschapsverlof 1e jaar'!N73="","",'ouderschapsverlof 1e jaar'!K$43+AC32)</f>
        <v/>
      </c>
      <c r="AJ32" s="1" t="str">
        <f>IF('ouderschapsverlof 1e jaar'!O73="","",'ouderschapsverlof 1e jaar'!K$43+AD32)</f>
        <v/>
      </c>
      <c r="AK32" s="1" t="str">
        <f>IF('ouderschapsverlof 1e jaar'!P73="","",'ouderschapsverlof 1e jaar'!K$43+AE32)</f>
        <v/>
      </c>
      <c r="AL32" s="1" t="str">
        <f>IF(U31="","",IF(U31+7&gt;='ouderschapsverlof 1e jaar'!J$19,"",U31+7))</f>
        <v/>
      </c>
      <c r="AM32" s="1" t="str">
        <f>IF('ouderschapsverlof 1e jaar'!V73="","",'ouderschapsverlof 1e jaar'!K$43+AA32)</f>
        <v/>
      </c>
      <c r="AN32" s="1" t="str">
        <f>IF('ouderschapsverlof 1e jaar'!W73="","",'ouderschapsverlof 1e jaar'!K$43+AB32)</f>
        <v/>
      </c>
      <c r="AO32" s="1" t="str">
        <f>IF('ouderschapsverlof 1e jaar'!X73="","",'ouderschapsverlof 1e jaar'!K$43+AC32)</f>
        <v/>
      </c>
      <c r="AP32" s="1" t="str">
        <f>IF('ouderschapsverlof 1e jaar'!Y73="","",'ouderschapsverlof 1e jaar'!K$43+AD32)</f>
        <v/>
      </c>
      <c r="AQ32" s="1" t="str">
        <f>IF('ouderschapsverlof 1e jaar'!Z73="","",'ouderschapsverlof 1e jaar'!K$43+AE32)</f>
        <v/>
      </c>
    </row>
    <row r="33" spans="1:43" x14ac:dyDescent="0.25">
      <c r="A33">
        <f>IF(C12&lt;C25,1000,0)</f>
        <v>0</v>
      </c>
      <c r="F33" s="1" t="str">
        <f>'ouderschapsverlof 1e jaar'!B72</f>
        <v/>
      </c>
      <c r="G33" s="4" t="str">
        <f t="shared" si="1"/>
        <v/>
      </c>
      <c r="H33" s="3">
        <f>'ouderschapsverlof 1e jaar'!C72</f>
        <v>0</v>
      </c>
      <c r="I33" s="4" t="e">
        <f t="shared" si="2"/>
        <v>#VALUE!</v>
      </c>
      <c r="J33" s="3">
        <f>'ouderschapsverlof 1e jaar'!D72</f>
        <v>0</v>
      </c>
      <c r="K33" s="4" t="e">
        <f t="shared" si="3"/>
        <v>#VALUE!</v>
      </c>
      <c r="L33" s="3">
        <f>'ouderschapsverlof 1e jaar'!E72</f>
        <v>0</v>
      </c>
      <c r="M33" s="4" t="e">
        <f t="shared" si="4"/>
        <v>#VALUE!</v>
      </c>
      <c r="N33" s="3">
        <f>'ouderschapsverlof 1e jaar'!F72</f>
        <v>0</v>
      </c>
      <c r="O33" s="4" t="e">
        <f t="shared" si="5"/>
        <v>#VALUE!</v>
      </c>
      <c r="P33" s="3">
        <f>'ouderschapsverlof 1e jaar'!G72</f>
        <v>0</v>
      </c>
      <c r="R33" s="4" t="str">
        <f t="shared" si="6"/>
        <v/>
      </c>
      <c r="S33" s="3">
        <f t="shared" si="0"/>
        <v>0</v>
      </c>
      <c r="U33" s="1" t="str">
        <f>IF(U32="","",IF(U32+7&gt;='ouderschapsverlof 1e jaar'!J$19,"",U32+7))</f>
        <v/>
      </c>
      <c r="V33" s="1" t="str">
        <f>IF('ouderschapsverlof 1e jaar'!C74="","",'ouderschapsverlof 1e jaar'!B$43+AA33)</f>
        <v/>
      </c>
      <c r="W33" s="1" t="str">
        <f>IF('ouderschapsverlof 1e jaar'!D74="","",'ouderschapsverlof 1e jaar'!B$43+AB33)</f>
        <v/>
      </c>
      <c r="X33" s="1" t="str">
        <f>IF('ouderschapsverlof 1e jaar'!E74="","",'ouderschapsverlof 1e jaar'!B$43+AC33)</f>
        <v/>
      </c>
      <c r="Y33" s="1" t="str">
        <f>IF('ouderschapsverlof 1e jaar'!F74="","",'ouderschapsverlof 1e jaar'!B$43+AD33)</f>
        <v/>
      </c>
      <c r="Z33" s="1" t="str">
        <f>IF('ouderschapsverlof 1e jaar'!G74="","",'ouderschapsverlof 1e jaar'!B$43+AE33)</f>
        <v/>
      </c>
      <c r="AA33" s="18">
        <v>217</v>
      </c>
      <c r="AB33" s="18">
        <v>218</v>
      </c>
      <c r="AC33" s="18">
        <v>219</v>
      </c>
      <c r="AD33" s="18">
        <v>220</v>
      </c>
      <c r="AE33" s="18">
        <v>221</v>
      </c>
      <c r="AF33" s="1" t="str">
        <f>IF(U32="","",IF(U32+7&gt;='ouderschapsverlof 1e jaar'!J$19,"",U32+7))</f>
        <v/>
      </c>
      <c r="AG33" s="1" t="str">
        <f>IF('ouderschapsverlof 1e jaar'!L74="","",'ouderschapsverlof 1e jaar'!K$43+AA33)</f>
        <v/>
      </c>
      <c r="AH33" s="1" t="str">
        <f>IF('ouderschapsverlof 1e jaar'!M74="","",'ouderschapsverlof 1e jaar'!K$43+AB33)</f>
        <v/>
      </c>
      <c r="AI33" s="1" t="str">
        <f>IF('ouderschapsverlof 1e jaar'!N74="","",'ouderschapsverlof 1e jaar'!K$43+AC33)</f>
        <v/>
      </c>
      <c r="AJ33" s="1" t="str">
        <f>IF('ouderschapsverlof 1e jaar'!O74="","",'ouderschapsverlof 1e jaar'!K$43+AD33)</f>
        <v/>
      </c>
      <c r="AK33" s="1" t="str">
        <f>IF('ouderschapsverlof 1e jaar'!P74="","",'ouderschapsverlof 1e jaar'!K$43+AE33)</f>
        <v/>
      </c>
      <c r="AL33" s="1" t="str">
        <f>IF(U32="","",IF(U32+7&gt;='ouderschapsverlof 1e jaar'!J$19,"",U32+7))</f>
        <v/>
      </c>
      <c r="AM33" s="1" t="str">
        <f>IF('ouderschapsverlof 1e jaar'!V74="","",'ouderschapsverlof 1e jaar'!K$43+AA33)</f>
        <v/>
      </c>
      <c r="AN33" s="1" t="str">
        <f>IF('ouderschapsverlof 1e jaar'!W74="","",'ouderschapsverlof 1e jaar'!K$43+AB33)</f>
        <v/>
      </c>
      <c r="AO33" s="1" t="str">
        <f>IF('ouderschapsverlof 1e jaar'!X74="","",'ouderschapsverlof 1e jaar'!K$43+AC33)</f>
        <v/>
      </c>
      <c r="AP33" s="1" t="str">
        <f>IF('ouderschapsverlof 1e jaar'!Y74="","",'ouderschapsverlof 1e jaar'!K$43+AD33)</f>
        <v/>
      </c>
      <c r="AQ33" s="1" t="str">
        <f>IF('ouderschapsverlof 1e jaar'!Z74="","",'ouderschapsverlof 1e jaar'!K$43+AE33)</f>
        <v/>
      </c>
    </row>
    <row r="34" spans="1:43" x14ac:dyDescent="0.25">
      <c r="A34">
        <f>IF(C12&lt;C26,100,0)</f>
        <v>0</v>
      </c>
      <c r="F34" s="1" t="str">
        <f>'ouderschapsverlof 1e jaar'!B73</f>
        <v/>
      </c>
      <c r="G34" s="4" t="str">
        <f t="shared" si="1"/>
        <v/>
      </c>
      <c r="H34" s="3">
        <f>'ouderschapsverlof 1e jaar'!C73</f>
        <v>0</v>
      </c>
      <c r="I34" s="4" t="e">
        <f t="shared" si="2"/>
        <v>#VALUE!</v>
      </c>
      <c r="J34" s="3">
        <f>'ouderschapsverlof 1e jaar'!D73</f>
        <v>0</v>
      </c>
      <c r="K34" s="4" t="e">
        <f t="shared" si="3"/>
        <v>#VALUE!</v>
      </c>
      <c r="L34" s="3">
        <f>'ouderschapsverlof 1e jaar'!E73</f>
        <v>0</v>
      </c>
      <c r="M34" s="4" t="e">
        <f t="shared" si="4"/>
        <v>#VALUE!</v>
      </c>
      <c r="N34" s="3">
        <f>'ouderschapsverlof 1e jaar'!F73</f>
        <v>0</v>
      </c>
      <c r="O34" s="4" t="e">
        <f t="shared" si="5"/>
        <v>#VALUE!</v>
      </c>
      <c r="P34" s="3">
        <f>'ouderschapsverlof 1e jaar'!G73</f>
        <v>0</v>
      </c>
      <c r="R34" s="4" t="str">
        <f t="shared" si="6"/>
        <v/>
      </c>
      <c r="S34" s="3">
        <f t="shared" si="0"/>
        <v>0</v>
      </c>
      <c r="U34" s="1" t="str">
        <f>IF(U33="","",IF(U33+7&gt;='ouderschapsverlof 1e jaar'!J$19,"",U33+7))</f>
        <v/>
      </c>
      <c r="V34" s="1" t="str">
        <f>IF('ouderschapsverlof 1e jaar'!C75="","",'ouderschapsverlof 1e jaar'!B$43+AA34)</f>
        <v/>
      </c>
      <c r="W34" s="1" t="str">
        <f>IF('ouderschapsverlof 1e jaar'!D75="","",'ouderschapsverlof 1e jaar'!B$43+AB34)</f>
        <v/>
      </c>
      <c r="X34" s="1" t="str">
        <f>IF('ouderschapsverlof 1e jaar'!E75="","",'ouderschapsverlof 1e jaar'!B$43+AC34)</f>
        <v/>
      </c>
      <c r="Y34" s="1" t="str">
        <f>IF('ouderschapsverlof 1e jaar'!F75="","",'ouderschapsverlof 1e jaar'!B$43+AD34)</f>
        <v/>
      </c>
      <c r="Z34" s="1" t="str">
        <f>IF('ouderschapsverlof 1e jaar'!G75="","",'ouderschapsverlof 1e jaar'!B$43+AE34)</f>
        <v/>
      </c>
      <c r="AA34" s="18">
        <v>224</v>
      </c>
      <c r="AB34" s="18">
        <v>225</v>
      </c>
      <c r="AC34" s="18">
        <v>226</v>
      </c>
      <c r="AD34" s="18">
        <v>227</v>
      </c>
      <c r="AE34" s="18">
        <v>228</v>
      </c>
      <c r="AF34" s="1" t="str">
        <f>IF(U33="","",IF(U33+7&gt;='ouderschapsverlof 1e jaar'!J$19,"",U33+7))</f>
        <v/>
      </c>
      <c r="AG34" s="1" t="str">
        <f>IF('ouderschapsverlof 1e jaar'!L75="","",'ouderschapsverlof 1e jaar'!K$43+AA34)</f>
        <v/>
      </c>
      <c r="AH34" s="1" t="str">
        <f>IF('ouderschapsverlof 1e jaar'!M75="","",'ouderschapsverlof 1e jaar'!K$43+AB34)</f>
        <v/>
      </c>
      <c r="AI34" s="1" t="str">
        <f>IF('ouderschapsverlof 1e jaar'!N75="","",'ouderschapsverlof 1e jaar'!K$43+AC34)</f>
        <v/>
      </c>
      <c r="AJ34" s="1" t="str">
        <f>IF('ouderschapsverlof 1e jaar'!O75="","",'ouderschapsverlof 1e jaar'!K$43+AD34)</f>
        <v/>
      </c>
      <c r="AK34" s="1" t="str">
        <f>IF('ouderschapsverlof 1e jaar'!P75="","",'ouderschapsverlof 1e jaar'!K$43+AE34)</f>
        <v/>
      </c>
      <c r="AL34" s="1" t="str">
        <f>IF(U33="","",IF(U33+7&gt;='ouderschapsverlof 1e jaar'!J$19,"",U33+7))</f>
        <v/>
      </c>
      <c r="AM34" s="1" t="str">
        <f>IF('ouderschapsverlof 1e jaar'!V75="","",'ouderschapsverlof 1e jaar'!K$43+AA34)</f>
        <v/>
      </c>
      <c r="AN34" s="1" t="str">
        <f>IF('ouderschapsverlof 1e jaar'!W75="","",'ouderschapsverlof 1e jaar'!K$43+AB34)</f>
        <v/>
      </c>
      <c r="AO34" s="1" t="str">
        <f>IF('ouderschapsverlof 1e jaar'!X75="","",'ouderschapsverlof 1e jaar'!K$43+AC34)</f>
        <v/>
      </c>
      <c r="AP34" s="1" t="str">
        <f>IF('ouderschapsverlof 1e jaar'!Y75="","",'ouderschapsverlof 1e jaar'!K$43+AD34)</f>
        <v/>
      </c>
      <c r="AQ34" s="1" t="str">
        <f>IF('ouderschapsverlof 1e jaar'!Z75="","",'ouderschapsverlof 1e jaar'!K$43+AE34)</f>
        <v/>
      </c>
    </row>
    <row r="35" spans="1:43" x14ac:dyDescent="0.25">
      <c r="A35">
        <f>IF(C12&lt;C27,1,0)</f>
        <v>0</v>
      </c>
      <c r="F35" s="1" t="str">
        <f>'ouderschapsverlof 1e jaar'!B74</f>
        <v/>
      </c>
      <c r="G35" s="4" t="str">
        <f t="shared" si="1"/>
        <v/>
      </c>
      <c r="H35" s="3">
        <f>'ouderschapsverlof 1e jaar'!C74</f>
        <v>0</v>
      </c>
      <c r="I35" s="4" t="e">
        <f t="shared" si="2"/>
        <v>#VALUE!</v>
      </c>
      <c r="J35" s="3">
        <f>'ouderschapsverlof 1e jaar'!D74</f>
        <v>0</v>
      </c>
      <c r="K35" s="4" t="e">
        <f t="shared" si="3"/>
        <v>#VALUE!</v>
      </c>
      <c r="L35" s="3">
        <f>'ouderschapsverlof 1e jaar'!E74</f>
        <v>0</v>
      </c>
      <c r="M35" s="4" t="e">
        <f t="shared" si="4"/>
        <v>#VALUE!</v>
      </c>
      <c r="N35" s="3">
        <f>'ouderschapsverlof 1e jaar'!F74</f>
        <v>0</v>
      </c>
      <c r="O35" s="4" t="e">
        <f t="shared" si="5"/>
        <v>#VALUE!</v>
      </c>
      <c r="P35" s="3">
        <f>'ouderschapsverlof 1e jaar'!G74</f>
        <v>0</v>
      </c>
      <c r="R35" s="4" t="str">
        <f t="shared" si="6"/>
        <v/>
      </c>
      <c r="S35" s="3">
        <f t="shared" si="0"/>
        <v>0</v>
      </c>
      <c r="U35" s="1" t="str">
        <f>IF(U34="","",IF(U34+7&gt;='ouderschapsverlof 1e jaar'!J$19,"",U34+7))</f>
        <v/>
      </c>
      <c r="V35" s="1" t="str">
        <f>IF('ouderschapsverlof 1e jaar'!C76="","",'ouderschapsverlof 1e jaar'!B$43+AA35)</f>
        <v/>
      </c>
      <c r="W35" s="1" t="str">
        <f>IF('ouderschapsverlof 1e jaar'!D76="","",'ouderschapsverlof 1e jaar'!B$43+AB35)</f>
        <v/>
      </c>
      <c r="X35" s="1" t="str">
        <f>IF('ouderschapsverlof 1e jaar'!E76="","",'ouderschapsverlof 1e jaar'!B$43+AC35)</f>
        <v/>
      </c>
      <c r="Y35" s="1" t="str">
        <f>IF('ouderschapsverlof 1e jaar'!F76="","",'ouderschapsverlof 1e jaar'!B$43+AD35)</f>
        <v/>
      </c>
      <c r="Z35" s="1" t="str">
        <f>IF('ouderschapsverlof 1e jaar'!G76="","",'ouderschapsverlof 1e jaar'!B$43+AE35)</f>
        <v/>
      </c>
      <c r="AA35" s="18">
        <v>231</v>
      </c>
      <c r="AB35" s="18">
        <v>232</v>
      </c>
      <c r="AC35" s="18">
        <v>233</v>
      </c>
      <c r="AD35" s="18">
        <v>234</v>
      </c>
      <c r="AE35" s="18">
        <v>235</v>
      </c>
      <c r="AF35" s="1" t="str">
        <f>IF(U34="","",IF(U34+7&gt;='ouderschapsverlof 1e jaar'!J$19,"",U34+7))</f>
        <v/>
      </c>
      <c r="AG35" s="1" t="str">
        <f>IF('ouderschapsverlof 1e jaar'!L76="","",'ouderschapsverlof 1e jaar'!K$43+AA35)</f>
        <v/>
      </c>
      <c r="AH35" s="1" t="str">
        <f>IF('ouderschapsverlof 1e jaar'!M76="","",'ouderschapsverlof 1e jaar'!K$43+AB35)</f>
        <v/>
      </c>
      <c r="AI35" s="1" t="str">
        <f>IF('ouderschapsverlof 1e jaar'!N76="","",'ouderschapsverlof 1e jaar'!K$43+AC35)</f>
        <v/>
      </c>
      <c r="AJ35" s="1" t="str">
        <f>IF('ouderschapsverlof 1e jaar'!O76="","",'ouderschapsverlof 1e jaar'!K$43+AD35)</f>
        <v/>
      </c>
      <c r="AK35" s="1" t="str">
        <f>IF('ouderschapsverlof 1e jaar'!P76="","",'ouderschapsverlof 1e jaar'!K$43+AE35)</f>
        <v/>
      </c>
      <c r="AL35" s="1" t="str">
        <f>IF(U34="","",IF(U34+7&gt;='ouderschapsverlof 1e jaar'!J$19,"",U34+7))</f>
        <v/>
      </c>
      <c r="AM35" s="1" t="str">
        <f>IF('ouderschapsverlof 1e jaar'!V76="","",'ouderschapsverlof 1e jaar'!K$43+AA35)</f>
        <v/>
      </c>
      <c r="AN35" s="1" t="str">
        <f>IF('ouderschapsverlof 1e jaar'!W76="","",'ouderschapsverlof 1e jaar'!K$43+AB35)</f>
        <v/>
      </c>
      <c r="AO35" s="1" t="str">
        <f>IF('ouderschapsverlof 1e jaar'!X76="","",'ouderschapsverlof 1e jaar'!K$43+AC35)</f>
        <v/>
      </c>
      <c r="AP35" s="1" t="str">
        <f>IF('ouderschapsverlof 1e jaar'!Y76="","",'ouderschapsverlof 1e jaar'!K$43+AD35)</f>
        <v/>
      </c>
      <c r="AQ35" s="1" t="str">
        <f>IF('ouderschapsverlof 1e jaar'!Z76="","",'ouderschapsverlof 1e jaar'!K$43+AE35)</f>
        <v/>
      </c>
    </row>
    <row r="36" spans="1:43" x14ac:dyDescent="0.25">
      <c r="A36">
        <f>SUBTOTAL(9,A33:A35)</f>
        <v>0</v>
      </c>
      <c r="F36" s="1" t="str">
        <f>'ouderschapsverlof 1e jaar'!B75</f>
        <v/>
      </c>
      <c r="G36" s="4" t="str">
        <f t="shared" si="1"/>
        <v/>
      </c>
      <c r="H36" s="3">
        <f>'ouderschapsverlof 1e jaar'!C75</f>
        <v>0</v>
      </c>
      <c r="I36" s="4" t="e">
        <f t="shared" si="2"/>
        <v>#VALUE!</v>
      </c>
      <c r="J36" s="3">
        <f>'ouderschapsverlof 1e jaar'!D75</f>
        <v>0</v>
      </c>
      <c r="K36" s="4" t="e">
        <f t="shared" si="3"/>
        <v>#VALUE!</v>
      </c>
      <c r="L36" s="3">
        <f>'ouderschapsverlof 1e jaar'!E75</f>
        <v>0</v>
      </c>
      <c r="M36" s="4" t="e">
        <f t="shared" si="4"/>
        <v>#VALUE!</v>
      </c>
      <c r="N36" s="3">
        <f>'ouderschapsverlof 1e jaar'!F75</f>
        <v>0</v>
      </c>
      <c r="O36" s="4" t="e">
        <f t="shared" si="5"/>
        <v>#VALUE!</v>
      </c>
      <c r="P36" s="3">
        <f>'ouderschapsverlof 1e jaar'!G75</f>
        <v>0</v>
      </c>
      <c r="R36" s="4" t="str">
        <f t="shared" si="6"/>
        <v/>
      </c>
      <c r="S36" s="3">
        <f t="shared" ref="S36:S56" si="7">H36</f>
        <v>0</v>
      </c>
      <c r="U36" s="1" t="str">
        <f>IF(U35="","",IF(U35+7&gt;='ouderschapsverlof 1e jaar'!J$19,"",U35+7))</f>
        <v/>
      </c>
      <c r="V36" s="1" t="str">
        <f>IF('ouderschapsverlof 1e jaar'!C77="","",'ouderschapsverlof 1e jaar'!B$43+AA36)</f>
        <v/>
      </c>
      <c r="W36" s="1" t="str">
        <f>IF('ouderschapsverlof 1e jaar'!D77="","",'ouderschapsverlof 1e jaar'!B$43+AB36)</f>
        <v/>
      </c>
      <c r="X36" s="1" t="str">
        <f>IF('ouderschapsverlof 1e jaar'!E77="","",'ouderschapsverlof 1e jaar'!B$43+AC36)</f>
        <v/>
      </c>
      <c r="Y36" s="1" t="str">
        <f>IF('ouderschapsverlof 1e jaar'!F77="","",'ouderschapsverlof 1e jaar'!B$43+AD36)</f>
        <v/>
      </c>
      <c r="Z36" s="1" t="str">
        <f>IF('ouderschapsverlof 1e jaar'!G77="","",'ouderschapsverlof 1e jaar'!B$43+AE36)</f>
        <v/>
      </c>
      <c r="AA36" s="18">
        <v>238</v>
      </c>
      <c r="AB36" s="18">
        <v>239</v>
      </c>
      <c r="AC36" s="18">
        <v>240</v>
      </c>
      <c r="AD36" s="18">
        <v>241</v>
      </c>
      <c r="AE36" s="18">
        <v>242</v>
      </c>
      <c r="AF36" s="1" t="str">
        <f>IF(U35="","",IF(U35+7&gt;='ouderschapsverlof 1e jaar'!J$19,"",U35+7))</f>
        <v/>
      </c>
      <c r="AG36" s="1" t="str">
        <f>IF('ouderschapsverlof 1e jaar'!L77="","",'ouderschapsverlof 1e jaar'!K$43+AA36)</f>
        <v/>
      </c>
      <c r="AH36" s="1" t="str">
        <f>IF('ouderschapsverlof 1e jaar'!M77="","",'ouderschapsverlof 1e jaar'!K$43+AB36)</f>
        <v/>
      </c>
      <c r="AI36" s="1" t="str">
        <f>IF('ouderschapsverlof 1e jaar'!N77="","",'ouderschapsverlof 1e jaar'!K$43+AC36)</f>
        <v/>
      </c>
      <c r="AJ36" s="1" t="str">
        <f>IF('ouderschapsverlof 1e jaar'!O77="","",'ouderschapsverlof 1e jaar'!K$43+AD36)</f>
        <v/>
      </c>
      <c r="AK36" s="1" t="str">
        <f>IF('ouderschapsverlof 1e jaar'!P77="","",'ouderschapsverlof 1e jaar'!K$43+AE36)</f>
        <v/>
      </c>
      <c r="AL36" s="1" t="str">
        <f>IF(U35="","",IF(U35+7&gt;='ouderschapsverlof 1e jaar'!J$19,"",U35+7))</f>
        <v/>
      </c>
      <c r="AM36" s="1" t="str">
        <f>IF('ouderschapsverlof 1e jaar'!V77="","",'ouderschapsverlof 1e jaar'!K$43+AA36)</f>
        <v/>
      </c>
      <c r="AN36" s="1" t="str">
        <f>IF('ouderschapsverlof 1e jaar'!W77="","",'ouderschapsverlof 1e jaar'!K$43+AB36)</f>
        <v/>
      </c>
      <c r="AO36" s="1" t="str">
        <f>IF('ouderschapsverlof 1e jaar'!X77="","",'ouderschapsverlof 1e jaar'!K$43+AC36)</f>
        <v/>
      </c>
      <c r="AP36" s="1" t="str">
        <f>IF('ouderschapsverlof 1e jaar'!Y77="","",'ouderschapsverlof 1e jaar'!K$43+AD36)</f>
        <v/>
      </c>
      <c r="AQ36" s="1" t="str">
        <f>IF('ouderschapsverlof 1e jaar'!Z77="","",'ouderschapsverlof 1e jaar'!K$43+AE36)</f>
        <v/>
      </c>
    </row>
    <row r="37" spans="1:43" x14ac:dyDescent="0.25">
      <c r="A37" t="str">
        <f>IF(A36=1,A30,IF(A36=100,A29,IF(A36=101,A32,IF(A36=1000,A28,IF(A36=1100,A31,IF(A36=1101,A32,""))))))</f>
        <v/>
      </c>
      <c r="F37" s="1" t="str">
        <f>'ouderschapsverlof 1e jaar'!B76</f>
        <v/>
      </c>
      <c r="G37" s="4" t="str">
        <f t="shared" si="1"/>
        <v/>
      </c>
      <c r="H37" s="3">
        <f>'ouderschapsverlof 1e jaar'!C76</f>
        <v>0</v>
      </c>
      <c r="I37" s="4" t="e">
        <f t="shared" si="2"/>
        <v>#VALUE!</v>
      </c>
      <c r="J37" s="3">
        <f>'ouderschapsverlof 1e jaar'!D76</f>
        <v>0</v>
      </c>
      <c r="K37" s="4" t="e">
        <f t="shared" si="3"/>
        <v>#VALUE!</v>
      </c>
      <c r="L37" s="3">
        <f>'ouderschapsverlof 1e jaar'!E76</f>
        <v>0</v>
      </c>
      <c r="M37" s="4" t="e">
        <f t="shared" si="4"/>
        <v>#VALUE!</v>
      </c>
      <c r="N37" s="3">
        <f>'ouderschapsverlof 1e jaar'!F76</f>
        <v>0</v>
      </c>
      <c r="O37" s="4" t="e">
        <f t="shared" si="5"/>
        <v>#VALUE!</v>
      </c>
      <c r="P37" s="3">
        <f>'ouderschapsverlof 1e jaar'!G76</f>
        <v>0</v>
      </c>
      <c r="R37" s="4" t="str">
        <f t="shared" si="6"/>
        <v/>
      </c>
      <c r="S37" s="3">
        <f t="shared" si="7"/>
        <v>0</v>
      </c>
      <c r="U37" s="1" t="str">
        <f>IF(U36="","",IF(U36+7&gt;='ouderschapsverlof 1e jaar'!J$19,"",U36+7))</f>
        <v/>
      </c>
      <c r="V37" s="1" t="str">
        <f>IF('ouderschapsverlof 1e jaar'!C78="","",'ouderschapsverlof 1e jaar'!B$43+AA37)</f>
        <v/>
      </c>
      <c r="W37" s="1" t="str">
        <f>IF('ouderschapsverlof 1e jaar'!D78="","",'ouderschapsverlof 1e jaar'!B$43+AB37)</f>
        <v/>
      </c>
      <c r="X37" s="1" t="str">
        <f>IF('ouderschapsverlof 1e jaar'!E78="","",'ouderschapsverlof 1e jaar'!B$43+AC37)</f>
        <v/>
      </c>
      <c r="Y37" s="1" t="str">
        <f>IF('ouderschapsverlof 1e jaar'!F78="","",'ouderschapsverlof 1e jaar'!B$43+AD37)</f>
        <v/>
      </c>
      <c r="Z37" s="1" t="str">
        <f>IF('ouderschapsverlof 1e jaar'!G78="","",'ouderschapsverlof 1e jaar'!B$43+AE37)</f>
        <v/>
      </c>
      <c r="AA37" s="18">
        <v>245</v>
      </c>
      <c r="AB37" s="18">
        <v>246</v>
      </c>
      <c r="AC37" s="18">
        <v>247</v>
      </c>
      <c r="AD37" s="18">
        <v>248</v>
      </c>
      <c r="AE37" s="18">
        <v>249</v>
      </c>
      <c r="AF37" s="1" t="str">
        <f>IF(U36="","",IF(U36+7&gt;='ouderschapsverlof 1e jaar'!J$19,"",U36+7))</f>
        <v/>
      </c>
      <c r="AG37" s="1" t="str">
        <f>IF('ouderschapsverlof 1e jaar'!L78="","",'ouderschapsverlof 1e jaar'!K$43+AA37)</f>
        <v/>
      </c>
      <c r="AH37" s="1" t="str">
        <f>IF('ouderschapsverlof 1e jaar'!M78="","",'ouderschapsverlof 1e jaar'!K$43+AB37)</f>
        <v/>
      </c>
      <c r="AI37" s="1" t="str">
        <f>IF('ouderschapsverlof 1e jaar'!N78="","",'ouderschapsverlof 1e jaar'!K$43+AC37)</f>
        <v/>
      </c>
      <c r="AJ37" s="1" t="str">
        <f>IF('ouderschapsverlof 1e jaar'!O78="","",'ouderschapsverlof 1e jaar'!K$43+AD37)</f>
        <v/>
      </c>
      <c r="AK37" s="1" t="str">
        <f>IF('ouderschapsverlof 1e jaar'!P78="","",'ouderschapsverlof 1e jaar'!K$43+AE37)</f>
        <v/>
      </c>
      <c r="AL37" s="1" t="str">
        <f>IF(U36="","",IF(U36+7&gt;='ouderschapsverlof 1e jaar'!J$19,"",U36+7))</f>
        <v/>
      </c>
      <c r="AM37" s="1" t="str">
        <f>IF('ouderschapsverlof 1e jaar'!V78="","",'ouderschapsverlof 1e jaar'!K$43+AA37)</f>
        <v/>
      </c>
      <c r="AN37" s="1" t="str">
        <f>IF('ouderschapsverlof 1e jaar'!W78="","",'ouderschapsverlof 1e jaar'!K$43+AB37)</f>
        <v/>
      </c>
      <c r="AO37" s="1" t="str">
        <f>IF('ouderschapsverlof 1e jaar'!X78="","",'ouderschapsverlof 1e jaar'!K$43+AC37)</f>
        <v/>
      </c>
      <c r="AP37" s="1" t="str">
        <f>IF('ouderschapsverlof 1e jaar'!Y78="","",'ouderschapsverlof 1e jaar'!K$43+AD37)</f>
        <v/>
      </c>
      <c r="AQ37" s="1" t="str">
        <f>IF('ouderschapsverlof 1e jaar'!Z78="","",'ouderschapsverlof 1e jaar'!K$43+AE37)</f>
        <v/>
      </c>
    </row>
    <row r="38" spans="1:43" x14ac:dyDescent="0.25">
      <c r="A38" s="1"/>
      <c r="F38" s="1" t="str">
        <f>'ouderschapsverlof 1e jaar'!B77</f>
        <v/>
      </c>
      <c r="G38" s="4" t="str">
        <f t="shared" si="1"/>
        <v/>
      </c>
      <c r="H38" s="3">
        <f>'ouderschapsverlof 1e jaar'!C77</f>
        <v>0</v>
      </c>
      <c r="I38" s="4" t="e">
        <f t="shared" si="2"/>
        <v>#VALUE!</v>
      </c>
      <c r="J38" s="3">
        <f>'ouderschapsverlof 1e jaar'!D77</f>
        <v>0</v>
      </c>
      <c r="K38" s="4" t="e">
        <f t="shared" si="3"/>
        <v>#VALUE!</v>
      </c>
      <c r="L38" s="3">
        <f>'ouderschapsverlof 1e jaar'!E77</f>
        <v>0</v>
      </c>
      <c r="M38" s="4" t="e">
        <f t="shared" si="4"/>
        <v>#VALUE!</v>
      </c>
      <c r="N38" s="3">
        <f>'ouderschapsverlof 1e jaar'!F77</f>
        <v>0</v>
      </c>
      <c r="O38" s="4" t="e">
        <f t="shared" si="5"/>
        <v>#VALUE!</v>
      </c>
      <c r="P38" s="3">
        <f>'ouderschapsverlof 1e jaar'!G77</f>
        <v>0</v>
      </c>
      <c r="R38" s="4" t="str">
        <f t="shared" si="6"/>
        <v/>
      </c>
      <c r="S38" s="3">
        <f t="shared" si="7"/>
        <v>0</v>
      </c>
      <c r="U38" s="1" t="str">
        <f>IF(U37="","",IF(U37+7&gt;='ouderschapsverlof 1e jaar'!J$19,"",U37+7))</f>
        <v/>
      </c>
      <c r="V38" s="1" t="str">
        <f>IF('ouderschapsverlof 1e jaar'!C79="","",'ouderschapsverlof 1e jaar'!B$43+AA38)</f>
        <v/>
      </c>
      <c r="W38" s="1" t="str">
        <f>IF('ouderschapsverlof 1e jaar'!D79="","",'ouderschapsverlof 1e jaar'!B$43+AB38)</f>
        <v/>
      </c>
      <c r="X38" s="1" t="str">
        <f>IF('ouderschapsverlof 1e jaar'!E79="","",'ouderschapsverlof 1e jaar'!B$43+AC38)</f>
        <v/>
      </c>
      <c r="Y38" s="1" t="str">
        <f>IF('ouderschapsverlof 1e jaar'!F79="","",'ouderschapsverlof 1e jaar'!B$43+AD38)</f>
        <v/>
      </c>
      <c r="Z38" s="1" t="str">
        <f>IF('ouderschapsverlof 1e jaar'!G79="","",'ouderschapsverlof 1e jaar'!B$43+AE38)</f>
        <v/>
      </c>
      <c r="AA38" s="18">
        <v>252</v>
      </c>
      <c r="AB38" s="18">
        <v>253</v>
      </c>
      <c r="AC38" s="18">
        <v>254</v>
      </c>
      <c r="AD38" s="18">
        <v>255</v>
      </c>
      <c r="AE38" s="18">
        <v>256</v>
      </c>
      <c r="AF38" s="1" t="str">
        <f>IF(U37="","",IF(U37+7&gt;='ouderschapsverlof 1e jaar'!J$19,"",U37+7))</f>
        <v/>
      </c>
      <c r="AG38" s="1" t="str">
        <f>IF('ouderschapsverlof 1e jaar'!L79="","",'ouderschapsverlof 1e jaar'!K$43+AA38)</f>
        <v/>
      </c>
      <c r="AH38" s="1" t="str">
        <f>IF('ouderschapsverlof 1e jaar'!M79="","",'ouderschapsverlof 1e jaar'!K$43+AB38)</f>
        <v/>
      </c>
      <c r="AI38" s="1" t="str">
        <f>IF('ouderschapsverlof 1e jaar'!N79="","",'ouderschapsverlof 1e jaar'!K$43+AC38)</f>
        <v/>
      </c>
      <c r="AJ38" s="1" t="str">
        <f>IF('ouderschapsverlof 1e jaar'!O79="","",'ouderschapsverlof 1e jaar'!K$43+AD38)</f>
        <v/>
      </c>
      <c r="AK38" s="1" t="str">
        <f>IF('ouderschapsverlof 1e jaar'!P79="","",'ouderschapsverlof 1e jaar'!K$43+AE38)</f>
        <v/>
      </c>
      <c r="AL38" s="1" t="str">
        <f>IF(U37="","",IF(U37+7&gt;='ouderschapsverlof 1e jaar'!J$19,"",U37+7))</f>
        <v/>
      </c>
      <c r="AM38" s="1" t="str">
        <f>IF('ouderschapsverlof 1e jaar'!V79="","",'ouderschapsverlof 1e jaar'!K$43+AA38)</f>
        <v/>
      </c>
      <c r="AN38" s="1" t="str">
        <f>IF('ouderschapsverlof 1e jaar'!W79="","",'ouderschapsverlof 1e jaar'!K$43+AB38)</f>
        <v/>
      </c>
      <c r="AO38" s="1" t="str">
        <f>IF('ouderschapsverlof 1e jaar'!X79="","",'ouderschapsverlof 1e jaar'!K$43+AC38)</f>
        <v/>
      </c>
      <c r="AP38" s="1" t="str">
        <f>IF('ouderschapsverlof 1e jaar'!Y79="","",'ouderschapsverlof 1e jaar'!K$43+AD38)</f>
        <v/>
      </c>
      <c r="AQ38" s="1" t="str">
        <f>IF('ouderschapsverlof 1e jaar'!Z79="","",'ouderschapsverlof 1e jaar'!K$43+AE38)</f>
        <v/>
      </c>
    </row>
    <row r="39" spans="1:43" x14ac:dyDescent="0.25">
      <c r="A39" s="1"/>
      <c r="F39" s="1" t="str">
        <f>'ouderschapsverlof 1e jaar'!B78</f>
        <v/>
      </c>
      <c r="G39" s="4" t="str">
        <f t="shared" si="1"/>
        <v/>
      </c>
      <c r="H39" s="3">
        <f>'ouderschapsverlof 1e jaar'!C78</f>
        <v>0</v>
      </c>
      <c r="I39" s="4" t="e">
        <f t="shared" si="2"/>
        <v>#VALUE!</v>
      </c>
      <c r="J39" s="3">
        <f>'ouderschapsverlof 1e jaar'!D78</f>
        <v>0</v>
      </c>
      <c r="K39" s="4" t="e">
        <f t="shared" si="3"/>
        <v>#VALUE!</v>
      </c>
      <c r="L39" s="3">
        <f>'ouderschapsverlof 1e jaar'!E78</f>
        <v>0</v>
      </c>
      <c r="M39" s="4" t="e">
        <f t="shared" si="4"/>
        <v>#VALUE!</v>
      </c>
      <c r="N39" s="3">
        <f>'ouderschapsverlof 1e jaar'!F78</f>
        <v>0</v>
      </c>
      <c r="O39" s="4" t="e">
        <f t="shared" si="5"/>
        <v>#VALUE!</v>
      </c>
      <c r="P39" s="3">
        <f>'ouderschapsverlof 1e jaar'!G78</f>
        <v>0</v>
      </c>
      <c r="R39" s="4" t="str">
        <f t="shared" si="6"/>
        <v/>
      </c>
      <c r="S39" s="3">
        <f t="shared" si="7"/>
        <v>0</v>
      </c>
      <c r="U39" s="1" t="str">
        <f>IF(U38="","",IF(U38+7&gt;='ouderschapsverlof 1e jaar'!J$19,"",U38+7))</f>
        <v/>
      </c>
      <c r="V39" s="1" t="str">
        <f>IF('ouderschapsverlof 1e jaar'!C80="","",'ouderschapsverlof 1e jaar'!B$43+AA39)</f>
        <v/>
      </c>
      <c r="W39" s="1" t="str">
        <f>IF('ouderschapsverlof 1e jaar'!D80="","",'ouderschapsverlof 1e jaar'!B$43+AB39)</f>
        <v/>
      </c>
      <c r="X39" s="1" t="str">
        <f>IF('ouderschapsverlof 1e jaar'!E80="","",'ouderschapsverlof 1e jaar'!B$43+AC39)</f>
        <v/>
      </c>
      <c r="Y39" s="1" t="str">
        <f>IF('ouderschapsverlof 1e jaar'!F80="","",'ouderschapsverlof 1e jaar'!B$43+AD39)</f>
        <v/>
      </c>
      <c r="Z39" s="1" t="str">
        <f>IF('ouderschapsverlof 1e jaar'!G80="","",'ouderschapsverlof 1e jaar'!B$43+AE39)</f>
        <v/>
      </c>
      <c r="AA39" s="18">
        <v>259</v>
      </c>
      <c r="AB39" s="18">
        <v>260</v>
      </c>
      <c r="AC39" s="18">
        <v>261</v>
      </c>
      <c r="AD39" s="18">
        <v>262</v>
      </c>
      <c r="AE39" s="18">
        <v>263</v>
      </c>
      <c r="AF39" s="1" t="str">
        <f>IF(U38="","",IF(U38+7&gt;='ouderschapsverlof 1e jaar'!J$19,"",U38+7))</f>
        <v/>
      </c>
      <c r="AG39" s="1" t="str">
        <f>IF('ouderschapsverlof 1e jaar'!L80="","",'ouderschapsverlof 1e jaar'!K$43+AA39)</f>
        <v/>
      </c>
      <c r="AH39" s="1" t="str">
        <f>IF('ouderschapsverlof 1e jaar'!M80="","",'ouderschapsverlof 1e jaar'!K$43+AB39)</f>
        <v/>
      </c>
      <c r="AI39" s="1" t="str">
        <f>IF('ouderschapsverlof 1e jaar'!N80="","",'ouderschapsverlof 1e jaar'!K$43+AC39)</f>
        <v/>
      </c>
      <c r="AJ39" s="1" t="str">
        <f>IF('ouderschapsverlof 1e jaar'!O80="","",'ouderschapsverlof 1e jaar'!K$43+AD39)</f>
        <v/>
      </c>
      <c r="AK39" s="1" t="str">
        <f>IF('ouderschapsverlof 1e jaar'!P80="","",'ouderschapsverlof 1e jaar'!K$43+AE39)</f>
        <v/>
      </c>
      <c r="AL39" s="1" t="str">
        <f>IF(U38="","",IF(U38+7&gt;='ouderschapsverlof 1e jaar'!J$19,"",U38+7))</f>
        <v/>
      </c>
      <c r="AM39" s="1" t="str">
        <f>IF('ouderschapsverlof 1e jaar'!V80="","",'ouderschapsverlof 1e jaar'!K$43+AA39)</f>
        <v/>
      </c>
      <c r="AN39" s="1" t="str">
        <f>IF('ouderschapsverlof 1e jaar'!W80="","",'ouderschapsverlof 1e jaar'!K$43+AB39)</f>
        <v/>
      </c>
      <c r="AO39" s="1" t="str">
        <f>IF('ouderschapsverlof 1e jaar'!X80="","",'ouderschapsverlof 1e jaar'!K$43+AC39)</f>
        <v/>
      </c>
      <c r="AP39" s="1" t="str">
        <f>IF('ouderschapsverlof 1e jaar'!Y80="","",'ouderschapsverlof 1e jaar'!K$43+AD39)</f>
        <v/>
      </c>
      <c r="AQ39" s="1" t="str">
        <f>IF('ouderschapsverlof 1e jaar'!Z80="","",'ouderschapsverlof 1e jaar'!K$43+AE39)</f>
        <v/>
      </c>
    </row>
    <row r="40" spans="1:43" x14ac:dyDescent="0.25">
      <c r="A40" s="1"/>
      <c r="F40" s="1" t="str">
        <f>'ouderschapsverlof 1e jaar'!B79</f>
        <v/>
      </c>
      <c r="G40" s="4" t="str">
        <f t="shared" si="1"/>
        <v/>
      </c>
      <c r="H40" s="3">
        <f>'ouderschapsverlof 1e jaar'!C79</f>
        <v>0</v>
      </c>
      <c r="I40" s="4" t="e">
        <f t="shared" si="2"/>
        <v>#VALUE!</v>
      </c>
      <c r="J40" s="3">
        <f>'ouderschapsverlof 1e jaar'!D79</f>
        <v>0</v>
      </c>
      <c r="K40" s="4" t="e">
        <f t="shared" si="3"/>
        <v>#VALUE!</v>
      </c>
      <c r="L40" s="3">
        <f>'ouderschapsverlof 1e jaar'!E79</f>
        <v>0</v>
      </c>
      <c r="M40" s="4" t="e">
        <f t="shared" si="4"/>
        <v>#VALUE!</v>
      </c>
      <c r="N40" s="3">
        <f>'ouderschapsverlof 1e jaar'!F79</f>
        <v>0</v>
      </c>
      <c r="O40" s="4" t="e">
        <f t="shared" si="5"/>
        <v>#VALUE!</v>
      </c>
      <c r="P40" s="3">
        <f>'ouderschapsverlof 1e jaar'!G79</f>
        <v>0</v>
      </c>
      <c r="R40" s="4" t="str">
        <f t="shared" si="6"/>
        <v/>
      </c>
      <c r="S40" s="3">
        <f t="shared" si="7"/>
        <v>0</v>
      </c>
      <c r="U40" s="1" t="str">
        <f>IF(U39="","",IF(U39+7&gt;='ouderschapsverlof 1e jaar'!J$19,"",U39+7))</f>
        <v/>
      </c>
      <c r="V40" s="1" t="str">
        <f>IF('ouderschapsverlof 1e jaar'!C81="","",'ouderschapsverlof 1e jaar'!B$43+AA40)</f>
        <v/>
      </c>
      <c r="W40" s="1" t="str">
        <f>IF('ouderschapsverlof 1e jaar'!D81="","",'ouderschapsverlof 1e jaar'!B$43+AB40)</f>
        <v/>
      </c>
      <c r="X40" s="1" t="str">
        <f>IF('ouderschapsverlof 1e jaar'!E81="","",'ouderschapsverlof 1e jaar'!B$43+AC40)</f>
        <v/>
      </c>
      <c r="Y40" s="1" t="str">
        <f>IF('ouderschapsverlof 1e jaar'!F81="","",'ouderschapsverlof 1e jaar'!B$43+AD40)</f>
        <v/>
      </c>
      <c r="Z40" s="1" t="str">
        <f>IF('ouderschapsverlof 1e jaar'!G81="","",'ouderschapsverlof 1e jaar'!B$43+AE40)</f>
        <v/>
      </c>
      <c r="AA40" s="18">
        <v>266</v>
      </c>
      <c r="AB40" s="18">
        <v>267</v>
      </c>
      <c r="AC40" s="18">
        <v>268</v>
      </c>
      <c r="AD40" s="18">
        <v>269</v>
      </c>
      <c r="AE40" s="18">
        <v>270</v>
      </c>
      <c r="AF40" s="1" t="str">
        <f>IF(U39="","",IF(U39+7&gt;='ouderschapsverlof 1e jaar'!J$19,"",U39+7))</f>
        <v/>
      </c>
      <c r="AG40" s="1" t="str">
        <f>IF('ouderschapsverlof 1e jaar'!L81="","",'ouderschapsverlof 1e jaar'!K$43+AA40)</f>
        <v/>
      </c>
      <c r="AH40" s="1" t="str">
        <f>IF('ouderschapsverlof 1e jaar'!M81="","",'ouderschapsverlof 1e jaar'!K$43+AB40)</f>
        <v/>
      </c>
      <c r="AI40" s="1" t="str">
        <f>IF('ouderschapsverlof 1e jaar'!N81="","",'ouderschapsverlof 1e jaar'!K$43+AC40)</f>
        <v/>
      </c>
      <c r="AJ40" s="1" t="str">
        <f>IF('ouderschapsverlof 1e jaar'!O81="","",'ouderschapsverlof 1e jaar'!K$43+AD40)</f>
        <v/>
      </c>
      <c r="AK40" s="1" t="str">
        <f>IF('ouderschapsverlof 1e jaar'!P81="","",'ouderschapsverlof 1e jaar'!K$43+AE40)</f>
        <v/>
      </c>
      <c r="AL40" s="1" t="str">
        <f>IF(U39="","",IF(U39+7&gt;='ouderschapsverlof 1e jaar'!J$19,"",U39+7))</f>
        <v/>
      </c>
      <c r="AM40" s="1" t="str">
        <f>IF('ouderschapsverlof 1e jaar'!V81="","",'ouderschapsverlof 1e jaar'!K$43+AA40)</f>
        <v/>
      </c>
      <c r="AN40" s="1" t="str">
        <f>IF('ouderschapsverlof 1e jaar'!W81="","",'ouderschapsverlof 1e jaar'!K$43+AB40)</f>
        <v/>
      </c>
      <c r="AO40" s="1" t="str">
        <f>IF('ouderschapsverlof 1e jaar'!X81="","",'ouderschapsverlof 1e jaar'!K$43+AC40)</f>
        <v/>
      </c>
      <c r="AP40" s="1" t="str">
        <f>IF('ouderschapsverlof 1e jaar'!Y81="","",'ouderschapsverlof 1e jaar'!K$43+AD40)</f>
        <v/>
      </c>
      <c r="AQ40" s="1" t="str">
        <f>IF('ouderschapsverlof 1e jaar'!Z81="","",'ouderschapsverlof 1e jaar'!K$43+AE40)</f>
        <v/>
      </c>
    </row>
    <row r="41" spans="1:43" x14ac:dyDescent="0.25">
      <c r="A41" s="1"/>
      <c r="F41" s="1" t="str">
        <f>'ouderschapsverlof 1e jaar'!B80</f>
        <v/>
      </c>
      <c r="G41" s="4" t="str">
        <f t="shared" si="1"/>
        <v/>
      </c>
      <c r="H41" s="3">
        <f>'ouderschapsverlof 1e jaar'!C80</f>
        <v>0</v>
      </c>
      <c r="I41" s="4" t="e">
        <f t="shared" si="2"/>
        <v>#VALUE!</v>
      </c>
      <c r="J41" s="3">
        <f>'ouderschapsverlof 1e jaar'!D80</f>
        <v>0</v>
      </c>
      <c r="K41" s="4" t="e">
        <f t="shared" si="3"/>
        <v>#VALUE!</v>
      </c>
      <c r="L41" s="3">
        <f>'ouderschapsverlof 1e jaar'!E80</f>
        <v>0</v>
      </c>
      <c r="M41" s="4" t="e">
        <f t="shared" si="4"/>
        <v>#VALUE!</v>
      </c>
      <c r="N41" s="3">
        <f>'ouderschapsverlof 1e jaar'!F80</f>
        <v>0</v>
      </c>
      <c r="O41" s="4" t="e">
        <f t="shared" si="5"/>
        <v>#VALUE!</v>
      </c>
      <c r="P41" s="3">
        <f>'ouderschapsverlof 1e jaar'!G80</f>
        <v>0</v>
      </c>
      <c r="R41" s="4" t="str">
        <f t="shared" si="6"/>
        <v/>
      </c>
      <c r="S41" s="3">
        <f t="shared" si="7"/>
        <v>0</v>
      </c>
      <c r="U41" s="1" t="str">
        <f>IF(U40="","",IF(U40+7&gt;='ouderschapsverlof 1e jaar'!J$19,"",U40+7))</f>
        <v/>
      </c>
      <c r="V41" s="1" t="str">
        <f>IF('ouderschapsverlof 1e jaar'!C82="","",'ouderschapsverlof 1e jaar'!B$43+AA41)</f>
        <v/>
      </c>
      <c r="W41" s="1" t="str">
        <f>IF('ouderschapsverlof 1e jaar'!D82="","",'ouderschapsverlof 1e jaar'!B$43+AB41)</f>
        <v/>
      </c>
      <c r="X41" s="1" t="str">
        <f>IF('ouderschapsverlof 1e jaar'!E82="","",'ouderschapsverlof 1e jaar'!B$43+AC41)</f>
        <v/>
      </c>
      <c r="Y41" s="1" t="str">
        <f>IF('ouderschapsverlof 1e jaar'!F82="","",'ouderschapsverlof 1e jaar'!B$43+AD41)</f>
        <v/>
      </c>
      <c r="Z41" s="1" t="str">
        <f>IF('ouderschapsverlof 1e jaar'!G82="","",'ouderschapsverlof 1e jaar'!B$43+AE41)</f>
        <v/>
      </c>
      <c r="AA41" s="18">
        <v>273</v>
      </c>
      <c r="AB41" s="18">
        <v>274</v>
      </c>
      <c r="AC41" s="18">
        <v>275</v>
      </c>
      <c r="AD41" s="18">
        <v>276</v>
      </c>
      <c r="AE41" s="18">
        <v>277</v>
      </c>
      <c r="AF41" s="1" t="str">
        <f>IF(U40="","",IF(U40+7&gt;='ouderschapsverlof 1e jaar'!J$19,"",U40+7))</f>
        <v/>
      </c>
      <c r="AG41" s="1" t="str">
        <f>IF('ouderschapsverlof 1e jaar'!L82="","",'ouderschapsverlof 1e jaar'!K$43+AA41)</f>
        <v/>
      </c>
      <c r="AH41" s="1" t="str">
        <f>IF('ouderschapsverlof 1e jaar'!M82="","",'ouderschapsverlof 1e jaar'!K$43+AB41)</f>
        <v/>
      </c>
      <c r="AI41" s="1" t="str">
        <f>IF('ouderschapsverlof 1e jaar'!N82="","",'ouderschapsverlof 1e jaar'!K$43+AC41)</f>
        <v/>
      </c>
      <c r="AJ41" s="1" t="str">
        <f>IF('ouderschapsverlof 1e jaar'!O82="","",'ouderschapsverlof 1e jaar'!K$43+AD41)</f>
        <v/>
      </c>
      <c r="AK41" s="1" t="str">
        <f>IF('ouderschapsverlof 1e jaar'!P82="","",'ouderschapsverlof 1e jaar'!K$43+AE41)</f>
        <v/>
      </c>
      <c r="AL41" s="1" t="str">
        <f>IF(U40="","",IF(U40+7&gt;='ouderschapsverlof 1e jaar'!J$19,"",U40+7))</f>
        <v/>
      </c>
      <c r="AM41" s="1" t="str">
        <f>IF('ouderschapsverlof 1e jaar'!V82="","",'ouderschapsverlof 1e jaar'!K$43+AA41)</f>
        <v/>
      </c>
      <c r="AN41" s="1" t="str">
        <f>IF('ouderschapsverlof 1e jaar'!W82="","",'ouderschapsverlof 1e jaar'!K$43+AB41)</f>
        <v/>
      </c>
      <c r="AO41" s="1" t="str">
        <f>IF('ouderschapsverlof 1e jaar'!X82="","",'ouderschapsverlof 1e jaar'!K$43+AC41)</f>
        <v/>
      </c>
      <c r="AP41" s="1" t="str">
        <f>IF('ouderschapsverlof 1e jaar'!Y82="","",'ouderschapsverlof 1e jaar'!K$43+AD41)</f>
        <v/>
      </c>
      <c r="AQ41" s="1" t="str">
        <f>IF('ouderschapsverlof 1e jaar'!Z82="","",'ouderschapsverlof 1e jaar'!K$43+AE41)</f>
        <v/>
      </c>
    </row>
    <row r="42" spans="1:43" x14ac:dyDescent="0.25">
      <c r="A42" s="1"/>
      <c r="F42" s="1" t="str">
        <f>'ouderschapsverlof 1e jaar'!B81</f>
        <v/>
      </c>
      <c r="G42" s="4" t="str">
        <f t="shared" si="1"/>
        <v/>
      </c>
      <c r="H42" s="3">
        <f>'ouderschapsverlof 1e jaar'!C81</f>
        <v>0</v>
      </c>
      <c r="I42" s="4" t="e">
        <f t="shared" si="2"/>
        <v>#VALUE!</v>
      </c>
      <c r="J42" s="3">
        <f>'ouderschapsverlof 1e jaar'!D81</f>
        <v>0</v>
      </c>
      <c r="K42" s="4" t="e">
        <f t="shared" si="3"/>
        <v>#VALUE!</v>
      </c>
      <c r="L42" s="3">
        <f>'ouderschapsverlof 1e jaar'!E81</f>
        <v>0</v>
      </c>
      <c r="M42" s="4" t="e">
        <f t="shared" si="4"/>
        <v>#VALUE!</v>
      </c>
      <c r="N42" s="3">
        <f>'ouderschapsverlof 1e jaar'!F81</f>
        <v>0</v>
      </c>
      <c r="O42" s="4" t="e">
        <f t="shared" si="5"/>
        <v>#VALUE!</v>
      </c>
      <c r="P42" s="3">
        <f>'ouderschapsverlof 1e jaar'!G81</f>
        <v>0</v>
      </c>
      <c r="R42" s="4" t="str">
        <f t="shared" si="6"/>
        <v/>
      </c>
      <c r="S42" s="3">
        <f t="shared" si="7"/>
        <v>0</v>
      </c>
      <c r="U42" s="1" t="str">
        <f>IF(U41="","",IF(U41+7&gt;='ouderschapsverlof 1e jaar'!J$19,"",U41+7))</f>
        <v/>
      </c>
      <c r="V42" s="1" t="str">
        <f>IF('ouderschapsverlof 1e jaar'!C83="","",'ouderschapsverlof 1e jaar'!B$43+AA42)</f>
        <v/>
      </c>
      <c r="W42" s="1" t="str">
        <f>IF('ouderschapsverlof 1e jaar'!D83="","",'ouderschapsverlof 1e jaar'!B$43+AB42)</f>
        <v/>
      </c>
      <c r="X42" s="1" t="str">
        <f>IF('ouderschapsverlof 1e jaar'!E83="","",'ouderschapsverlof 1e jaar'!B$43+AC42)</f>
        <v/>
      </c>
      <c r="Y42" s="1" t="str">
        <f>IF('ouderschapsverlof 1e jaar'!F83="","",'ouderschapsverlof 1e jaar'!B$43+AD42)</f>
        <v/>
      </c>
      <c r="Z42" s="1" t="str">
        <f>IF('ouderschapsverlof 1e jaar'!G83="","",'ouderschapsverlof 1e jaar'!B$43+AE42)</f>
        <v/>
      </c>
      <c r="AA42" s="18">
        <v>280</v>
      </c>
      <c r="AB42" s="18">
        <v>281</v>
      </c>
      <c r="AC42" s="18">
        <v>282</v>
      </c>
      <c r="AD42" s="18">
        <v>283</v>
      </c>
      <c r="AE42" s="18">
        <v>284</v>
      </c>
      <c r="AF42" s="1" t="str">
        <f>IF(U41="","",IF(U41+7&gt;='ouderschapsverlof 1e jaar'!J$19,"",U41+7))</f>
        <v/>
      </c>
      <c r="AG42" s="1" t="str">
        <f>IF('ouderschapsverlof 1e jaar'!L83="","",'ouderschapsverlof 1e jaar'!K$43+AA42)</f>
        <v/>
      </c>
      <c r="AH42" s="1" t="str">
        <f>IF('ouderschapsverlof 1e jaar'!M83="","",'ouderschapsverlof 1e jaar'!K$43+AB42)</f>
        <v/>
      </c>
      <c r="AI42" s="1" t="str">
        <f>IF('ouderschapsverlof 1e jaar'!N83="","",'ouderschapsverlof 1e jaar'!K$43+AC42)</f>
        <v/>
      </c>
      <c r="AJ42" s="1" t="str">
        <f>IF('ouderschapsverlof 1e jaar'!O83="","",'ouderschapsverlof 1e jaar'!K$43+AD42)</f>
        <v/>
      </c>
      <c r="AK42" s="1" t="str">
        <f>IF('ouderschapsverlof 1e jaar'!P83="","",'ouderschapsverlof 1e jaar'!K$43+AE42)</f>
        <v/>
      </c>
      <c r="AL42" s="1" t="str">
        <f>IF(U41="","",IF(U41+7&gt;='ouderschapsverlof 1e jaar'!J$19,"",U41+7))</f>
        <v/>
      </c>
      <c r="AM42" s="1" t="str">
        <f>IF('ouderschapsverlof 1e jaar'!V83="","",'ouderschapsverlof 1e jaar'!K$43+AA42)</f>
        <v/>
      </c>
      <c r="AN42" s="1" t="str">
        <f>IF('ouderschapsverlof 1e jaar'!W83="","",'ouderschapsverlof 1e jaar'!K$43+AB42)</f>
        <v/>
      </c>
      <c r="AO42" s="1" t="str">
        <f>IF('ouderschapsverlof 1e jaar'!X83="","",'ouderschapsverlof 1e jaar'!K$43+AC42)</f>
        <v/>
      </c>
      <c r="AP42" s="1" t="str">
        <f>IF('ouderschapsverlof 1e jaar'!Y83="","",'ouderschapsverlof 1e jaar'!K$43+AD42)</f>
        <v/>
      </c>
      <c r="AQ42" s="1" t="str">
        <f>IF('ouderschapsverlof 1e jaar'!Z83="","",'ouderschapsverlof 1e jaar'!K$43+AE42)</f>
        <v/>
      </c>
    </row>
    <row r="43" spans="1:43" x14ac:dyDescent="0.25">
      <c r="A43" s="1"/>
      <c r="F43" s="1" t="str">
        <f>'ouderschapsverlof 1e jaar'!B82</f>
        <v/>
      </c>
      <c r="G43" s="4" t="str">
        <f t="shared" si="1"/>
        <v/>
      </c>
      <c r="H43" s="3">
        <f>'ouderschapsverlof 1e jaar'!C82</f>
        <v>0</v>
      </c>
      <c r="I43" s="4" t="e">
        <f t="shared" si="2"/>
        <v>#VALUE!</v>
      </c>
      <c r="J43" s="3">
        <f>'ouderschapsverlof 1e jaar'!D82</f>
        <v>0</v>
      </c>
      <c r="K43" s="4" t="e">
        <f t="shared" si="3"/>
        <v>#VALUE!</v>
      </c>
      <c r="L43" s="3">
        <f>'ouderschapsverlof 1e jaar'!E82</f>
        <v>0</v>
      </c>
      <c r="M43" s="4" t="e">
        <f t="shared" si="4"/>
        <v>#VALUE!</v>
      </c>
      <c r="N43" s="3">
        <f>'ouderschapsverlof 1e jaar'!F82</f>
        <v>0</v>
      </c>
      <c r="O43" s="4" t="e">
        <f t="shared" si="5"/>
        <v>#VALUE!</v>
      </c>
      <c r="P43" s="3">
        <f>'ouderschapsverlof 1e jaar'!G82</f>
        <v>0</v>
      </c>
      <c r="R43" s="4" t="str">
        <f t="shared" si="6"/>
        <v/>
      </c>
      <c r="S43" s="3">
        <f t="shared" si="7"/>
        <v>0</v>
      </c>
      <c r="U43" s="1" t="str">
        <f>IF(U42="","",IF(U42+7&gt;='ouderschapsverlof 1e jaar'!J$19,"",U42+7))</f>
        <v/>
      </c>
      <c r="V43" s="1" t="str">
        <f>IF('ouderschapsverlof 1e jaar'!C84="","",'ouderschapsverlof 1e jaar'!B$43+AA43)</f>
        <v/>
      </c>
      <c r="W43" s="1" t="str">
        <f>IF('ouderschapsverlof 1e jaar'!D84="","",'ouderschapsverlof 1e jaar'!B$43+AB43)</f>
        <v/>
      </c>
      <c r="X43" s="1" t="str">
        <f>IF('ouderschapsverlof 1e jaar'!E84="","",'ouderschapsverlof 1e jaar'!B$43+AC43)</f>
        <v/>
      </c>
      <c r="Y43" s="1" t="str">
        <f>IF('ouderschapsverlof 1e jaar'!F84="","",'ouderschapsverlof 1e jaar'!B$43+AD43)</f>
        <v/>
      </c>
      <c r="Z43" s="1" t="str">
        <f>IF('ouderschapsverlof 1e jaar'!G84="","",'ouderschapsverlof 1e jaar'!B$43+AE43)</f>
        <v/>
      </c>
      <c r="AA43" s="18">
        <v>287</v>
      </c>
      <c r="AB43" s="18">
        <v>288</v>
      </c>
      <c r="AC43" s="18">
        <v>289</v>
      </c>
      <c r="AD43" s="18">
        <v>290</v>
      </c>
      <c r="AE43" s="18">
        <v>291</v>
      </c>
      <c r="AF43" s="1" t="str">
        <f>IF(U42="","",IF(U42+7&gt;='ouderschapsverlof 1e jaar'!J$19,"",U42+7))</f>
        <v/>
      </c>
      <c r="AG43" s="1" t="str">
        <f>IF('ouderschapsverlof 1e jaar'!L84="","",'ouderschapsverlof 1e jaar'!K$43+AA43)</f>
        <v/>
      </c>
      <c r="AH43" s="1" t="str">
        <f>IF('ouderschapsverlof 1e jaar'!M84="","",'ouderschapsverlof 1e jaar'!K$43+AB43)</f>
        <v/>
      </c>
      <c r="AI43" s="1" t="str">
        <f>IF('ouderschapsverlof 1e jaar'!N84="","",'ouderschapsverlof 1e jaar'!K$43+AC43)</f>
        <v/>
      </c>
      <c r="AJ43" s="1" t="str">
        <f>IF('ouderschapsverlof 1e jaar'!O84="","",'ouderschapsverlof 1e jaar'!K$43+AD43)</f>
        <v/>
      </c>
      <c r="AK43" s="1" t="str">
        <f>IF('ouderschapsverlof 1e jaar'!P84="","",'ouderschapsverlof 1e jaar'!K$43+AE43)</f>
        <v/>
      </c>
      <c r="AL43" s="1" t="str">
        <f>IF(U42="","",IF(U42+7&gt;='ouderschapsverlof 1e jaar'!J$19,"",U42+7))</f>
        <v/>
      </c>
      <c r="AM43" s="1" t="str">
        <f>IF('ouderschapsverlof 1e jaar'!V84="","",'ouderschapsverlof 1e jaar'!K$43+AA43)</f>
        <v/>
      </c>
      <c r="AN43" s="1" t="str">
        <f>IF('ouderschapsverlof 1e jaar'!W84="","",'ouderschapsverlof 1e jaar'!K$43+AB43)</f>
        <v/>
      </c>
      <c r="AO43" s="1" t="str">
        <f>IF('ouderschapsverlof 1e jaar'!X84="","",'ouderschapsverlof 1e jaar'!K$43+AC43)</f>
        <v/>
      </c>
      <c r="AP43" s="1" t="str">
        <f>IF('ouderschapsverlof 1e jaar'!Y84="","",'ouderschapsverlof 1e jaar'!K$43+AD43)</f>
        <v/>
      </c>
      <c r="AQ43" s="1" t="str">
        <f>IF('ouderschapsverlof 1e jaar'!Z84="","",'ouderschapsverlof 1e jaar'!K$43+AE43)</f>
        <v/>
      </c>
    </row>
    <row r="44" spans="1:43" x14ac:dyDescent="0.25">
      <c r="A44" s="1"/>
      <c r="F44" s="1" t="str">
        <f>'ouderschapsverlof 1e jaar'!B83</f>
        <v/>
      </c>
      <c r="G44" s="4" t="str">
        <f t="shared" si="1"/>
        <v/>
      </c>
      <c r="H44" s="3">
        <f>'ouderschapsverlof 1e jaar'!C83</f>
        <v>0</v>
      </c>
      <c r="I44" s="4" t="e">
        <f t="shared" si="2"/>
        <v>#VALUE!</v>
      </c>
      <c r="J44" s="3">
        <f>'ouderschapsverlof 1e jaar'!D83</f>
        <v>0</v>
      </c>
      <c r="K44" s="4" t="e">
        <f t="shared" si="3"/>
        <v>#VALUE!</v>
      </c>
      <c r="L44" s="3">
        <f>'ouderschapsverlof 1e jaar'!E83</f>
        <v>0</v>
      </c>
      <c r="M44" s="4" t="e">
        <f t="shared" si="4"/>
        <v>#VALUE!</v>
      </c>
      <c r="N44" s="3">
        <f>'ouderschapsverlof 1e jaar'!F83</f>
        <v>0</v>
      </c>
      <c r="O44" s="4" t="e">
        <f t="shared" si="5"/>
        <v>#VALUE!</v>
      </c>
      <c r="P44" s="3">
        <f>'ouderschapsverlof 1e jaar'!G83</f>
        <v>0</v>
      </c>
      <c r="R44" s="4" t="str">
        <f t="shared" si="6"/>
        <v/>
      </c>
      <c r="S44" s="3">
        <f t="shared" si="7"/>
        <v>0</v>
      </c>
      <c r="U44" s="1" t="str">
        <f>IF(U43="","",IF(U43+7&gt;='ouderschapsverlof 1e jaar'!J$19,"",U43+7))</f>
        <v/>
      </c>
      <c r="V44" s="1" t="str">
        <f>IF('ouderschapsverlof 1e jaar'!C85="","",'ouderschapsverlof 1e jaar'!B$43+AA44)</f>
        <v/>
      </c>
      <c r="W44" s="1" t="str">
        <f>IF('ouderschapsverlof 1e jaar'!D85="","",'ouderschapsverlof 1e jaar'!B$43+AB44)</f>
        <v/>
      </c>
      <c r="X44" s="1" t="str">
        <f>IF('ouderschapsverlof 1e jaar'!E85="","",'ouderschapsverlof 1e jaar'!B$43+AC44)</f>
        <v/>
      </c>
      <c r="Y44" s="1" t="str">
        <f>IF('ouderschapsverlof 1e jaar'!F85="","",'ouderschapsverlof 1e jaar'!B$43+AD44)</f>
        <v/>
      </c>
      <c r="Z44" s="1" t="str">
        <f>IF('ouderschapsverlof 1e jaar'!G85="","",'ouderschapsverlof 1e jaar'!B$43+AE44)</f>
        <v/>
      </c>
      <c r="AA44" s="18">
        <v>294</v>
      </c>
      <c r="AB44" s="18">
        <v>295</v>
      </c>
      <c r="AC44" s="18">
        <v>296</v>
      </c>
      <c r="AD44" s="18">
        <v>297</v>
      </c>
      <c r="AE44" s="18">
        <v>298</v>
      </c>
      <c r="AF44" s="1" t="str">
        <f>IF(U43="","",IF(U43+7&gt;='ouderschapsverlof 1e jaar'!J$19,"",U43+7))</f>
        <v/>
      </c>
      <c r="AG44" s="1" t="str">
        <f>IF('ouderschapsverlof 1e jaar'!L85="","",'ouderschapsverlof 1e jaar'!K$43+AA44)</f>
        <v/>
      </c>
      <c r="AH44" s="1" t="str">
        <f>IF('ouderschapsverlof 1e jaar'!M85="","",'ouderschapsverlof 1e jaar'!K$43+AB44)</f>
        <v/>
      </c>
      <c r="AI44" s="1" t="str">
        <f>IF('ouderschapsverlof 1e jaar'!N85="","",'ouderschapsverlof 1e jaar'!K$43+AC44)</f>
        <v/>
      </c>
      <c r="AJ44" s="1" t="str">
        <f>IF('ouderschapsverlof 1e jaar'!O85="","",'ouderschapsverlof 1e jaar'!K$43+AD44)</f>
        <v/>
      </c>
      <c r="AK44" s="1" t="str">
        <f>IF('ouderschapsverlof 1e jaar'!P85="","",'ouderschapsverlof 1e jaar'!K$43+AE44)</f>
        <v/>
      </c>
      <c r="AL44" s="1" t="str">
        <f>IF(U43="","",IF(U43+7&gt;='ouderschapsverlof 1e jaar'!J$19,"",U43+7))</f>
        <v/>
      </c>
      <c r="AM44" s="1" t="str">
        <f>IF('ouderschapsverlof 1e jaar'!V85="","",'ouderschapsverlof 1e jaar'!K$43+AA44)</f>
        <v/>
      </c>
      <c r="AN44" s="1" t="str">
        <f>IF('ouderschapsverlof 1e jaar'!W85="","",'ouderschapsverlof 1e jaar'!K$43+AB44)</f>
        <v/>
      </c>
      <c r="AO44" s="1" t="str">
        <f>IF('ouderschapsverlof 1e jaar'!X85="","",'ouderschapsverlof 1e jaar'!K$43+AC44)</f>
        <v/>
      </c>
      <c r="AP44" s="1" t="str">
        <f>IF('ouderschapsverlof 1e jaar'!Y85="","",'ouderschapsverlof 1e jaar'!K$43+AD44)</f>
        <v/>
      </c>
      <c r="AQ44" s="1" t="str">
        <f>IF('ouderschapsverlof 1e jaar'!Z85="","",'ouderschapsverlof 1e jaar'!K$43+AE44)</f>
        <v/>
      </c>
    </row>
    <row r="45" spans="1:43" x14ac:dyDescent="0.25">
      <c r="A45" s="1"/>
      <c r="F45" s="1" t="str">
        <f>'ouderschapsverlof 1e jaar'!B84</f>
        <v/>
      </c>
      <c r="G45" s="4" t="str">
        <f t="shared" si="1"/>
        <v/>
      </c>
      <c r="H45" s="3">
        <f>'ouderschapsverlof 1e jaar'!C84</f>
        <v>0</v>
      </c>
      <c r="I45" s="4" t="e">
        <f t="shared" si="2"/>
        <v>#VALUE!</v>
      </c>
      <c r="J45" s="3">
        <f>'ouderschapsverlof 1e jaar'!D84</f>
        <v>0</v>
      </c>
      <c r="K45" s="4" t="e">
        <f t="shared" si="3"/>
        <v>#VALUE!</v>
      </c>
      <c r="L45" s="3">
        <f>'ouderschapsverlof 1e jaar'!E84</f>
        <v>0</v>
      </c>
      <c r="M45" s="4" t="e">
        <f t="shared" si="4"/>
        <v>#VALUE!</v>
      </c>
      <c r="N45" s="3">
        <f>'ouderschapsverlof 1e jaar'!F84</f>
        <v>0</v>
      </c>
      <c r="O45" s="4" t="e">
        <f t="shared" si="5"/>
        <v>#VALUE!</v>
      </c>
      <c r="P45" s="3">
        <f>'ouderschapsverlof 1e jaar'!G84</f>
        <v>0</v>
      </c>
      <c r="R45" s="4" t="str">
        <f t="shared" si="6"/>
        <v/>
      </c>
      <c r="S45" s="3">
        <f t="shared" si="7"/>
        <v>0</v>
      </c>
      <c r="U45" s="1" t="str">
        <f>IF(U44="","",IF(U44+7&gt;='ouderschapsverlof 1e jaar'!J$19,"",U44+7))</f>
        <v/>
      </c>
      <c r="V45" s="1" t="str">
        <f>IF('ouderschapsverlof 1e jaar'!C86="","",'ouderschapsverlof 1e jaar'!B$43+AA45)</f>
        <v/>
      </c>
      <c r="W45" s="1" t="str">
        <f>IF('ouderschapsverlof 1e jaar'!D86="","",'ouderschapsverlof 1e jaar'!B$43+AB45)</f>
        <v/>
      </c>
      <c r="X45" s="1" t="str">
        <f>IF('ouderschapsverlof 1e jaar'!E86="","",'ouderschapsverlof 1e jaar'!B$43+AC45)</f>
        <v/>
      </c>
      <c r="Y45" s="1" t="str">
        <f>IF('ouderschapsverlof 1e jaar'!F86="","",'ouderschapsverlof 1e jaar'!B$43+AD45)</f>
        <v/>
      </c>
      <c r="Z45" s="1" t="str">
        <f>IF('ouderschapsverlof 1e jaar'!G86="","",'ouderschapsverlof 1e jaar'!B$43+AE45)</f>
        <v/>
      </c>
      <c r="AA45" s="18">
        <v>301</v>
      </c>
      <c r="AB45" s="18">
        <v>302</v>
      </c>
      <c r="AC45" s="18">
        <v>303</v>
      </c>
      <c r="AD45" s="18">
        <v>304</v>
      </c>
      <c r="AE45" s="18">
        <v>305</v>
      </c>
      <c r="AF45" s="1" t="str">
        <f>IF(U44="","",IF(U44+7&gt;='ouderschapsverlof 1e jaar'!J$19,"",U44+7))</f>
        <v/>
      </c>
      <c r="AG45" s="1" t="str">
        <f>IF('ouderschapsverlof 1e jaar'!L86="","",'ouderschapsverlof 1e jaar'!K$43+AA45)</f>
        <v/>
      </c>
      <c r="AH45" s="1" t="str">
        <f>IF('ouderschapsverlof 1e jaar'!M86="","",'ouderschapsverlof 1e jaar'!K$43+AB45)</f>
        <v/>
      </c>
      <c r="AI45" s="1" t="str">
        <f>IF('ouderschapsverlof 1e jaar'!N86="","",'ouderschapsverlof 1e jaar'!K$43+AC45)</f>
        <v/>
      </c>
      <c r="AJ45" s="1" t="str">
        <f>IF('ouderschapsverlof 1e jaar'!O86="","",'ouderschapsverlof 1e jaar'!K$43+AD45)</f>
        <v/>
      </c>
      <c r="AK45" s="1" t="str">
        <f>IF('ouderschapsverlof 1e jaar'!P86="","",'ouderschapsverlof 1e jaar'!K$43+AE45)</f>
        <v/>
      </c>
      <c r="AL45" s="1" t="str">
        <f>IF(U44="","",IF(U44+7&gt;='ouderschapsverlof 1e jaar'!J$19,"",U44+7))</f>
        <v/>
      </c>
      <c r="AM45" s="1" t="str">
        <f>IF('ouderschapsverlof 1e jaar'!V86="","",'ouderschapsverlof 1e jaar'!K$43+AA45)</f>
        <v/>
      </c>
      <c r="AN45" s="1" t="str">
        <f>IF('ouderschapsverlof 1e jaar'!W86="","",'ouderschapsverlof 1e jaar'!K$43+AB45)</f>
        <v/>
      </c>
      <c r="AO45" s="1" t="str">
        <f>IF('ouderschapsverlof 1e jaar'!X86="","",'ouderschapsverlof 1e jaar'!K$43+AC45)</f>
        <v/>
      </c>
      <c r="AP45" s="1" t="str">
        <f>IF('ouderschapsverlof 1e jaar'!Y86="","",'ouderschapsverlof 1e jaar'!K$43+AD45)</f>
        <v/>
      </c>
      <c r="AQ45" s="1" t="str">
        <f>IF('ouderschapsverlof 1e jaar'!Z86="","",'ouderschapsverlof 1e jaar'!K$43+AE45)</f>
        <v/>
      </c>
    </row>
    <row r="46" spans="1:43" x14ac:dyDescent="0.25">
      <c r="A46" s="1"/>
      <c r="F46" s="1" t="str">
        <f>'ouderschapsverlof 1e jaar'!B85</f>
        <v/>
      </c>
      <c r="G46" s="4" t="str">
        <f t="shared" si="1"/>
        <v/>
      </c>
      <c r="H46" s="3">
        <f>'ouderschapsverlof 1e jaar'!C85</f>
        <v>0</v>
      </c>
      <c r="I46" s="4" t="e">
        <f t="shared" si="2"/>
        <v>#VALUE!</v>
      </c>
      <c r="J46" s="3">
        <f>'ouderschapsverlof 1e jaar'!D85</f>
        <v>0</v>
      </c>
      <c r="K46" s="4" t="e">
        <f t="shared" si="3"/>
        <v>#VALUE!</v>
      </c>
      <c r="L46" s="3">
        <f>'ouderschapsverlof 1e jaar'!E85</f>
        <v>0</v>
      </c>
      <c r="M46" s="4" t="e">
        <f t="shared" si="4"/>
        <v>#VALUE!</v>
      </c>
      <c r="N46" s="3">
        <f>'ouderschapsverlof 1e jaar'!F85</f>
        <v>0</v>
      </c>
      <c r="O46" s="4" t="e">
        <f t="shared" si="5"/>
        <v>#VALUE!</v>
      </c>
      <c r="P46" s="3">
        <f>'ouderschapsverlof 1e jaar'!G85</f>
        <v>0</v>
      </c>
      <c r="R46" s="4" t="str">
        <f t="shared" si="6"/>
        <v/>
      </c>
      <c r="S46" s="3">
        <f t="shared" si="7"/>
        <v>0</v>
      </c>
      <c r="U46" s="1" t="str">
        <f>IF(U45="","",IF(U45+7&gt;='ouderschapsverlof 1e jaar'!J$19,"",U45+7))</f>
        <v/>
      </c>
      <c r="V46" s="1" t="str">
        <f>IF('ouderschapsverlof 1e jaar'!C87="","",'ouderschapsverlof 1e jaar'!B$43+AA46)</f>
        <v/>
      </c>
      <c r="W46" s="1" t="str">
        <f>IF('ouderschapsverlof 1e jaar'!D87="","",'ouderschapsverlof 1e jaar'!B$43+AB46)</f>
        <v/>
      </c>
      <c r="X46" s="1" t="str">
        <f>IF('ouderschapsverlof 1e jaar'!E87="","",'ouderschapsverlof 1e jaar'!B$43+AC46)</f>
        <v/>
      </c>
      <c r="Y46" s="1" t="str">
        <f>IF('ouderschapsverlof 1e jaar'!F87="","",'ouderschapsverlof 1e jaar'!B$43+AD46)</f>
        <v/>
      </c>
      <c r="Z46" s="1" t="str">
        <f>IF('ouderschapsverlof 1e jaar'!G87="","",'ouderschapsverlof 1e jaar'!B$43+AE46)</f>
        <v/>
      </c>
      <c r="AA46" s="18">
        <v>308</v>
      </c>
      <c r="AB46" s="18">
        <v>309</v>
      </c>
      <c r="AC46" s="18">
        <v>310</v>
      </c>
      <c r="AD46" s="18">
        <v>311</v>
      </c>
      <c r="AE46" s="18">
        <v>312</v>
      </c>
      <c r="AF46" s="1" t="str">
        <f>IF(U45="","",IF(U45+7&gt;='ouderschapsverlof 1e jaar'!J$19,"",U45+7))</f>
        <v/>
      </c>
      <c r="AG46" s="1" t="str">
        <f>IF('ouderschapsverlof 1e jaar'!L87="","",'ouderschapsverlof 1e jaar'!K$43+AA46)</f>
        <v/>
      </c>
      <c r="AH46" s="1" t="str">
        <f>IF('ouderschapsverlof 1e jaar'!M87="","",'ouderschapsverlof 1e jaar'!K$43+AB46)</f>
        <v/>
      </c>
      <c r="AI46" s="1" t="str">
        <f>IF('ouderschapsverlof 1e jaar'!N87="","",'ouderschapsverlof 1e jaar'!K$43+AC46)</f>
        <v/>
      </c>
      <c r="AJ46" s="1" t="str">
        <f>IF('ouderschapsverlof 1e jaar'!O87="","",'ouderschapsverlof 1e jaar'!K$43+AD46)</f>
        <v/>
      </c>
      <c r="AK46" s="1" t="str">
        <f>IF('ouderschapsverlof 1e jaar'!P87="","",'ouderschapsverlof 1e jaar'!K$43+AE46)</f>
        <v/>
      </c>
      <c r="AL46" s="1" t="str">
        <f>IF(U45="","",IF(U45+7&gt;='ouderschapsverlof 1e jaar'!J$19,"",U45+7))</f>
        <v/>
      </c>
      <c r="AM46" s="1" t="str">
        <f>IF('ouderschapsverlof 1e jaar'!V87="","",'ouderschapsverlof 1e jaar'!K$43+AA46)</f>
        <v/>
      </c>
      <c r="AN46" s="1" t="str">
        <f>IF('ouderschapsverlof 1e jaar'!W87="","",'ouderschapsverlof 1e jaar'!K$43+AB46)</f>
        <v/>
      </c>
      <c r="AO46" s="1" t="str">
        <f>IF('ouderschapsverlof 1e jaar'!X87="","",'ouderschapsverlof 1e jaar'!K$43+AC46)</f>
        <v/>
      </c>
      <c r="AP46" s="1" t="str">
        <f>IF('ouderschapsverlof 1e jaar'!Y87="","",'ouderschapsverlof 1e jaar'!K$43+AD46)</f>
        <v/>
      </c>
      <c r="AQ46" s="1" t="str">
        <f>IF('ouderschapsverlof 1e jaar'!Z87="","",'ouderschapsverlof 1e jaar'!K$43+AE46)</f>
        <v/>
      </c>
    </row>
    <row r="47" spans="1:43" x14ac:dyDescent="0.25">
      <c r="A47" s="1"/>
      <c r="F47" s="1" t="str">
        <f>'ouderschapsverlof 1e jaar'!B86</f>
        <v/>
      </c>
      <c r="G47" s="4" t="str">
        <f t="shared" si="1"/>
        <v/>
      </c>
      <c r="H47" s="3">
        <f>'ouderschapsverlof 1e jaar'!C86</f>
        <v>0</v>
      </c>
      <c r="I47" s="4" t="e">
        <f t="shared" si="2"/>
        <v>#VALUE!</v>
      </c>
      <c r="J47" s="3">
        <f>'ouderschapsverlof 1e jaar'!D86</f>
        <v>0</v>
      </c>
      <c r="K47" s="4" t="e">
        <f t="shared" si="3"/>
        <v>#VALUE!</v>
      </c>
      <c r="L47" s="3">
        <f>'ouderschapsverlof 1e jaar'!E86</f>
        <v>0</v>
      </c>
      <c r="M47" s="4" t="e">
        <f t="shared" si="4"/>
        <v>#VALUE!</v>
      </c>
      <c r="N47" s="3">
        <f>'ouderschapsverlof 1e jaar'!F86</f>
        <v>0</v>
      </c>
      <c r="O47" s="4" t="e">
        <f t="shared" si="5"/>
        <v>#VALUE!</v>
      </c>
      <c r="P47" s="3">
        <f>'ouderschapsverlof 1e jaar'!G86</f>
        <v>0</v>
      </c>
      <c r="R47" s="4" t="str">
        <f t="shared" si="6"/>
        <v/>
      </c>
      <c r="S47" s="3">
        <f t="shared" si="7"/>
        <v>0</v>
      </c>
      <c r="U47" s="1" t="str">
        <f>IF(U46="","",IF(U46+7&gt;='ouderschapsverlof 1e jaar'!J$19,"",U46+7))</f>
        <v/>
      </c>
      <c r="V47" s="1" t="str">
        <f>IF('ouderschapsverlof 1e jaar'!C88="","",'ouderschapsverlof 1e jaar'!B$43+AA47)</f>
        <v/>
      </c>
      <c r="W47" s="1" t="str">
        <f>IF('ouderschapsverlof 1e jaar'!D88="","",'ouderschapsverlof 1e jaar'!B$43+AB47)</f>
        <v/>
      </c>
      <c r="X47" s="1" t="str">
        <f>IF('ouderschapsverlof 1e jaar'!E88="","",'ouderschapsverlof 1e jaar'!B$43+AC47)</f>
        <v/>
      </c>
      <c r="Y47" s="1" t="str">
        <f>IF('ouderschapsverlof 1e jaar'!F88="","",'ouderschapsverlof 1e jaar'!B$43+AD47)</f>
        <v/>
      </c>
      <c r="Z47" s="1" t="str">
        <f>IF('ouderschapsverlof 1e jaar'!G88="","",'ouderschapsverlof 1e jaar'!B$43+AE47)</f>
        <v/>
      </c>
      <c r="AA47" s="18">
        <v>315</v>
      </c>
      <c r="AB47" s="18">
        <v>316</v>
      </c>
      <c r="AC47" s="18">
        <v>317</v>
      </c>
      <c r="AD47" s="18">
        <v>318</v>
      </c>
      <c r="AE47" s="18">
        <v>319</v>
      </c>
      <c r="AF47" s="1" t="str">
        <f>IF(U46="","",IF(U46+7&gt;='ouderschapsverlof 1e jaar'!J$19,"",U46+7))</f>
        <v/>
      </c>
      <c r="AG47" s="1" t="str">
        <f>IF('ouderschapsverlof 1e jaar'!L88="","",'ouderschapsverlof 1e jaar'!K$43+AA47)</f>
        <v/>
      </c>
      <c r="AH47" s="1" t="str">
        <f>IF('ouderschapsverlof 1e jaar'!M88="","",'ouderschapsverlof 1e jaar'!K$43+AB47)</f>
        <v/>
      </c>
      <c r="AI47" s="1" t="str">
        <f>IF('ouderschapsverlof 1e jaar'!N88="","",'ouderschapsverlof 1e jaar'!K$43+AC47)</f>
        <v/>
      </c>
      <c r="AJ47" s="1" t="str">
        <f>IF('ouderschapsverlof 1e jaar'!O88="","",'ouderschapsverlof 1e jaar'!K$43+AD47)</f>
        <v/>
      </c>
      <c r="AK47" s="1" t="str">
        <f>IF('ouderschapsverlof 1e jaar'!P88="","",'ouderschapsverlof 1e jaar'!K$43+AE47)</f>
        <v/>
      </c>
      <c r="AL47" s="1" t="str">
        <f>IF(U46="","",IF(U46+7&gt;='ouderschapsverlof 1e jaar'!J$19,"",U46+7))</f>
        <v/>
      </c>
      <c r="AM47" s="1" t="str">
        <f>IF('ouderschapsverlof 1e jaar'!V88="","",'ouderschapsverlof 1e jaar'!K$43+AA47)</f>
        <v/>
      </c>
      <c r="AN47" s="1" t="str">
        <f>IF('ouderschapsverlof 1e jaar'!W88="","",'ouderschapsverlof 1e jaar'!K$43+AB47)</f>
        <v/>
      </c>
      <c r="AO47" s="1" t="str">
        <f>IF('ouderschapsverlof 1e jaar'!X88="","",'ouderschapsverlof 1e jaar'!K$43+AC47)</f>
        <v/>
      </c>
      <c r="AP47" s="1" t="str">
        <f>IF('ouderschapsverlof 1e jaar'!Y88="","",'ouderschapsverlof 1e jaar'!K$43+AD47)</f>
        <v/>
      </c>
      <c r="AQ47" s="1" t="str">
        <f>IF('ouderschapsverlof 1e jaar'!Z88="","",'ouderschapsverlof 1e jaar'!K$43+AE47)</f>
        <v/>
      </c>
    </row>
    <row r="48" spans="1:43" x14ac:dyDescent="0.25">
      <c r="A48" s="1"/>
      <c r="F48" s="1" t="str">
        <f>'ouderschapsverlof 1e jaar'!B87</f>
        <v/>
      </c>
      <c r="G48" s="4" t="str">
        <f t="shared" si="1"/>
        <v/>
      </c>
      <c r="H48" s="3">
        <f>'ouderschapsverlof 1e jaar'!C87</f>
        <v>0</v>
      </c>
      <c r="I48" s="4" t="e">
        <f t="shared" si="2"/>
        <v>#VALUE!</v>
      </c>
      <c r="J48" s="3">
        <f>'ouderschapsverlof 1e jaar'!D87</f>
        <v>0</v>
      </c>
      <c r="K48" s="4" t="e">
        <f t="shared" si="3"/>
        <v>#VALUE!</v>
      </c>
      <c r="L48" s="3">
        <f>'ouderschapsverlof 1e jaar'!E87</f>
        <v>0</v>
      </c>
      <c r="M48" s="4" t="e">
        <f t="shared" si="4"/>
        <v>#VALUE!</v>
      </c>
      <c r="N48" s="3">
        <f>'ouderschapsverlof 1e jaar'!F87</f>
        <v>0</v>
      </c>
      <c r="O48" s="4" t="e">
        <f t="shared" si="5"/>
        <v>#VALUE!</v>
      </c>
      <c r="P48" s="3">
        <f>'ouderschapsverlof 1e jaar'!G87</f>
        <v>0</v>
      </c>
      <c r="R48" s="4" t="str">
        <f t="shared" si="6"/>
        <v/>
      </c>
      <c r="S48" s="3">
        <f t="shared" si="7"/>
        <v>0</v>
      </c>
      <c r="U48" s="1" t="str">
        <f>IF(U47="","",IF(U47+7&gt;='ouderschapsverlof 1e jaar'!J$19,"",U47+7))</f>
        <v/>
      </c>
      <c r="V48" s="1" t="str">
        <f>IF('ouderschapsverlof 1e jaar'!C89="","",'ouderschapsverlof 1e jaar'!B$43+AA48)</f>
        <v/>
      </c>
      <c r="W48" s="1" t="str">
        <f>IF('ouderschapsverlof 1e jaar'!D89="","",'ouderschapsverlof 1e jaar'!B$43+AB48)</f>
        <v/>
      </c>
      <c r="X48" s="1" t="str">
        <f>IF('ouderschapsverlof 1e jaar'!E89="","",'ouderschapsverlof 1e jaar'!B$43+AC48)</f>
        <v/>
      </c>
      <c r="Y48" s="1" t="str">
        <f>IF('ouderschapsverlof 1e jaar'!F89="","",'ouderschapsverlof 1e jaar'!B$43+AD48)</f>
        <v/>
      </c>
      <c r="Z48" s="1" t="str">
        <f>IF('ouderschapsverlof 1e jaar'!G89="","",'ouderschapsverlof 1e jaar'!B$43+AE48)</f>
        <v/>
      </c>
      <c r="AA48" s="18">
        <v>322</v>
      </c>
      <c r="AB48" s="18">
        <v>323</v>
      </c>
      <c r="AC48" s="18">
        <v>324</v>
      </c>
      <c r="AD48" s="18">
        <v>325</v>
      </c>
      <c r="AE48" s="18">
        <v>326</v>
      </c>
      <c r="AF48" s="1" t="str">
        <f>IF(U47="","",IF(U47+7&gt;='ouderschapsverlof 1e jaar'!J$19,"",U47+7))</f>
        <v/>
      </c>
      <c r="AG48" s="1" t="str">
        <f>IF('ouderschapsverlof 1e jaar'!L89="","",'ouderschapsverlof 1e jaar'!K$43+AA48)</f>
        <v/>
      </c>
      <c r="AH48" s="1" t="str">
        <f>IF('ouderschapsverlof 1e jaar'!M89="","",'ouderschapsverlof 1e jaar'!K$43+AB48)</f>
        <v/>
      </c>
      <c r="AI48" s="1" t="str">
        <f>IF('ouderschapsverlof 1e jaar'!N89="","",'ouderschapsverlof 1e jaar'!K$43+AC48)</f>
        <v/>
      </c>
      <c r="AJ48" s="1" t="str">
        <f>IF('ouderschapsverlof 1e jaar'!O89="","",'ouderschapsverlof 1e jaar'!K$43+AD48)</f>
        <v/>
      </c>
      <c r="AK48" s="1" t="str">
        <f>IF('ouderschapsverlof 1e jaar'!P89="","",'ouderschapsverlof 1e jaar'!K$43+AE48)</f>
        <v/>
      </c>
      <c r="AL48" s="1" t="str">
        <f>IF(U47="","",IF(U47+7&gt;='ouderschapsverlof 1e jaar'!J$19,"",U47+7))</f>
        <v/>
      </c>
      <c r="AM48" s="1" t="str">
        <f>IF('ouderschapsverlof 1e jaar'!V89="","",'ouderschapsverlof 1e jaar'!K$43+AA48)</f>
        <v/>
      </c>
      <c r="AN48" s="1" t="str">
        <f>IF('ouderschapsverlof 1e jaar'!W89="","",'ouderschapsverlof 1e jaar'!K$43+AB48)</f>
        <v/>
      </c>
      <c r="AO48" s="1" t="str">
        <f>IF('ouderschapsverlof 1e jaar'!X89="","",'ouderschapsverlof 1e jaar'!K$43+AC48)</f>
        <v/>
      </c>
      <c r="AP48" s="1" t="str">
        <f>IF('ouderschapsverlof 1e jaar'!Y89="","",'ouderschapsverlof 1e jaar'!K$43+AD48)</f>
        <v/>
      </c>
      <c r="AQ48" s="1" t="str">
        <f>IF('ouderschapsverlof 1e jaar'!Z89="","",'ouderschapsverlof 1e jaar'!K$43+AE48)</f>
        <v/>
      </c>
    </row>
    <row r="49" spans="1:43" x14ac:dyDescent="0.25">
      <c r="A49" s="1"/>
      <c r="F49" s="1" t="str">
        <f>'ouderschapsverlof 1e jaar'!B88</f>
        <v/>
      </c>
      <c r="G49" s="4" t="str">
        <f t="shared" ref="G49:G56" si="8">F49</f>
        <v/>
      </c>
      <c r="H49" s="3">
        <f>'ouderschapsverlof 1e jaar'!C88</f>
        <v>0</v>
      </c>
      <c r="I49" s="4" t="e">
        <f t="shared" ref="I49:I56" si="9">F49+1</f>
        <v>#VALUE!</v>
      </c>
      <c r="J49" s="3">
        <f>'ouderschapsverlof 1e jaar'!D88</f>
        <v>0</v>
      </c>
      <c r="K49" s="4" t="e">
        <f t="shared" ref="K49:K56" si="10">F49+2</f>
        <v>#VALUE!</v>
      </c>
      <c r="L49" s="3">
        <f>'ouderschapsverlof 1e jaar'!E88</f>
        <v>0</v>
      </c>
      <c r="M49" s="4" t="e">
        <f t="shared" ref="M49:M56" si="11">F49+3</f>
        <v>#VALUE!</v>
      </c>
      <c r="N49" s="3">
        <f>'ouderschapsverlof 1e jaar'!F88</f>
        <v>0</v>
      </c>
      <c r="O49" s="4" t="e">
        <f t="shared" ref="O49:O56" si="12">F49+4</f>
        <v>#VALUE!</v>
      </c>
      <c r="P49" s="3">
        <f>'ouderschapsverlof 1e jaar'!G88</f>
        <v>0</v>
      </c>
      <c r="R49" s="4" t="str">
        <f t="shared" si="6"/>
        <v/>
      </c>
      <c r="S49" s="3">
        <f t="shared" si="7"/>
        <v>0</v>
      </c>
      <c r="U49" s="1" t="str">
        <f>IF(U48="","",IF(U48+7&gt;='ouderschapsverlof 1e jaar'!J$19,"",U48+7))</f>
        <v/>
      </c>
      <c r="V49" s="1" t="str">
        <f>IF('ouderschapsverlof 1e jaar'!C90="","",'ouderschapsverlof 1e jaar'!B$43+AA49)</f>
        <v/>
      </c>
      <c r="W49" s="1" t="str">
        <f>IF('ouderschapsverlof 1e jaar'!D90="","",'ouderschapsverlof 1e jaar'!B$43+AB49)</f>
        <v/>
      </c>
      <c r="X49" s="1" t="str">
        <f>IF('ouderschapsverlof 1e jaar'!E90="","",'ouderschapsverlof 1e jaar'!B$43+AC49)</f>
        <v/>
      </c>
      <c r="Y49" s="1" t="str">
        <f>IF('ouderschapsverlof 1e jaar'!F90="","",'ouderschapsverlof 1e jaar'!B$43+AD49)</f>
        <v/>
      </c>
      <c r="Z49" s="1" t="str">
        <f>IF('ouderschapsverlof 1e jaar'!G90="","",'ouderschapsverlof 1e jaar'!B$43+AE49)</f>
        <v/>
      </c>
      <c r="AA49" s="18">
        <v>329</v>
      </c>
      <c r="AB49" s="18">
        <v>330</v>
      </c>
      <c r="AC49" s="18">
        <v>331</v>
      </c>
      <c r="AD49" s="18">
        <v>332</v>
      </c>
      <c r="AE49" s="18">
        <v>333</v>
      </c>
      <c r="AF49" s="1" t="str">
        <f>IF(U48="","",IF(U48+7&gt;='ouderschapsverlof 1e jaar'!J$19,"",U48+7))</f>
        <v/>
      </c>
      <c r="AG49" s="1" t="str">
        <f>IF('ouderschapsverlof 1e jaar'!L90="","",'ouderschapsverlof 1e jaar'!K$43+AA49)</f>
        <v/>
      </c>
      <c r="AH49" s="1" t="str">
        <f>IF('ouderschapsverlof 1e jaar'!M90="","",'ouderschapsverlof 1e jaar'!K$43+AB49)</f>
        <v/>
      </c>
      <c r="AI49" s="1" t="str">
        <f>IF('ouderschapsverlof 1e jaar'!N90="","",'ouderschapsverlof 1e jaar'!K$43+AC49)</f>
        <v/>
      </c>
      <c r="AJ49" s="1" t="str">
        <f>IF('ouderschapsverlof 1e jaar'!O90="","",'ouderschapsverlof 1e jaar'!K$43+AD49)</f>
        <v/>
      </c>
      <c r="AK49" s="1" t="str">
        <f>IF('ouderschapsverlof 1e jaar'!P90="","",'ouderschapsverlof 1e jaar'!K$43+AE49)</f>
        <v/>
      </c>
      <c r="AL49" s="1" t="str">
        <f>IF(U48="","",IF(U48+7&gt;='ouderschapsverlof 1e jaar'!J$19,"",U48+7))</f>
        <v/>
      </c>
      <c r="AM49" s="1" t="str">
        <f>IF('ouderschapsverlof 1e jaar'!V90="","",'ouderschapsverlof 1e jaar'!K$43+AA49)</f>
        <v/>
      </c>
      <c r="AN49" s="1" t="str">
        <f>IF('ouderschapsverlof 1e jaar'!W90="","",'ouderschapsverlof 1e jaar'!K$43+AB49)</f>
        <v/>
      </c>
      <c r="AO49" s="1" t="str">
        <f>IF('ouderschapsverlof 1e jaar'!X90="","",'ouderschapsverlof 1e jaar'!K$43+AC49)</f>
        <v/>
      </c>
      <c r="AP49" s="1" t="str">
        <f>IF('ouderschapsverlof 1e jaar'!Y90="","",'ouderschapsverlof 1e jaar'!K$43+AD49)</f>
        <v/>
      </c>
      <c r="AQ49" s="1" t="str">
        <f>IF('ouderschapsverlof 1e jaar'!Z90="","",'ouderschapsverlof 1e jaar'!K$43+AE49)</f>
        <v/>
      </c>
    </row>
    <row r="50" spans="1:43" x14ac:dyDescent="0.25">
      <c r="A50" s="1"/>
      <c r="F50" s="1" t="str">
        <f>'ouderschapsverlof 1e jaar'!B89</f>
        <v/>
      </c>
      <c r="G50" s="4" t="str">
        <f t="shared" si="8"/>
        <v/>
      </c>
      <c r="H50" s="3">
        <f>'ouderschapsverlof 1e jaar'!C89</f>
        <v>0</v>
      </c>
      <c r="I50" s="4" t="e">
        <f t="shared" si="9"/>
        <v>#VALUE!</v>
      </c>
      <c r="J50" s="3">
        <f>'ouderschapsverlof 1e jaar'!D89</f>
        <v>0</v>
      </c>
      <c r="K50" s="4" t="e">
        <f t="shared" si="10"/>
        <v>#VALUE!</v>
      </c>
      <c r="L50" s="3">
        <f>'ouderschapsverlof 1e jaar'!E89</f>
        <v>0</v>
      </c>
      <c r="M50" s="4" t="e">
        <f t="shared" si="11"/>
        <v>#VALUE!</v>
      </c>
      <c r="N50" s="3">
        <f>'ouderschapsverlof 1e jaar'!F89</f>
        <v>0</v>
      </c>
      <c r="O50" s="4" t="e">
        <f t="shared" si="12"/>
        <v>#VALUE!</v>
      </c>
      <c r="P50" s="3">
        <f>'ouderschapsverlof 1e jaar'!G89</f>
        <v>0</v>
      </c>
      <c r="R50" s="4" t="str">
        <f t="shared" si="6"/>
        <v/>
      </c>
      <c r="S50" s="3">
        <f t="shared" si="7"/>
        <v>0</v>
      </c>
      <c r="U50" s="1" t="str">
        <f>IF(U49="","",IF(U49+7&gt;='ouderschapsverlof 1e jaar'!J$19,"",U49+7))</f>
        <v/>
      </c>
      <c r="V50" s="1" t="str">
        <f>IF('ouderschapsverlof 1e jaar'!C91="","",'ouderschapsverlof 1e jaar'!B$43+AA50)</f>
        <v/>
      </c>
      <c r="W50" s="1" t="str">
        <f>IF('ouderschapsverlof 1e jaar'!D91="","",'ouderschapsverlof 1e jaar'!B$43+AB50)</f>
        <v/>
      </c>
      <c r="X50" s="1" t="str">
        <f>IF('ouderschapsverlof 1e jaar'!E91="","",'ouderschapsverlof 1e jaar'!B$43+AC50)</f>
        <v/>
      </c>
      <c r="Y50" s="1" t="str">
        <f>IF('ouderschapsverlof 1e jaar'!F91="","",'ouderschapsverlof 1e jaar'!B$43+AD50)</f>
        <v/>
      </c>
      <c r="Z50" s="1" t="str">
        <f>IF('ouderschapsverlof 1e jaar'!G91="","",'ouderschapsverlof 1e jaar'!B$43+AE50)</f>
        <v/>
      </c>
      <c r="AA50" s="18">
        <v>336</v>
      </c>
      <c r="AB50" s="18">
        <v>337</v>
      </c>
      <c r="AC50" s="18">
        <v>338</v>
      </c>
      <c r="AD50" s="18">
        <v>339</v>
      </c>
      <c r="AE50" s="18">
        <v>340</v>
      </c>
      <c r="AF50" s="1" t="str">
        <f>IF(U49="","",IF(U49+7&gt;='ouderschapsverlof 1e jaar'!J$19,"",U49+7))</f>
        <v/>
      </c>
      <c r="AG50" s="1" t="str">
        <f>IF('ouderschapsverlof 1e jaar'!L91="","",'ouderschapsverlof 1e jaar'!K$43+AA50)</f>
        <v/>
      </c>
      <c r="AH50" s="1" t="str">
        <f>IF('ouderschapsverlof 1e jaar'!M91="","",'ouderschapsverlof 1e jaar'!K$43+AB50)</f>
        <v/>
      </c>
      <c r="AI50" s="1" t="str">
        <f>IF('ouderschapsverlof 1e jaar'!N91="","",'ouderschapsverlof 1e jaar'!K$43+AC50)</f>
        <v/>
      </c>
      <c r="AJ50" s="1" t="str">
        <f>IF('ouderschapsverlof 1e jaar'!O91="","",'ouderschapsverlof 1e jaar'!K$43+AD50)</f>
        <v/>
      </c>
      <c r="AK50" s="1" t="str">
        <f>IF('ouderschapsverlof 1e jaar'!P91="","",'ouderschapsverlof 1e jaar'!K$43+AE50)</f>
        <v/>
      </c>
      <c r="AL50" s="1" t="str">
        <f>IF(U49="","",IF(U49+7&gt;='ouderschapsverlof 1e jaar'!J$19,"",U49+7))</f>
        <v/>
      </c>
      <c r="AM50" s="1" t="str">
        <f>IF('ouderschapsverlof 1e jaar'!V91="","",'ouderschapsverlof 1e jaar'!K$43+AA50)</f>
        <v/>
      </c>
      <c r="AN50" s="1" t="str">
        <f>IF('ouderschapsverlof 1e jaar'!W91="","",'ouderschapsverlof 1e jaar'!K$43+AB50)</f>
        <v/>
      </c>
      <c r="AO50" s="1" t="str">
        <f>IF('ouderschapsverlof 1e jaar'!X91="","",'ouderschapsverlof 1e jaar'!K$43+AC50)</f>
        <v/>
      </c>
      <c r="AP50" s="1" t="str">
        <f>IF('ouderschapsverlof 1e jaar'!Y91="","",'ouderschapsverlof 1e jaar'!K$43+AD50)</f>
        <v/>
      </c>
      <c r="AQ50" s="1" t="str">
        <f>IF('ouderschapsverlof 1e jaar'!Z91="","",'ouderschapsverlof 1e jaar'!K$43+AE50)</f>
        <v/>
      </c>
    </row>
    <row r="51" spans="1:43" x14ac:dyDescent="0.25">
      <c r="A51" s="1"/>
      <c r="F51" s="1" t="str">
        <f>'ouderschapsverlof 1e jaar'!B90</f>
        <v/>
      </c>
      <c r="G51" s="4" t="str">
        <f t="shared" si="8"/>
        <v/>
      </c>
      <c r="H51" s="3">
        <f>'ouderschapsverlof 1e jaar'!C90</f>
        <v>0</v>
      </c>
      <c r="I51" s="4" t="e">
        <f t="shared" si="9"/>
        <v>#VALUE!</v>
      </c>
      <c r="J51" s="3">
        <f>'ouderschapsverlof 1e jaar'!D90</f>
        <v>0</v>
      </c>
      <c r="K51" s="4" t="e">
        <f t="shared" si="10"/>
        <v>#VALUE!</v>
      </c>
      <c r="L51" s="3">
        <f>'ouderschapsverlof 1e jaar'!E90</f>
        <v>0</v>
      </c>
      <c r="M51" s="4" t="e">
        <f t="shared" si="11"/>
        <v>#VALUE!</v>
      </c>
      <c r="N51" s="3">
        <f>'ouderschapsverlof 1e jaar'!F90</f>
        <v>0</v>
      </c>
      <c r="O51" s="4" t="e">
        <f t="shared" si="12"/>
        <v>#VALUE!</v>
      </c>
      <c r="P51" s="3">
        <f>'ouderschapsverlof 1e jaar'!G90</f>
        <v>0</v>
      </c>
      <c r="R51" s="4" t="str">
        <f t="shared" si="6"/>
        <v/>
      </c>
      <c r="S51" s="3">
        <f t="shared" si="7"/>
        <v>0</v>
      </c>
      <c r="U51" s="1" t="str">
        <f>IF(U50="","",IF(U50+7&gt;='ouderschapsverlof 1e jaar'!J$19,"",U50+7))</f>
        <v/>
      </c>
      <c r="V51" s="1" t="str">
        <f>IF('ouderschapsverlof 1e jaar'!C92="","",'ouderschapsverlof 1e jaar'!B$43+AA51)</f>
        <v/>
      </c>
      <c r="W51" s="1" t="str">
        <f>IF('ouderschapsverlof 1e jaar'!D92="","",'ouderschapsverlof 1e jaar'!B$43+AB51)</f>
        <v/>
      </c>
      <c r="X51" s="1" t="str">
        <f>IF('ouderschapsverlof 1e jaar'!E92="","",'ouderschapsverlof 1e jaar'!B$43+AC51)</f>
        <v/>
      </c>
      <c r="Y51" s="1" t="str">
        <f>IF('ouderschapsverlof 1e jaar'!F92="","",'ouderschapsverlof 1e jaar'!B$43+AD51)</f>
        <v/>
      </c>
      <c r="Z51" s="1" t="str">
        <f>IF('ouderschapsverlof 1e jaar'!G92="","",'ouderschapsverlof 1e jaar'!B$43+AE51)</f>
        <v/>
      </c>
      <c r="AA51" s="18">
        <v>343</v>
      </c>
      <c r="AB51" s="18">
        <v>344</v>
      </c>
      <c r="AC51" s="18">
        <v>345</v>
      </c>
      <c r="AD51" s="18">
        <v>346</v>
      </c>
      <c r="AE51" s="18">
        <v>347</v>
      </c>
      <c r="AF51" s="1" t="str">
        <f>IF(U50="","",IF(U50+7&gt;='ouderschapsverlof 1e jaar'!J$19,"",U50+7))</f>
        <v/>
      </c>
      <c r="AG51" s="1" t="str">
        <f>IF('ouderschapsverlof 1e jaar'!L92="","",'ouderschapsverlof 1e jaar'!K$43+AA51)</f>
        <v/>
      </c>
      <c r="AH51" s="1" t="str">
        <f>IF('ouderschapsverlof 1e jaar'!M92="","",'ouderschapsverlof 1e jaar'!K$43+AB51)</f>
        <v/>
      </c>
      <c r="AI51" s="1" t="str">
        <f>IF('ouderschapsverlof 1e jaar'!N92="","",'ouderschapsverlof 1e jaar'!K$43+AC51)</f>
        <v/>
      </c>
      <c r="AJ51" s="1" t="str">
        <f>IF('ouderschapsverlof 1e jaar'!O92="","",'ouderschapsverlof 1e jaar'!K$43+AD51)</f>
        <v/>
      </c>
      <c r="AK51" s="1" t="str">
        <f>IF('ouderschapsverlof 1e jaar'!P92="","",'ouderschapsverlof 1e jaar'!K$43+AE51)</f>
        <v/>
      </c>
      <c r="AL51" s="1" t="str">
        <f>IF(U50="","",IF(U50+7&gt;='ouderschapsverlof 1e jaar'!J$19,"",U50+7))</f>
        <v/>
      </c>
      <c r="AM51" s="1" t="str">
        <f>IF('ouderschapsverlof 1e jaar'!V92="","",'ouderschapsverlof 1e jaar'!K$43+AA51)</f>
        <v/>
      </c>
      <c r="AN51" s="1" t="str">
        <f>IF('ouderschapsverlof 1e jaar'!W92="","",'ouderschapsverlof 1e jaar'!K$43+AB51)</f>
        <v/>
      </c>
      <c r="AO51" s="1" t="str">
        <f>IF('ouderschapsverlof 1e jaar'!X92="","",'ouderschapsverlof 1e jaar'!K$43+AC51)</f>
        <v/>
      </c>
      <c r="AP51" s="1" t="str">
        <f>IF('ouderschapsverlof 1e jaar'!Y92="","",'ouderschapsverlof 1e jaar'!K$43+AD51)</f>
        <v/>
      </c>
      <c r="AQ51" s="1" t="str">
        <f>IF('ouderschapsverlof 1e jaar'!Z92="","",'ouderschapsverlof 1e jaar'!K$43+AE51)</f>
        <v/>
      </c>
    </row>
    <row r="52" spans="1:43" x14ac:dyDescent="0.25">
      <c r="A52" s="1"/>
      <c r="F52" s="1" t="str">
        <f>'ouderschapsverlof 1e jaar'!B91</f>
        <v/>
      </c>
      <c r="G52" s="4" t="str">
        <f t="shared" si="8"/>
        <v/>
      </c>
      <c r="H52" s="3">
        <f>'ouderschapsverlof 1e jaar'!C91</f>
        <v>0</v>
      </c>
      <c r="I52" s="4" t="e">
        <f t="shared" si="9"/>
        <v>#VALUE!</v>
      </c>
      <c r="J52" s="3">
        <f>'ouderschapsverlof 1e jaar'!D91</f>
        <v>0</v>
      </c>
      <c r="K52" s="4" t="e">
        <f t="shared" si="10"/>
        <v>#VALUE!</v>
      </c>
      <c r="L52" s="3">
        <f>'ouderschapsverlof 1e jaar'!E91</f>
        <v>0</v>
      </c>
      <c r="M52" s="4" t="e">
        <f t="shared" si="11"/>
        <v>#VALUE!</v>
      </c>
      <c r="N52" s="3">
        <f>'ouderschapsverlof 1e jaar'!F91</f>
        <v>0</v>
      </c>
      <c r="O52" s="4" t="e">
        <f t="shared" si="12"/>
        <v>#VALUE!</v>
      </c>
      <c r="P52" s="3">
        <f>'ouderschapsverlof 1e jaar'!G91</f>
        <v>0</v>
      </c>
      <c r="R52" s="4" t="str">
        <f t="shared" si="6"/>
        <v/>
      </c>
      <c r="S52" s="3">
        <f t="shared" si="7"/>
        <v>0</v>
      </c>
      <c r="U52" s="1" t="str">
        <f>IF(U51="","",IF(U51+7&gt;='ouderschapsverlof 1e jaar'!J$19,"",U51+7))</f>
        <v/>
      </c>
      <c r="V52" s="1" t="str">
        <f>IF('ouderschapsverlof 1e jaar'!C93="","",'ouderschapsverlof 1e jaar'!B$43+AA52)</f>
        <v/>
      </c>
      <c r="W52" s="1" t="str">
        <f>IF('ouderschapsverlof 1e jaar'!D93="","",'ouderschapsverlof 1e jaar'!B$43+AB52)</f>
        <v/>
      </c>
      <c r="X52" s="1" t="str">
        <f>IF('ouderschapsverlof 1e jaar'!E93="","",'ouderschapsverlof 1e jaar'!B$43+AC52)</f>
        <v/>
      </c>
      <c r="Y52" s="1" t="str">
        <f>IF('ouderschapsverlof 1e jaar'!F93="","",'ouderschapsverlof 1e jaar'!B$43+AD52)</f>
        <v/>
      </c>
      <c r="Z52" s="1" t="str">
        <f>IF('ouderschapsverlof 1e jaar'!G93="","",'ouderschapsverlof 1e jaar'!B$43+AE52)</f>
        <v/>
      </c>
      <c r="AA52" s="18">
        <v>350</v>
      </c>
      <c r="AB52" s="18">
        <v>351</v>
      </c>
      <c r="AC52" s="18">
        <v>352</v>
      </c>
      <c r="AD52" s="18">
        <v>353</v>
      </c>
      <c r="AE52" s="18">
        <v>354</v>
      </c>
      <c r="AF52" s="1" t="str">
        <f>IF(U51="","",IF(U51+7&gt;='ouderschapsverlof 1e jaar'!J$19,"",U51+7))</f>
        <v/>
      </c>
      <c r="AG52" s="1" t="str">
        <f>IF('ouderschapsverlof 1e jaar'!L93="","",'ouderschapsverlof 1e jaar'!K$43+AA52)</f>
        <v/>
      </c>
      <c r="AH52" s="1" t="str">
        <f>IF('ouderschapsverlof 1e jaar'!M93="","",'ouderschapsverlof 1e jaar'!K$43+AB52)</f>
        <v/>
      </c>
      <c r="AI52" s="1" t="str">
        <f>IF('ouderschapsverlof 1e jaar'!N93="","",'ouderschapsverlof 1e jaar'!K$43+AC52)</f>
        <v/>
      </c>
      <c r="AJ52" s="1" t="str">
        <f>IF('ouderschapsverlof 1e jaar'!O93="","",'ouderschapsverlof 1e jaar'!K$43+AD52)</f>
        <v/>
      </c>
      <c r="AK52" s="1" t="str">
        <f>IF('ouderschapsverlof 1e jaar'!P93="","",'ouderschapsverlof 1e jaar'!K$43+AE52)</f>
        <v/>
      </c>
      <c r="AL52" s="1" t="str">
        <f>IF(U51="","",IF(U51+7&gt;='ouderschapsverlof 1e jaar'!J$19,"",U51+7))</f>
        <v/>
      </c>
      <c r="AM52" s="1" t="str">
        <f>IF('ouderschapsverlof 1e jaar'!V93="","",'ouderschapsverlof 1e jaar'!K$43+AA52)</f>
        <v/>
      </c>
      <c r="AN52" s="1" t="str">
        <f>IF('ouderschapsverlof 1e jaar'!W93="","",'ouderschapsverlof 1e jaar'!K$43+AB52)</f>
        <v/>
      </c>
      <c r="AO52" s="1" t="str">
        <f>IF('ouderschapsverlof 1e jaar'!X93="","",'ouderschapsverlof 1e jaar'!K$43+AC52)</f>
        <v/>
      </c>
      <c r="AP52" s="1" t="str">
        <f>IF('ouderschapsverlof 1e jaar'!Y93="","",'ouderschapsverlof 1e jaar'!K$43+AD52)</f>
        <v/>
      </c>
      <c r="AQ52" s="1" t="str">
        <f>IF('ouderschapsverlof 1e jaar'!Z93="","",'ouderschapsverlof 1e jaar'!K$43+AE52)</f>
        <v/>
      </c>
    </row>
    <row r="53" spans="1:43" x14ac:dyDescent="0.25">
      <c r="A53" s="1"/>
      <c r="F53" s="1" t="str">
        <f>'ouderschapsverlof 1e jaar'!B92</f>
        <v/>
      </c>
      <c r="G53" s="4" t="str">
        <f t="shared" si="8"/>
        <v/>
      </c>
      <c r="H53" s="3">
        <f>'ouderschapsverlof 1e jaar'!C92</f>
        <v>0</v>
      </c>
      <c r="I53" s="4" t="e">
        <f t="shared" si="9"/>
        <v>#VALUE!</v>
      </c>
      <c r="J53" s="3">
        <f>'ouderschapsverlof 1e jaar'!D92</f>
        <v>0</v>
      </c>
      <c r="K53" s="4" t="e">
        <f t="shared" si="10"/>
        <v>#VALUE!</v>
      </c>
      <c r="L53" s="3">
        <f>'ouderschapsverlof 1e jaar'!E92</f>
        <v>0</v>
      </c>
      <c r="M53" s="4" t="e">
        <f t="shared" si="11"/>
        <v>#VALUE!</v>
      </c>
      <c r="N53" s="3">
        <f>'ouderschapsverlof 1e jaar'!F92</f>
        <v>0</v>
      </c>
      <c r="O53" s="4" t="e">
        <f t="shared" si="12"/>
        <v>#VALUE!</v>
      </c>
      <c r="P53" s="3">
        <f>'ouderschapsverlof 1e jaar'!G92</f>
        <v>0</v>
      </c>
      <c r="R53" s="4" t="str">
        <f t="shared" si="6"/>
        <v/>
      </c>
      <c r="S53" s="3">
        <f t="shared" si="7"/>
        <v>0</v>
      </c>
      <c r="U53" s="1" t="str">
        <f>IF(U52="","",IF(U52+7&gt;='ouderschapsverlof 1e jaar'!J$19,"",U52+7))</f>
        <v/>
      </c>
      <c r="V53" s="1" t="str">
        <f>IF('ouderschapsverlof 1e jaar'!C94="","",'ouderschapsverlof 1e jaar'!B$43+AA53)</f>
        <v/>
      </c>
      <c r="W53" s="1" t="str">
        <f>IF('ouderschapsverlof 1e jaar'!D94="","",'ouderschapsverlof 1e jaar'!B$43+AB53)</f>
        <v/>
      </c>
      <c r="X53" s="1" t="str">
        <f>IF('ouderschapsverlof 1e jaar'!E94="","",'ouderschapsverlof 1e jaar'!B$43+AC53)</f>
        <v/>
      </c>
      <c r="Y53" s="1" t="str">
        <f>IF('ouderschapsverlof 1e jaar'!F94="","",'ouderschapsverlof 1e jaar'!B$43+AD53)</f>
        <v/>
      </c>
      <c r="Z53" s="1" t="str">
        <f>IF('ouderschapsverlof 1e jaar'!G94="","",'ouderschapsverlof 1e jaar'!B$43+AE53)</f>
        <v/>
      </c>
      <c r="AA53" s="18">
        <v>357</v>
      </c>
      <c r="AB53" s="18">
        <v>358</v>
      </c>
      <c r="AC53" s="18">
        <v>359</v>
      </c>
      <c r="AD53" s="18">
        <v>360</v>
      </c>
      <c r="AE53" s="18">
        <v>361</v>
      </c>
      <c r="AF53" s="1" t="str">
        <f>IF(U52="","",IF(U52+7&gt;='ouderschapsverlof 1e jaar'!J$19,"",U52+7))</f>
        <v/>
      </c>
      <c r="AG53" s="1" t="str">
        <f>IF('ouderschapsverlof 1e jaar'!L94="","",'ouderschapsverlof 1e jaar'!K$43+AA53)</f>
        <v/>
      </c>
      <c r="AH53" s="1" t="str">
        <f>IF('ouderschapsverlof 1e jaar'!M94="","",'ouderschapsverlof 1e jaar'!K$43+AB53)</f>
        <v/>
      </c>
      <c r="AI53" s="1" t="str">
        <f>IF('ouderschapsverlof 1e jaar'!N94="","",'ouderschapsverlof 1e jaar'!K$43+AC53)</f>
        <v/>
      </c>
      <c r="AJ53" s="1" t="str">
        <f>IF('ouderschapsverlof 1e jaar'!O94="","",'ouderschapsverlof 1e jaar'!K$43+AD53)</f>
        <v/>
      </c>
      <c r="AK53" s="1" t="str">
        <f>IF('ouderschapsverlof 1e jaar'!P94="","",'ouderschapsverlof 1e jaar'!K$43+AE53)</f>
        <v/>
      </c>
      <c r="AL53" s="1" t="str">
        <f>IF(U52="","",IF(U52+7&gt;='ouderschapsverlof 1e jaar'!J$19,"",U52+7))</f>
        <v/>
      </c>
      <c r="AM53" s="1" t="str">
        <f>IF('ouderschapsverlof 1e jaar'!V94="","",'ouderschapsverlof 1e jaar'!K$43+AA53)</f>
        <v/>
      </c>
      <c r="AN53" s="1" t="str">
        <f>IF('ouderschapsverlof 1e jaar'!W94="","",'ouderschapsverlof 1e jaar'!K$43+AB53)</f>
        <v/>
      </c>
      <c r="AO53" s="1" t="str">
        <f>IF('ouderschapsverlof 1e jaar'!X94="","",'ouderschapsverlof 1e jaar'!K$43+AC53)</f>
        <v/>
      </c>
      <c r="AP53" s="1" t="str">
        <f>IF('ouderschapsverlof 1e jaar'!Y94="","",'ouderschapsverlof 1e jaar'!K$43+AD53)</f>
        <v/>
      </c>
      <c r="AQ53" s="1" t="str">
        <f>IF('ouderschapsverlof 1e jaar'!Z94="","",'ouderschapsverlof 1e jaar'!K$43+AE53)</f>
        <v/>
      </c>
    </row>
    <row r="54" spans="1:43" x14ac:dyDescent="0.25">
      <c r="A54" s="1"/>
      <c r="F54" s="1" t="str">
        <f>'ouderschapsverlof 1e jaar'!B93</f>
        <v/>
      </c>
      <c r="G54" s="4" t="str">
        <f t="shared" si="8"/>
        <v/>
      </c>
      <c r="H54" s="3">
        <f>'ouderschapsverlof 1e jaar'!C93</f>
        <v>0</v>
      </c>
      <c r="I54" s="4" t="e">
        <f t="shared" si="9"/>
        <v>#VALUE!</v>
      </c>
      <c r="J54" s="3">
        <f>'ouderschapsverlof 1e jaar'!D93</f>
        <v>0</v>
      </c>
      <c r="K54" s="4" t="e">
        <f t="shared" si="10"/>
        <v>#VALUE!</v>
      </c>
      <c r="L54" s="3">
        <f>'ouderschapsverlof 1e jaar'!E93</f>
        <v>0</v>
      </c>
      <c r="M54" s="4" t="e">
        <f t="shared" si="11"/>
        <v>#VALUE!</v>
      </c>
      <c r="N54" s="3">
        <f>'ouderschapsverlof 1e jaar'!F93</f>
        <v>0</v>
      </c>
      <c r="O54" s="4" t="e">
        <f t="shared" si="12"/>
        <v>#VALUE!</v>
      </c>
      <c r="P54" s="3">
        <f>'ouderschapsverlof 1e jaar'!G93</f>
        <v>0</v>
      </c>
      <c r="R54" s="4" t="str">
        <f t="shared" si="6"/>
        <v/>
      </c>
      <c r="S54" s="3">
        <f t="shared" si="7"/>
        <v>0</v>
      </c>
      <c r="U54" s="1" t="str">
        <f>IF(U53="","",IF(U53+7&gt;='ouderschapsverlof 1e jaar'!J$19,"",U53+7))</f>
        <v/>
      </c>
      <c r="V54" s="1" t="str">
        <f>IF('ouderschapsverlof 1e jaar'!C95="","",'ouderschapsverlof 1e jaar'!B$43+AA54)</f>
        <v/>
      </c>
      <c r="W54" s="1" t="str">
        <f>IF('ouderschapsverlof 1e jaar'!D95="","",'ouderschapsverlof 1e jaar'!B$43+AB54)</f>
        <v/>
      </c>
      <c r="X54" s="1" t="str">
        <f>IF('ouderschapsverlof 1e jaar'!E95="","",'ouderschapsverlof 1e jaar'!B$43+AC54)</f>
        <v/>
      </c>
      <c r="Y54" s="1" t="str">
        <f>IF('ouderschapsverlof 1e jaar'!F95="","",'ouderschapsverlof 1e jaar'!B$43+AD54)</f>
        <v/>
      </c>
      <c r="Z54" s="1" t="str">
        <f>IF('ouderschapsverlof 1e jaar'!G95="","",'ouderschapsverlof 1e jaar'!B$43+AE54)</f>
        <v/>
      </c>
      <c r="AA54" s="18">
        <v>364</v>
      </c>
      <c r="AB54" s="18">
        <v>365</v>
      </c>
      <c r="AC54" s="18">
        <v>366</v>
      </c>
      <c r="AD54" s="18">
        <v>367</v>
      </c>
      <c r="AE54" s="18">
        <v>368</v>
      </c>
      <c r="AF54" s="1" t="str">
        <f>IF(U53="","",IF(U53+7&gt;='ouderschapsverlof 1e jaar'!J$19,"",U53+7))</f>
        <v/>
      </c>
      <c r="AG54" s="1" t="str">
        <f>IF('ouderschapsverlof 1e jaar'!L95="","",'ouderschapsverlof 1e jaar'!K$43+AA54)</f>
        <v/>
      </c>
      <c r="AH54" s="1" t="str">
        <f>IF('ouderschapsverlof 1e jaar'!M95="","",'ouderschapsverlof 1e jaar'!K$43+AB54)</f>
        <v/>
      </c>
      <c r="AI54" s="1" t="str">
        <f>IF('ouderschapsverlof 1e jaar'!N95="","",'ouderschapsverlof 1e jaar'!K$43+AC54)</f>
        <v/>
      </c>
      <c r="AJ54" s="1" t="str">
        <f>IF('ouderschapsverlof 1e jaar'!O95="","",'ouderschapsverlof 1e jaar'!K$43+AD54)</f>
        <v/>
      </c>
      <c r="AK54" s="1" t="str">
        <f>IF('ouderschapsverlof 1e jaar'!P95="","",'ouderschapsverlof 1e jaar'!K$43+AE54)</f>
        <v/>
      </c>
      <c r="AL54" s="1" t="str">
        <f>IF(U53="","",IF(U53+7&gt;='ouderschapsverlof 1e jaar'!J$19,"",U53+7))</f>
        <v/>
      </c>
      <c r="AM54" s="1" t="str">
        <f>IF('ouderschapsverlof 1e jaar'!V95="","",'ouderschapsverlof 1e jaar'!K$43+AA54)</f>
        <v/>
      </c>
      <c r="AN54" s="1" t="str">
        <f>IF('ouderschapsverlof 1e jaar'!W95="","",'ouderschapsverlof 1e jaar'!K$43+AB54)</f>
        <v/>
      </c>
      <c r="AO54" s="1" t="str">
        <f>IF('ouderschapsverlof 1e jaar'!X95="","",'ouderschapsverlof 1e jaar'!K$43+AC54)</f>
        <v/>
      </c>
      <c r="AP54" s="1" t="str">
        <f>IF('ouderschapsverlof 1e jaar'!Y95="","",'ouderschapsverlof 1e jaar'!K$43+AD54)</f>
        <v/>
      </c>
      <c r="AQ54" s="1" t="str">
        <f>IF('ouderschapsverlof 1e jaar'!Z95="","",'ouderschapsverlof 1e jaar'!K$43+AE54)</f>
        <v/>
      </c>
    </row>
    <row r="55" spans="1:43" x14ac:dyDescent="0.25">
      <c r="A55" s="1"/>
      <c r="F55" s="1" t="str">
        <f>'ouderschapsverlof 1e jaar'!B94</f>
        <v/>
      </c>
      <c r="G55" s="4" t="str">
        <f t="shared" si="8"/>
        <v/>
      </c>
      <c r="H55" s="3">
        <f>'ouderschapsverlof 1e jaar'!C94</f>
        <v>0</v>
      </c>
      <c r="I55" s="4" t="e">
        <f t="shared" si="9"/>
        <v>#VALUE!</v>
      </c>
      <c r="J55" s="3">
        <f>'ouderschapsverlof 1e jaar'!D94</f>
        <v>0</v>
      </c>
      <c r="K55" s="4" t="e">
        <f t="shared" si="10"/>
        <v>#VALUE!</v>
      </c>
      <c r="L55" s="3">
        <f>'ouderschapsverlof 1e jaar'!E94</f>
        <v>0</v>
      </c>
      <c r="M55" s="4" t="e">
        <f t="shared" si="11"/>
        <v>#VALUE!</v>
      </c>
      <c r="N55" s="3">
        <f>'ouderschapsverlof 1e jaar'!F94</f>
        <v>0</v>
      </c>
      <c r="O55" s="4" t="e">
        <f t="shared" si="12"/>
        <v>#VALUE!</v>
      </c>
      <c r="P55" s="3">
        <f>'ouderschapsverlof 1e jaar'!G94</f>
        <v>0</v>
      </c>
      <c r="R55" s="4" t="str">
        <f t="shared" si="6"/>
        <v/>
      </c>
      <c r="S55" s="3">
        <f t="shared" si="7"/>
        <v>0</v>
      </c>
      <c r="U55" s="1"/>
    </row>
    <row r="56" spans="1:43" x14ac:dyDescent="0.25">
      <c r="A56" s="1"/>
      <c r="F56" s="1" t="str">
        <f>'ouderschapsverlof 1e jaar'!B95</f>
        <v/>
      </c>
      <c r="G56" s="4" t="str">
        <f t="shared" si="8"/>
        <v/>
      </c>
      <c r="H56" s="3">
        <f>'ouderschapsverlof 1e jaar'!C95</f>
        <v>0</v>
      </c>
      <c r="I56" s="4" t="e">
        <f t="shared" si="9"/>
        <v>#VALUE!</v>
      </c>
      <c r="J56" s="3">
        <f>'ouderschapsverlof 1e jaar'!D95</f>
        <v>0</v>
      </c>
      <c r="K56" s="4" t="e">
        <f t="shared" si="10"/>
        <v>#VALUE!</v>
      </c>
      <c r="L56" s="3">
        <f>'ouderschapsverlof 1e jaar'!E95</f>
        <v>0</v>
      </c>
      <c r="M56" s="4" t="e">
        <f t="shared" si="11"/>
        <v>#VALUE!</v>
      </c>
      <c r="N56" s="3">
        <f>'ouderschapsverlof 1e jaar'!F95</f>
        <v>0</v>
      </c>
      <c r="O56" s="4" t="e">
        <f t="shared" si="12"/>
        <v>#VALUE!</v>
      </c>
      <c r="P56" s="3">
        <f>'ouderschapsverlof 1e jaar'!G95</f>
        <v>0</v>
      </c>
      <c r="R56" s="4" t="str">
        <f t="shared" si="6"/>
        <v/>
      </c>
      <c r="S56" s="3">
        <f t="shared" si="7"/>
        <v>0</v>
      </c>
      <c r="U56" s="1"/>
    </row>
    <row r="57" spans="1:43" x14ac:dyDescent="0.25">
      <c r="A57" s="1"/>
      <c r="F57" s="1"/>
      <c r="R57" s="4" t="str">
        <f t="shared" ref="R57:R78" si="13">IF(F3&lt;&gt;"",TEXT(I3,"jjmm"),"")</f>
        <v/>
      </c>
      <c r="S57" s="3">
        <f t="shared" ref="S57:S78" si="14">J3</f>
        <v>0</v>
      </c>
      <c r="U57" s="1"/>
    </row>
    <row r="58" spans="1:43" x14ac:dyDescent="0.25">
      <c r="A58" s="1"/>
      <c r="F58" s="1"/>
      <c r="R58" s="4" t="str">
        <f t="shared" si="13"/>
        <v/>
      </c>
      <c r="S58" s="3">
        <f t="shared" si="14"/>
        <v>0</v>
      </c>
      <c r="U58" s="1"/>
    </row>
    <row r="59" spans="1:43" x14ac:dyDescent="0.25">
      <c r="A59" s="1"/>
      <c r="F59" s="1"/>
      <c r="R59" s="4" t="str">
        <f t="shared" si="13"/>
        <v/>
      </c>
      <c r="S59" s="3">
        <f t="shared" si="14"/>
        <v>0</v>
      </c>
      <c r="U59" s="1"/>
    </row>
    <row r="60" spans="1:43" x14ac:dyDescent="0.25">
      <c r="A60" s="1"/>
      <c r="F60" s="1"/>
      <c r="R60" s="4" t="str">
        <f t="shared" si="13"/>
        <v/>
      </c>
      <c r="S60" s="3">
        <f t="shared" si="14"/>
        <v>0</v>
      </c>
    </row>
    <row r="61" spans="1:43" x14ac:dyDescent="0.25">
      <c r="A61" s="1"/>
      <c r="F61" s="1"/>
      <c r="R61" s="4" t="str">
        <f t="shared" si="13"/>
        <v/>
      </c>
      <c r="S61" s="3">
        <f t="shared" si="14"/>
        <v>0</v>
      </c>
    </row>
    <row r="62" spans="1:43" x14ac:dyDescent="0.25">
      <c r="A62" s="1"/>
      <c r="F62" s="1"/>
      <c r="R62" s="4" t="str">
        <f t="shared" si="13"/>
        <v/>
      </c>
      <c r="S62" s="3">
        <f t="shared" si="14"/>
        <v>0</v>
      </c>
    </row>
    <row r="63" spans="1:43" x14ac:dyDescent="0.25">
      <c r="A63" s="1"/>
      <c r="F63" s="1"/>
      <c r="R63" s="4" t="str">
        <f t="shared" si="13"/>
        <v/>
      </c>
      <c r="S63" s="3">
        <f t="shared" si="14"/>
        <v>0</v>
      </c>
    </row>
    <row r="64" spans="1:43" x14ac:dyDescent="0.25">
      <c r="A64" s="1"/>
      <c r="F64" s="1"/>
      <c r="R64" s="4" t="str">
        <f t="shared" si="13"/>
        <v/>
      </c>
      <c r="S64" s="3">
        <f t="shared" si="14"/>
        <v>0</v>
      </c>
    </row>
    <row r="65" spans="1:19" x14ac:dyDescent="0.25">
      <c r="A65" s="1"/>
      <c r="F65" s="1"/>
      <c r="R65" s="4" t="str">
        <f t="shared" si="13"/>
        <v/>
      </c>
      <c r="S65" s="3">
        <f t="shared" si="14"/>
        <v>0</v>
      </c>
    </row>
    <row r="66" spans="1:19" x14ac:dyDescent="0.25">
      <c r="A66" s="1"/>
      <c r="F66" s="1"/>
      <c r="R66" s="4" t="str">
        <f t="shared" si="13"/>
        <v/>
      </c>
      <c r="S66" s="3">
        <f t="shared" si="14"/>
        <v>0</v>
      </c>
    </row>
    <row r="67" spans="1:19" x14ac:dyDescent="0.25">
      <c r="A67" s="1"/>
      <c r="F67" s="1"/>
      <c r="R67" s="4" t="str">
        <f t="shared" si="13"/>
        <v/>
      </c>
      <c r="S67" s="3">
        <f t="shared" si="14"/>
        <v>0</v>
      </c>
    </row>
    <row r="68" spans="1:19" x14ac:dyDescent="0.25">
      <c r="A68" s="1"/>
      <c r="F68" s="1"/>
      <c r="R68" s="4" t="str">
        <f t="shared" si="13"/>
        <v/>
      </c>
      <c r="S68" s="3">
        <f t="shared" si="14"/>
        <v>0</v>
      </c>
    </row>
    <row r="69" spans="1:19" x14ac:dyDescent="0.25">
      <c r="A69" s="1"/>
      <c r="F69" s="1"/>
      <c r="R69" s="4" t="str">
        <f t="shared" si="13"/>
        <v/>
      </c>
      <c r="S69" s="3">
        <f t="shared" si="14"/>
        <v>0</v>
      </c>
    </row>
    <row r="70" spans="1:19" x14ac:dyDescent="0.25">
      <c r="A70" s="1"/>
      <c r="F70" s="1"/>
      <c r="R70" s="4" t="str">
        <f t="shared" si="13"/>
        <v/>
      </c>
      <c r="S70" s="3">
        <f t="shared" si="14"/>
        <v>0</v>
      </c>
    </row>
    <row r="71" spans="1:19" x14ac:dyDescent="0.25">
      <c r="A71" s="1"/>
      <c r="F71" s="1"/>
      <c r="R71" s="4" t="str">
        <f t="shared" si="13"/>
        <v/>
      </c>
      <c r="S71" s="3">
        <f t="shared" si="14"/>
        <v>0</v>
      </c>
    </row>
    <row r="72" spans="1:19" x14ac:dyDescent="0.25">
      <c r="A72" s="1"/>
      <c r="F72" s="1"/>
      <c r="R72" s="4" t="str">
        <f t="shared" si="13"/>
        <v/>
      </c>
      <c r="S72" s="3">
        <f t="shared" si="14"/>
        <v>0</v>
      </c>
    </row>
    <row r="73" spans="1:19" x14ac:dyDescent="0.25">
      <c r="A73" s="1"/>
      <c r="F73" s="1"/>
      <c r="R73" s="4" t="str">
        <f t="shared" si="13"/>
        <v/>
      </c>
      <c r="S73" s="3">
        <f t="shared" si="14"/>
        <v>0</v>
      </c>
    </row>
    <row r="74" spans="1:19" x14ac:dyDescent="0.25">
      <c r="A74" s="1"/>
      <c r="R74" s="4" t="str">
        <f t="shared" si="13"/>
        <v/>
      </c>
      <c r="S74" s="3">
        <f t="shared" si="14"/>
        <v>0</v>
      </c>
    </row>
    <row r="75" spans="1:19" x14ac:dyDescent="0.25">
      <c r="A75" s="1"/>
      <c r="R75" s="4" t="str">
        <f t="shared" si="13"/>
        <v/>
      </c>
      <c r="S75" s="3">
        <f t="shared" si="14"/>
        <v>0</v>
      </c>
    </row>
    <row r="76" spans="1:19" x14ac:dyDescent="0.25">
      <c r="A76" s="1"/>
      <c r="R76" s="4" t="str">
        <f t="shared" si="13"/>
        <v/>
      </c>
      <c r="S76" s="3">
        <f t="shared" si="14"/>
        <v>0</v>
      </c>
    </row>
    <row r="77" spans="1:19" x14ac:dyDescent="0.25">
      <c r="A77" s="1"/>
      <c r="R77" s="4" t="str">
        <f t="shared" si="13"/>
        <v/>
      </c>
      <c r="S77" s="3">
        <f t="shared" si="14"/>
        <v>0</v>
      </c>
    </row>
    <row r="78" spans="1:19" x14ac:dyDescent="0.25">
      <c r="A78" s="1"/>
      <c r="R78" s="4" t="str">
        <f t="shared" si="13"/>
        <v/>
      </c>
      <c r="S78" s="3">
        <f t="shared" si="14"/>
        <v>0</v>
      </c>
    </row>
    <row r="79" spans="1:19" x14ac:dyDescent="0.25">
      <c r="A79" s="1"/>
      <c r="R79" s="4" t="str">
        <f t="shared" ref="R79:R109" si="15">IF(F26&lt;&gt;"",TEXT(I26,"jjmm"),"")</f>
        <v/>
      </c>
      <c r="S79" s="3">
        <f t="shared" ref="S79:S88" si="16">J26</f>
        <v>0</v>
      </c>
    </row>
    <row r="80" spans="1:19" x14ac:dyDescent="0.25">
      <c r="A80" s="1"/>
      <c r="R80" s="4" t="str">
        <f t="shared" si="15"/>
        <v/>
      </c>
      <c r="S80" s="3">
        <f t="shared" si="16"/>
        <v>0</v>
      </c>
    </row>
    <row r="81" spans="1:19" x14ac:dyDescent="0.25">
      <c r="A81" s="1"/>
      <c r="R81" s="4" t="str">
        <f t="shared" si="15"/>
        <v/>
      </c>
      <c r="S81" s="3">
        <f t="shared" si="16"/>
        <v>0</v>
      </c>
    </row>
    <row r="82" spans="1:19" x14ac:dyDescent="0.25">
      <c r="A82" s="1"/>
      <c r="R82" s="4" t="str">
        <f t="shared" si="15"/>
        <v/>
      </c>
      <c r="S82" s="3">
        <f t="shared" si="16"/>
        <v>0</v>
      </c>
    </row>
    <row r="83" spans="1:19" x14ac:dyDescent="0.25">
      <c r="A83" s="1"/>
      <c r="R83" s="4" t="str">
        <f t="shared" si="15"/>
        <v/>
      </c>
      <c r="S83" s="3">
        <f t="shared" si="16"/>
        <v>0</v>
      </c>
    </row>
    <row r="84" spans="1:19" x14ac:dyDescent="0.25">
      <c r="R84" s="4" t="str">
        <f t="shared" si="15"/>
        <v/>
      </c>
      <c r="S84" s="3">
        <f t="shared" si="16"/>
        <v>0</v>
      </c>
    </row>
    <row r="85" spans="1:19" x14ac:dyDescent="0.25">
      <c r="A85" s="1">
        <f>MAX(A32:A83)</f>
        <v>0</v>
      </c>
      <c r="R85" s="4" t="str">
        <f t="shared" si="15"/>
        <v/>
      </c>
      <c r="S85" s="3">
        <f t="shared" si="16"/>
        <v>0</v>
      </c>
    </row>
    <row r="86" spans="1:19" x14ac:dyDescent="0.25">
      <c r="A86" s="2"/>
      <c r="R86" s="4" t="str">
        <f t="shared" si="15"/>
        <v/>
      </c>
      <c r="S86" s="3">
        <f t="shared" si="16"/>
        <v>0</v>
      </c>
    </row>
    <row r="87" spans="1:19" x14ac:dyDescent="0.25">
      <c r="A87" s="2"/>
      <c r="R87" s="4" t="str">
        <f t="shared" si="15"/>
        <v/>
      </c>
      <c r="S87" s="3">
        <f t="shared" si="16"/>
        <v>0</v>
      </c>
    </row>
    <row r="88" spans="1:19" x14ac:dyDescent="0.25">
      <c r="A88" s="2"/>
      <c r="R88" s="4" t="str">
        <f t="shared" si="15"/>
        <v/>
      </c>
      <c r="S88" s="3">
        <f t="shared" si="16"/>
        <v>0</v>
      </c>
    </row>
    <row r="89" spans="1:19" x14ac:dyDescent="0.25">
      <c r="A89" s="2"/>
      <c r="R89" s="4" t="str">
        <f t="shared" si="15"/>
        <v/>
      </c>
      <c r="S89" s="3">
        <f t="shared" ref="S89:S109" si="17">J36</f>
        <v>0</v>
      </c>
    </row>
    <row r="90" spans="1:19" x14ac:dyDescent="0.25">
      <c r="A90" s="2"/>
      <c r="R90" s="4" t="str">
        <f t="shared" si="15"/>
        <v/>
      </c>
      <c r="S90" s="3">
        <f t="shared" si="17"/>
        <v>0</v>
      </c>
    </row>
    <row r="91" spans="1:19" x14ac:dyDescent="0.25">
      <c r="A91" s="2"/>
      <c r="R91" s="4" t="str">
        <f t="shared" si="15"/>
        <v/>
      </c>
      <c r="S91" s="3">
        <f t="shared" si="17"/>
        <v>0</v>
      </c>
    </row>
    <row r="92" spans="1:19" x14ac:dyDescent="0.25">
      <c r="A92" s="2"/>
      <c r="R92" s="4" t="str">
        <f t="shared" si="15"/>
        <v/>
      </c>
      <c r="S92" s="3">
        <f t="shared" si="17"/>
        <v>0</v>
      </c>
    </row>
    <row r="93" spans="1:19" x14ac:dyDescent="0.25">
      <c r="A93" s="2"/>
      <c r="R93" s="4" t="str">
        <f t="shared" si="15"/>
        <v/>
      </c>
      <c r="S93" s="3">
        <f t="shared" si="17"/>
        <v>0</v>
      </c>
    </row>
    <row r="94" spans="1:19" x14ac:dyDescent="0.25">
      <c r="A94" s="2"/>
      <c r="R94" s="4" t="str">
        <f t="shared" si="15"/>
        <v/>
      </c>
      <c r="S94" s="3">
        <f t="shared" si="17"/>
        <v>0</v>
      </c>
    </row>
    <row r="95" spans="1:19" x14ac:dyDescent="0.25">
      <c r="A95" s="2"/>
      <c r="R95" s="4" t="str">
        <f t="shared" si="15"/>
        <v/>
      </c>
      <c r="S95" s="3">
        <f t="shared" si="17"/>
        <v>0</v>
      </c>
    </row>
    <row r="96" spans="1:19" x14ac:dyDescent="0.25">
      <c r="A96" s="2"/>
      <c r="R96" s="4" t="str">
        <f t="shared" si="15"/>
        <v/>
      </c>
      <c r="S96" s="3">
        <f t="shared" si="17"/>
        <v>0</v>
      </c>
    </row>
    <row r="97" spans="1:19" x14ac:dyDescent="0.25">
      <c r="A97" s="2"/>
      <c r="R97" s="4" t="str">
        <f t="shared" si="15"/>
        <v/>
      </c>
      <c r="S97" s="3">
        <f t="shared" si="17"/>
        <v>0</v>
      </c>
    </row>
    <row r="98" spans="1:19" x14ac:dyDescent="0.25">
      <c r="A98" s="2"/>
      <c r="R98" s="4" t="str">
        <f t="shared" si="15"/>
        <v/>
      </c>
      <c r="S98" s="3">
        <f t="shared" si="17"/>
        <v>0</v>
      </c>
    </row>
    <row r="99" spans="1:19" x14ac:dyDescent="0.25">
      <c r="A99" s="2"/>
      <c r="R99" s="4" t="str">
        <f t="shared" si="15"/>
        <v/>
      </c>
      <c r="S99" s="3">
        <f t="shared" si="17"/>
        <v>0</v>
      </c>
    </row>
    <row r="100" spans="1:19" x14ac:dyDescent="0.25">
      <c r="A100" s="2"/>
      <c r="R100" s="4" t="str">
        <f t="shared" si="15"/>
        <v/>
      </c>
      <c r="S100" s="3">
        <f t="shared" si="17"/>
        <v>0</v>
      </c>
    </row>
    <row r="101" spans="1:19" x14ac:dyDescent="0.25">
      <c r="A101" s="2"/>
      <c r="R101" s="4" t="str">
        <f t="shared" si="15"/>
        <v/>
      </c>
      <c r="S101" s="3">
        <f t="shared" si="17"/>
        <v>0</v>
      </c>
    </row>
    <row r="102" spans="1:19" x14ac:dyDescent="0.25">
      <c r="A102" s="2"/>
      <c r="R102" s="4" t="str">
        <f t="shared" si="15"/>
        <v/>
      </c>
      <c r="S102" s="3">
        <f t="shared" si="17"/>
        <v>0</v>
      </c>
    </row>
    <row r="103" spans="1:19" x14ac:dyDescent="0.25">
      <c r="A103" s="2"/>
      <c r="R103" s="4" t="str">
        <f t="shared" si="15"/>
        <v/>
      </c>
      <c r="S103" s="3">
        <f t="shared" si="17"/>
        <v>0</v>
      </c>
    </row>
    <row r="104" spans="1:19" x14ac:dyDescent="0.25">
      <c r="A104" s="2"/>
      <c r="R104" s="4" t="str">
        <f t="shared" si="15"/>
        <v/>
      </c>
      <c r="S104" s="3">
        <f t="shared" si="17"/>
        <v>0</v>
      </c>
    </row>
    <row r="105" spans="1:19" x14ac:dyDescent="0.25">
      <c r="A105" s="2"/>
      <c r="R105" s="4" t="str">
        <f t="shared" si="15"/>
        <v/>
      </c>
      <c r="S105" s="3">
        <f t="shared" si="17"/>
        <v>0</v>
      </c>
    </row>
    <row r="106" spans="1:19" x14ac:dyDescent="0.25">
      <c r="A106" s="2"/>
      <c r="R106" s="4" t="str">
        <f t="shared" si="15"/>
        <v/>
      </c>
      <c r="S106" s="3">
        <f t="shared" si="17"/>
        <v>0</v>
      </c>
    </row>
    <row r="107" spans="1:19" x14ac:dyDescent="0.25">
      <c r="A107" s="2"/>
      <c r="R107" s="4" t="str">
        <f t="shared" si="15"/>
        <v/>
      </c>
      <c r="S107" s="3">
        <f t="shared" si="17"/>
        <v>0</v>
      </c>
    </row>
    <row r="108" spans="1:19" x14ac:dyDescent="0.25">
      <c r="A108" s="2"/>
      <c r="R108" s="4" t="str">
        <f t="shared" si="15"/>
        <v/>
      </c>
      <c r="S108" s="3">
        <f t="shared" si="17"/>
        <v>0</v>
      </c>
    </row>
    <row r="109" spans="1:19" x14ac:dyDescent="0.25">
      <c r="A109" s="2"/>
      <c r="R109" s="4" t="str">
        <f t="shared" si="15"/>
        <v/>
      </c>
      <c r="S109" s="3">
        <f t="shared" si="17"/>
        <v>0</v>
      </c>
    </row>
    <row r="110" spans="1:19" x14ac:dyDescent="0.25">
      <c r="A110" s="2"/>
      <c r="R110" s="4" t="str">
        <f t="shared" ref="R110:R131" si="18">IF(F3&lt;&gt;"",TEXT(K3,"jjmm"),"")</f>
        <v/>
      </c>
      <c r="S110" s="3">
        <f t="shared" ref="S110:S131" si="19">L3</f>
        <v>0</v>
      </c>
    </row>
    <row r="111" spans="1:19" x14ac:dyDescent="0.25">
      <c r="A111" s="2"/>
      <c r="R111" s="4" t="str">
        <f t="shared" si="18"/>
        <v/>
      </c>
      <c r="S111" s="3">
        <f t="shared" si="19"/>
        <v>0</v>
      </c>
    </row>
    <row r="112" spans="1:19" x14ac:dyDescent="0.25">
      <c r="R112" s="4" t="str">
        <f t="shared" si="18"/>
        <v/>
      </c>
      <c r="S112" s="3">
        <f t="shared" si="19"/>
        <v>0</v>
      </c>
    </row>
    <row r="113" spans="1:19" x14ac:dyDescent="0.25">
      <c r="A113" s="2"/>
      <c r="R113" s="4" t="str">
        <f t="shared" si="18"/>
        <v/>
      </c>
      <c r="S113" s="3">
        <f t="shared" si="19"/>
        <v>0</v>
      </c>
    </row>
    <row r="114" spans="1:19" x14ac:dyDescent="0.25">
      <c r="A114" s="2"/>
      <c r="R114" s="4" t="str">
        <f t="shared" si="18"/>
        <v/>
      </c>
      <c r="S114" s="3">
        <f t="shared" si="19"/>
        <v>0</v>
      </c>
    </row>
    <row r="115" spans="1:19" x14ac:dyDescent="0.25">
      <c r="A115" s="2"/>
      <c r="R115" s="4" t="str">
        <f t="shared" si="18"/>
        <v/>
      </c>
      <c r="S115" s="3">
        <f t="shared" si="19"/>
        <v>0</v>
      </c>
    </row>
    <row r="116" spans="1:19" x14ac:dyDescent="0.25">
      <c r="A116" s="2"/>
      <c r="R116" s="4" t="str">
        <f t="shared" si="18"/>
        <v/>
      </c>
      <c r="S116" s="3">
        <f t="shared" si="19"/>
        <v>0</v>
      </c>
    </row>
    <row r="117" spans="1:19" x14ac:dyDescent="0.25">
      <c r="A117" s="2"/>
      <c r="R117" s="4" t="str">
        <f t="shared" si="18"/>
        <v/>
      </c>
      <c r="S117" s="3">
        <f t="shared" si="19"/>
        <v>0</v>
      </c>
    </row>
    <row r="118" spans="1:19" x14ac:dyDescent="0.25">
      <c r="A118" s="2"/>
      <c r="R118" s="4" t="str">
        <f t="shared" si="18"/>
        <v/>
      </c>
      <c r="S118" s="3">
        <f t="shared" si="19"/>
        <v>0</v>
      </c>
    </row>
    <row r="119" spans="1:19" x14ac:dyDescent="0.25">
      <c r="A119" s="2"/>
      <c r="R119" s="4" t="str">
        <f t="shared" si="18"/>
        <v/>
      </c>
      <c r="S119" s="3">
        <f t="shared" si="19"/>
        <v>0</v>
      </c>
    </row>
    <row r="120" spans="1:19" x14ac:dyDescent="0.25">
      <c r="R120" s="4" t="str">
        <f t="shared" si="18"/>
        <v/>
      </c>
      <c r="S120" s="3">
        <f t="shared" si="19"/>
        <v>0</v>
      </c>
    </row>
    <row r="121" spans="1:19" x14ac:dyDescent="0.25">
      <c r="A121" s="2"/>
      <c r="R121" s="4" t="str">
        <f t="shared" si="18"/>
        <v/>
      </c>
      <c r="S121" s="3">
        <f t="shared" si="19"/>
        <v>0</v>
      </c>
    </row>
    <row r="122" spans="1:19" x14ac:dyDescent="0.25">
      <c r="A122" s="2"/>
      <c r="R122" s="4" t="str">
        <f t="shared" si="18"/>
        <v/>
      </c>
      <c r="S122" s="3">
        <f t="shared" si="19"/>
        <v>0</v>
      </c>
    </row>
    <row r="123" spans="1:19" x14ac:dyDescent="0.25">
      <c r="R123" s="4" t="str">
        <f t="shared" si="18"/>
        <v/>
      </c>
      <c r="S123" s="3">
        <f t="shared" si="19"/>
        <v>0</v>
      </c>
    </row>
    <row r="124" spans="1:19" x14ac:dyDescent="0.25">
      <c r="R124" s="4" t="str">
        <f t="shared" si="18"/>
        <v/>
      </c>
      <c r="S124" s="3">
        <f t="shared" si="19"/>
        <v>0</v>
      </c>
    </row>
    <row r="125" spans="1:19" x14ac:dyDescent="0.25">
      <c r="A125" s="2"/>
      <c r="R125" s="4" t="str">
        <f t="shared" si="18"/>
        <v/>
      </c>
      <c r="S125" s="3">
        <f t="shared" si="19"/>
        <v>0</v>
      </c>
    </row>
    <row r="126" spans="1:19" x14ac:dyDescent="0.25">
      <c r="A126" s="2"/>
      <c r="R126" s="4" t="str">
        <f t="shared" si="18"/>
        <v/>
      </c>
      <c r="S126" s="3">
        <f t="shared" si="19"/>
        <v>0</v>
      </c>
    </row>
    <row r="127" spans="1:19" x14ac:dyDescent="0.25">
      <c r="A127" s="2"/>
      <c r="R127" s="4" t="str">
        <f t="shared" si="18"/>
        <v/>
      </c>
      <c r="S127" s="3">
        <f t="shared" si="19"/>
        <v>0</v>
      </c>
    </row>
    <row r="128" spans="1:19" x14ac:dyDescent="0.25">
      <c r="A128" s="2"/>
      <c r="R128" s="4" t="str">
        <f t="shared" si="18"/>
        <v/>
      </c>
      <c r="S128" s="3">
        <f t="shared" si="19"/>
        <v>0</v>
      </c>
    </row>
    <row r="129" spans="1:19" x14ac:dyDescent="0.25">
      <c r="A129" s="2"/>
      <c r="R129" s="4" t="str">
        <f t="shared" si="18"/>
        <v/>
      </c>
      <c r="S129" s="3">
        <f t="shared" si="19"/>
        <v>0</v>
      </c>
    </row>
    <row r="130" spans="1:19" x14ac:dyDescent="0.25">
      <c r="A130" s="2"/>
      <c r="R130" s="4" t="str">
        <f t="shared" si="18"/>
        <v/>
      </c>
      <c r="S130" s="3">
        <f t="shared" si="19"/>
        <v>0</v>
      </c>
    </row>
    <row r="131" spans="1:19" x14ac:dyDescent="0.25">
      <c r="A131" s="2"/>
      <c r="R131" s="4" t="str">
        <f t="shared" si="18"/>
        <v/>
      </c>
      <c r="S131" s="3">
        <f t="shared" si="19"/>
        <v>0</v>
      </c>
    </row>
    <row r="132" spans="1:19" x14ac:dyDescent="0.25">
      <c r="A132" s="2"/>
      <c r="R132" s="4" t="str">
        <f t="shared" ref="R132:R162" si="20">IF(F26&lt;&gt;"",TEXT(K26,"jjmm"),"")</f>
        <v/>
      </c>
      <c r="S132" s="3">
        <f t="shared" ref="S132:S141" si="21">L26</f>
        <v>0</v>
      </c>
    </row>
    <row r="133" spans="1:19" x14ac:dyDescent="0.25">
      <c r="A133" s="2"/>
      <c r="R133" s="4" t="str">
        <f t="shared" si="20"/>
        <v/>
      </c>
      <c r="S133" s="3">
        <f t="shared" si="21"/>
        <v>0</v>
      </c>
    </row>
    <row r="134" spans="1:19" x14ac:dyDescent="0.25">
      <c r="A134" s="2"/>
      <c r="R134" s="4" t="str">
        <f t="shared" si="20"/>
        <v/>
      </c>
      <c r="S134" s="3">
        <f t="shared" si="21"/>
        <v>0</v>
      </c>
    </row>
    <row r="135" spans="1:19" x14ac:dyDescent="0.25">
      <c r="A135" s="2"/>
      <c r="R135" s="4" t="str">
        <f t="shared" si="20"/>
        <v/>
      </c>
      <c r="S135" s="3">
        <f t="shared" si="21"/>
        <v>0</v>
      </c>
    </row>
    <row r="136" spans="1:19" x14ac:dyDescent="0.25">
      <c r="A136" s="2"/>
      <c r="R136" s="4" t="str">
        <f t="shared" si="20"/>
        <v/>
      </c>
      <c r="S136" s="3">
        <f t="shared" si="21"/>
        <v>0</v>
      </c>
    </row>
    <row r="137" spans="1:19" x14ac:dyDescent="0.25">
      <c r="A137" s="2"/>
      <c r="R137" s="4" t="str">
        <f t="shared" si="20"/>
        <v/>
      </c>
      <c r="S137" s="3">
        <f t="shared" si="21"/>
        <v>0</v>
      </c>
    </row>
    <row r="138" spans="1:19" x14ac:dyDescent="0.25">
      <c r="A138" s="2"/>
      <c r="R138" s="4" t="str">
        <f t="shared" si="20"/>
        <v/>
      </c>
      <c r="S138" s="3">
        <f t="shared" si="21"/>
        <v>0</v>
      </c>
    </row>
    <row r="139" spans="1:19" x14ac:dyDescent="0.25">
      <c r="A139" s="2"/>
      <c r="R139" s="4" t="str">
        <f t="shared" si="20"/>
        <v/>
      </c>
      <c r="S139" s="3">
        <f t="shared" si="21"/>
        <v>0</v>
      </c>
    </row>
    <row r="140" spans="1:19" x14ac:dyDescent="0.25">
      <c r="A140" s="2"/>
      <c r="R140" s="4" t="str">
        <f t="shared" si="20"/>
        <v/>
      </c>
      <c r="S140" s="3">
        <f t="shared" si="21"/>
        <v>0</v>
      </c>
    </row>
    <row r="141" spans="1:19" x14ac:dyDescent="0.25">
      <c r="A141" s="2"/>
      <c r="R141" s="4" t="str">
        <f t="shared" si="20"/>
        <v/>
      </c>
      <c r="S141" s="3">
        <f t="shared" si="21"/>
        <v>0</v>
      </c>
    </row>
    <row r="142" spans="1:19" x14ac:dyDescent="0.25">
      <c r="A142" s="2"/>
      <c r="R142" s="4" t="str">
        <f t="shared" si="20"/>
        <v/>
      </c>
      <c r="S142" s="3">
        <f t="shared" ref="S142:S162" si="22">L36</f>
        <v>0</v>
      </c>
    </row>
    <row r="143" spans="1:19" x14ac:dyDescent="0.25">
      <c r="A143" s="2"/>
      <c r="R143" s="4" t="str">
        <f t="shared" si="20"/>
        <v/>
      </c>
      <c r="S143" s="3">
        <f t="shared" si="22"/>
        <v>0</v>
      </c>
    </row>
    <row r="144" spans="1:19" x14ac:dyDescent="0.25">
      <c r="A144" s="2"/>
      <c r="R144" s="4" t="str">
        <f t="shared" si="20"/>
        <v/>
      </c>
      <c r="S144" s="3">
        <f t="shared" si="22"/>
        <v>0</v>
      </c>
    </row>
    <row r="145" spans="1:19" x14ac:dyDescent="0.25">
      <c r="A145" s="2"/>
      <c r="R145" s="4" t="str">
        <f t="shared" si="20"/>
        <v/>
      </c>
      <c r="S145" s="3">
        <f t="shared" si="22"/>
        <v>0</v>
      </c>
    </row>
    <row r="146" spans="1:19" x14ac:dyDescent="0.25">
      <c r="A146" s="2"/>
      <c r="R146" s="4" t="str">
        <f t="shared" si="20"/>
        <v/>
      </c>
      <c r="S146" s="3">
        <f t="shared" si="22"/>
        <v>0</v>
      </c>
    </row>
    <row r="147" spans="1:19" x14ac:dyDescent="0.25">
      <c r="A147" s="2"/>
      <c r="R147" s="4" t="str">
        <f t="shared" si="20"/>
        <v/>
      </c>
      <c r="S147" s="3">
        <f t="shared" si="22"/>
        <v>0</v>
      </c>
    </row>
    <row r="148" spans="1:19" x14ac:dyDescent="0.25">
      <c r="A148" s="2"/>
      <c r="R148" s="4" t="str">
        <f t="shared" si="20"/>
        <v/>
      </c>
      <c r="S148" s="3">
        <f t="shared" si="22"/>
        <v>0</v>
      </c>
    </row>
    <row r="149" spans="1:19" x14ac:dyDescent="0.25">
      <c r="A149" s="2"/>
      <c r="R149" s="4" t="str">
        <f t="shared" si="20"/>
        <v/>
      </c>
      <c r="S149" s="3">
        <f t="shared" si="22"/>
        <v>0</v>
      </c>
    </row>
    <row r="150" spans="1:19" x14ac:dyDescent="0.25">
      <c r="A150" s="2"/>
      <c r="R150" s="4" t="str">
        <f t="shared" si="20"/>
        <v/>
      </c>
      <c r="S150" s="3">
        <f t="shared" si="22"/>
        <v>0</v>
      </c>
    </row>
    <row r="151" spans="1:19" x14ac:dyDescent="0.25">
      <c r="A151" s="2"/>
      <c r="R151" s="4" t="str">
        <f t="shared" si="20"/>
        <v/>
      </c>
      <c r="S151" s="3">
        <f t="shared" si="22"/>
        <v>0</v>
      </c>
    </row>
    <row r="152" spans="1:19" x14ac:dyDescent="0.25">
      <c r="A152" s="2"/>
      <c r="R152" s="4" t="str">
        <f t="shared" si="20"/>
        <v/>
      </c>
      <c r="S152" s="3">
        <f t="shared" si="22"/>
        <v>0</v>
      </c>
    </row>
    <row r="153" spans="1:19" x14ac:dyDescent="0.25">
      <c r="A153" s="2"/>
      <c r="R153" s="4" t="str">
        <f t="shared" si="20"/>
        <v/>
      </c>
      <c r="S153" s="3">
        <f t="shared" si="22"/>
        <v>0</v>
      </c>
    </row>
    <row r="154" spans="1:19" x14ac:dyDescent="0.25">
      <c r="A154" s="2"/>
      <c r="R154" s="4" t="str">
        <f t="shared" si="20"/>
        <v/>
      </c>
      <c r="S154" s="3">
        <f t="shared" si="22"/>
        <v>0</v>
      </c>
    </row>
    <row r="155" spans="1:19" x14ac:dyDescent="0.25">
      <c r="A155" s="2"/>
      <c r="R155" s="4" t="str">
        <f t="shared" si="20"/>
        <v/>
      </c>
      <c r="S155" s="3">
        <f t="shared" si="22"/>
        <v>0</v>
      </c>
    </row>
    <row r="156" spans="1:19" x14ac:dyDescent="0.25">
      <c r="A156" s="2"/>
      <c r="R156" s="4" t="str">
        <f t="shared" si="20"/>
        <v/>
      </c>
      <c r="S156" s="3">
        <f t="shared" si="22"/>
        <v>0</v>
      </c>
    </row>
    <row r="157" spans="1:19" x14ac:dyDescent="0.25">
      <c r="A157" s="2"/>
      <c r="R157" s="4" t="str">
        <f t="shared" si="20"/>
        <v/>
      </c>
      <c r="S157" s="3">
        <f t="shared" si="22"/>
        <v>0</v>
      </c>
    </row>
    <row r="158" spans="1:19" x14ac:dyDescent="0.25">
      <c r="A158" s="2"/>
      <c r="R158" s="4" t="str">
        <f t="shared" si="20"/>
        <v/>
      </c>
      <c r="S158" s="3">
        <f t="shared" si="22"/>
        <v>0</v>
      </c>
    </row>
    <row r="159" spans="1:19" x14ac:dyDescent="0.25">
      <c r="A159" s="2"/>
      <c r="R159" s="4" t="str">
        <f t="shared" si="20"/>
        <v/>
      </c>
      <c r="S159" s="3">
        <f t="shared" si="22"/>
        <v>0</v>
      </c>
    </row>
    <row r="160" spans="1:19" x14ac:dyDescent="0.25">
      <c r="A160" s="2"/>
      <c r="R160" s="4" t="str">
        <f t="shared" si="20"/>
        <v/>
      </c>
      <c r="S160" s="3">
        <f t="shared" si="22"/>
        <v>0</v>
      </c>
    </row>
    <row r="161" spans="1:19" x14ac:dyDescent="0.25">
      <c r="A161" s="2"/>
      <c r="R161" s="4" t="str">
        <f t="shared" si="20"/>
        <v/>
      </c>
      <c r="S161" s="3">
        <f t="shared" si="22"/>
        <v>0</v>
      </c>
    </row>
    <row r="162" spans="1:19" x14ac:dyDescent="0.25">
      <c r="A162" s="2"/>
      <c r="R162" s="4" t="str">
        <f t="shared" si="20"/>
        <v/>
      </c>
      <c r="S162" s="3">
        <f t="shared" si="22"/>
        <v>0</v>
      </c>
    </row>
    <row r="163" spans="1:19" x14ac:dyDescent="0.25">
      <c r="A163" s="2"/>
      <c r="R163" s="4" t="str">
        <f t="shared" ref="R163:R184" si="23">IF(F3&lt;&gt;"",TEXT(M3,"jjmm"),"")</f>
        <v/>
      </c>
      <c r="S163" s="3">
        <f t="shared" ref="S163:S184" si="24">N3</f>
        <v>0</v>
      </c>
    </row>
    <row r="164" spans="1:19" x14ac:dyDescent="0.25">
      <c r="A164" s="2"/>
      <c r="R164" s="4" t="str">
        <f t="shared" si="23"/>
        <v/>
      </c>
      <c r="S164" s="3">
        <f t="shared" si="24"/>
        <v>0</v>
      </c>
    </row>
    <row r="165" spans="1:19" x14ac:dyDescent="0.25">
      <c r="R165" s="4" t="str">
        <f t="shared" si="23"/>
        <v/>
      </c>
      <c r="S165" s="3">
        <f t="shared" si="24"/>
        <v>0</v>
      </c>
    </row>
    <row r="166" spans="1:19" x14ac:dyDescent="0.25">
      <c r="A166" s="2"/>
      <c r="R166" s="4" t="str">
        <f t="shared" si="23"/>
        <v/>
      </c>
      <c r="S166" s="3">
        <f t="shared" si="24"/>
        <v>0</v>
      </c>
    </row>
    <row r="167" spans="1:19" x14ac:dyDescent="0.25">
      <c r="A167" s="2"/>
      <c r="R167" s="4" t="str">
        <f t="shared" si="23"/>
        <v/>
      </c>
      <c r="S167" s="3">
        <f t="shared" si="24"/>
        <v>0</v>
      </c>
    </row>
    <row r="168" spans="1:19" x14ac:dyDescent="0.25">
      <c r="A168" s="2"/>
      <c r="R168" s="4" t="str">
        <f t="shared" si="23"/>
        <v/>
      </c>
      <c r="S168" s="3">
        <f t="shared" si="24"/>
        <v>0</v>
      </c>
    </row>
    <row r="169" spans="1:19" x14ac:dyDescent="0.25">
      <c r="A169" s="2"/>
      <c r="R169" s="4" t="str">
        <f t="shared" si="23"/>
        <v/>
      </c>
      <c r="S169" s="3">
        <f t="shared" si="24"/>
        <v>0</v>
      </c>
    </row>
    <row r="170" spans="1:19" x14ac:dyDescent="0.25">
      <c r="A170" s="2"/>
      <c r="R170" s="4" t="str">
        <f t="shared" si="23"/>
        <v/>
      </c>
      <c r="S170" s="3">
        <f t="shared" si="24"/>
        <v>0</v>
      </c>
    </row>
    <row r="171" spans="1:19" x14ac:dyDescent="0.25">
      <c r="A171" s="2"/>
      <c r="R171" s="4" t="str">
        <f t="shared" si="23"/>
        <v/>
      </c>
      <c r="S171" s="3">
        <f t="shared" si="24"/>
        <v>0</v>
      </c>
    </row>
    <row r="172" spans="1:19" x14ac:dyDescent="0.25">
      <c r="A172" s="2"/>
      <c r="R172" s="4" t="str">
        <f t="shared" si="23"/>
        <v/>
      </c>
      <c r="S172" s="3">
        <f t="shared" si="24"/>
        <v>0</v>
      </c>
    </row>
    <row r="173" spans="1:19" x14ac:dyDescent="0.25">
      <c r="R173" s="4" t="str">
        <f t="shared" si="23"/>
        <v/>
      </c>
      <c r="S173" s="3">
        <f t="shared" si="24"/>
        <v>0</v>
      </c>
    </row>
    <row r="174" spans="1:19" x14ac:dyDescent="0.25">
      <c r="A174" s="2"/>
      <c r="R174" s="4" t="str">
        <f t="shared" si="23"/>
        <v/>
      </c>
      <c r="S174" s="3">
        <f t="shared" si="24"/>
        <v>0</v>
      </c>
    </row>
    <row r="175" spans="1:19" x14ac:dyDescent="0.25">
      <c r="A175" s="2"/>
      <c r="R175" s="4" t="str">
        <f t="shared" si="23"/>
        <v/>
      </c>
      <c r="S175" s="3">
        <f t="shared" si="24"/>
        <v>0</v>
      </c>
    </row>
    <row r="176" spans="1:19" x14ac:dyDescent="0.25">
      <c r="R176" s="4" t="str">
        <f t="shared" si="23"/>
        <v/>
      </c>
      <c r="S176" s="3">
        <f t="shared" si="24"/>
        <v>0</v>
      </c>
    </row>
    <row r="177" spans="1:19" x14ac:dyDescent="0.25">
      <c r="R177" s="4" t="str">
        <f t="shared" si="23"/>
        <v/>
      </c>
      <c r="S177" s="3">
        <f t="shared" si="24"/>
        <v>0</v>
      </c>
    </row>
    <row r="178" spans="1:19" x14ac:dyDescent="0.25">
      <c r="A178" s="2"/>
      <c r="R178" s="4" t="str">
        <f t="shared" si="23"/>
        <v/>
      </c>
      <c r="S178" s="3">
        <f t="shared" si="24"/>
        <v>0</v>
      </c>
    </row>
    <row r="179" spans="1:19" x14ac:dyDescent="0.25">
      <c r="A179" s="2"/>
      <c r="R179" s="4" t="str">
        <f t="shared" si="23"/>
        <v/>
      </c>
      <c r="S179" s="3">
        <f t="shared" si="24"/>
        <v>0</v>
      </c>
    </row>
    <row r="180" spans="1:19" x14ac:dyDescent="0.25">
      <c r="A180" s="2"/>
      <c r="R180" s="4" t="str">
        <f t="shared" si="23"/>
        <v/>
      </c>
      <c r="S180" s="3">
        <f t="shared" si="24"/>
        <v>0</v>
      </c>
    </row>
    <row r="181" spans="1:19" x14ac:dyDescent="0.25">
      <c r="A181" s="2"/>
      <c r="R181" s="4" t="str">
        <f t="shared" si="23"/>
        <v/>
      </c>
      <c r="S181" s="3">
        <f t="shared" si="24"/>
        <v>0</v>
      </c>
    </row>
    <row r="182" spans="1:19" x14ac:dyDescent="0.25">
      <c r="A182" s="2"/>
      <c r="R182" s="4" t="str">
        <f t="shared" si="23"/>
        <v/>
      </c>
      <c r="S182" s="3">
        <f t="shared" si="24"/>
        <v>0</v>
      </c>
    </row>
    <row r="183" spans="1:19" x14ac:dyDescent="0.25">
      <c r="A183" s="2"/>
      <c r="R183" s="4" t="str">
        <f t="shared" si="23"/>
        <v/>
      </c>
      <c r="S183" s="3">
        <f t="shared" si="24"/>
        <v>0</v>
      </c>
    </row>
    <row r="184" spans="1:19" x14ac:dyDescent="0.25">
      <c r="A184" s="2"/>
      <c r="R184" s="4" t="str">
        <f t="shared" si="23"/>
        <v/>
      </c>
      <c r="S184" s="3">
        <f t="shared" si="24"/>
        <v>0</v>
      </c>
    </row>
    <row r="185" spans="1:19" x14ac:dyDescent="0.25">
      <c r="A185" s="2"/>
      <c r="R185" s="4" t="str">
        <f t="shared" ref="R185:R215" si="25">IF(F26&lt;&gt;"",TEXT(M26,"jjmm"),"")</f>
        <v/>
      </c>
      <c r="S185" s="3">
        <f t="shared" ref="S185:S194" si="26">N26</f>
        <v>0</v>
      </c>
    </row>
    <row r="186" spans="1:19" x14ac:dyDescent="0.25">
      <c r="A186" s="2"/>
      <c r="R186" s="4" t="str">
        <f t="shared" si="25"/>
        <v/>
      </c>
      <c r="S186" s="3">
        <f t="shared" si="26"/>
        <v>0</v>
      </c>
    </row>
    <row r="187" spans="1:19" x14ac:dyDescent="0.25">
      <c r="A187" s="2"/>
      <c r="R187" s="4" t="str">
        <f t="shared" si="25"/>
        <v/>
      </c>
      <c r="S187" s="3">
        <f t="shared" si="26"/>
        <v>0</v>
      </c>
    </row>
    <row r="188" spans="1:19" x14ac:dyDescent="0.25">
      <c r="A188" s="2"/>
      <c r="R188" s="4" t="str">
        <f t="shared" si="25"/>
        <v/>
      </c>
      <c r="S188" s="3">
        <f t="shared" si="26"/>
        <v>0</v>
      </c>
    </row>
    <row r="189" spans="1:19" x14ac:dyDescent="0.25">
      <c r="A189" s="2"/>
      <c r="R189" s="4" t="str">
        <f t="shared" si="25"/>
        <v/>
      </c>
      <c r="S189" s="3">
        <f t="shared" si="26"/>
        <v>0</v>
      </c>
    </row>
    <row r="190" spans="1:19" x14ac:dyDescent="0.25">
      <c r="A190" s="2"/>
      <c r="R190" s="4" t="str">
        <f t="shared" si="25"/>
        <v/>
      </c>
      <c r="S190" s="3">
        <f t="shared" si="26"/>
        <v>0</v>
      </c>
    </row>
    <row r="191" spans="1:19" x14ac:dyDescent="0.25">
      <c r="A191" s="2"/>
      <c r="R191" s="4" t="str">
        <f t="shared" si="25"/>
        <v/>
      </c>
      <c r="S191" s="3">
        <f t="shared" si="26"/>
        <v>0</v>
      </c>
    </row>
    <row r="192" spans="1:19" x14ac:dyDescent="0.25">
      <c r="A192" s="2"/>
      <c r="R192" s="4" t="str">
        <f t="shared" si="25"/>
        <v/>
      </c>
      <c r="S192" s="3">
        <f t="shared" si="26"/>
        <v>0</v>
      </c>
    </row>
    <row r="193" spans="1:19" x14ac:dyDescent="0.25">
      <c r="A193" s="2"/>
      <c r="R193" s="4" t="str">
        <f t="shared" si="25"/>
        <v/>
      </c>
      <c r="S193" s="3">
        <f t="shared" si="26"/>
        <v>0</v>
      </c>
    </row>
    <row r="194" spans="1:19" x14ac:dyDescent="0.25">
      <c r="A194" s="2"/>
      <c r="R194" s="4" t="str">
        <f t="shared" si="25"/>
        <v/>
      </c>
      <c r="S194" s="3">
        <f t="shared" si="26"/>
        <v>0</v>
      </c>
    </row>
    <row r="195" spans="1:19" x14ac:dyDescent="0.25">
      <c r="A195" s="2"/>
      <c r="R195" s="4" t="str">
        <f t="shared" si="25"/>
        <v/>
      </c>
      <c r="S195" s="3">
        <f t="shared" ref="S195:S215" si="27">N36</f>
        <v>0</v>
      </c>
    </row>
    <row r="196" spans="1:19" x14ac:dyDescent="0.25">
      <c r="A196" s="2"/>
      <c r="R196" s="4" t="str">
        <f t="shared" si="25"/>
        <v/>
      </c>
      <c r="S196" s="3">
        <f t="shared" si="27"/>
        <v>0</v>
      </c>
    </row>
    <row r="197" spans="1:19" x14ac:dyDescent="0.25">
      <c r="A197" s="2"/>
      <c r="R197" s="4" t="str">
        <f t="shared" si="25"/>
        <v/>
      </c>
      <c r="S197" s="3">
        <f t="shared" si="27"/>
        <v>0</v>
      </c>
    </row>
    <row r="198" spans="1:19" x14ac:dyDescent="0.25">
      <c r="A198" s="2"/>
      <c r="R198" s="4" t="str">
        <f t="shared" si="25"/>
        <v/>
      </c>
      <c r="S198" s="3">
        <f t="shared" si="27"/>
        <v>0</v>
      </c>
    </row>
    <row r="199" spans="1:19" x14ac:dyDescent="0.25">
      <c r="A199" s="2"/>
      <c r="R199" s="4" t="str">
        <f t="shared" si="25"/>
        <v/>
      </c>
      <c r="S199" s="3">
        <f t="shared" si="27"/>
        <v>0</v>
      </c>
    </row>
    <row r="200" spans="1:19" x14ac:dyDescent="0.25">
      <c r="A200" s="2"/>
      <c r="R200" s="4" t="str">
        <f t="shared" si="25"/>
        <v/>
      </c>
      <c r="S200" s="3">
        <f t="shared" si="27"/>
        <v>0</v>
      </c>
    </row>
    <row r="201" spans="1:19" x14ac:dyDescent="0.25">
      <c r="A201" s="2"/>
      <c r="R201" s="4" t="str">
        <f t="shared" si="25"/>
        <v/>
      </c>
      <c r="S201" s="3">
        <f t="shared" si="27"/>
        <v>0</v>
      </c>
    </row>
    <row r="202" spans="1:19" x14ac:dyDescent="0.25">
      <c r="A202" s="2"/>
      <c r="R202" s="4" t="str">
        <f t="shared" si="25"/>
        <v/>
      </c>
      <c r="S202" s="3">
        <f t="shared" si="27"/>
        <v>0</v>
      </c>
    </row>
    <row r="203" spans="1:19" x14ac:dyDescent="0.25">
      <c r="A203" s="2"/>
      <c r="R203" s="4" t="str">
        <f t="shared" si="25"/>
        <v/>
      </c>
      <c r="S203" s="3">
        <f t="shared" si="27"/>
        <v>0</v>
      </c>
    </row>
    <row r="204" spans="1:19" x14ac:dyDescent="0.25">
      <c r="A204" s="2"/>
      <c r="R204" s="4" t="str">
        <f t="shared" si="25"/>
        <v/>
      </c>
      <c r="S204" s="3">
        <f t="shared" si="27"/>
        <v>0</v>
      </c>
    </row>
    <row r="205" spans="1:19" x14ac:dyDescent="0.25">
      <c r="A205" s="2"/>
      <c r="R205" s="4" t="str">
        <f t="shared" si="25"/>
        <v/>
      </c>
      <c r="S205" s="3">
        <f t="shared" si="27"/>
        <v>0</v>
      </c>
    </row>
    <row r="206" spans="1:19" x14ac:dyDescent="0.25">
      <c r="A206" s="2"/>
      <c r="R206" s="4" t="str">
        <f t="shared" si="25"/>
        <v/>
      </c>
      <c r="S206" s="3">
        <f t="shared" si="27"/>
        <v>0</v>
      </c>
    </row>
    <row r="207" spans="1:19" x14ac:dyDescent="0.25">
      <c r="A207" s="2"/>
      <c r="R207" s="4" t="str">
        <f t="shared" si="25"/>
        <v/>
      </c>
      <c r="S207" s="3">
        <f t="shared" si="27"/>
        <v>0</v>
      </c>
    </row>
    <row r="208" spans="1:19" x14ac:dyDescent="0.25">
      <c r="A208" s="2"/>
      <c r="R208" s="4" t="str">
        <f t="shared" si="25"/>
        <v/>
      </c>
      <c r="S208" s="3">
        <f t="shared" si="27"/>
        <v>0</v>
      </c>
    </row>
    <row r="209" spans="1:19" x14ac:dyDescent="0.25">
      <c r="A209" s="2"/>
      <c r="R209" s="4" t="str">
        <f t="shared" si="25"/>
        <v/>
      </c>
      <c r="S209" s="3">
        <f t="shared" si="27"/>
        <v>0</v>
      </c>
    </row>
    <row r="210" spans="1:19" x14ac:dyDescent="0.25">
      <c r="A210" s="2"/>
      <c r="R210" s="4" t="str">
        <f t="shared" si="25"/>
        <v/>
      </c>
      <c r="S210" s="3">
        <f t="shared" si="27"/>
        <v>0</v>
      </c>
    </row>
    <row r="211" spans="1:19" x14ac:dyDescent="0.25">
      <c r="A211" s="2"/>
      <c r="R211" s="4" t="str">
        <f t="shared" si="25"/>
        <v/>
      </c>
      <c r="S211" s="3">
        <f t="shared" si="27"/>
        <v>0</v>
      </c>
    </row>
    <row r="212" spans="1:19" x14ac:dyDescent="0.25">
      <c r="A212" s="2"/>
      <c r="R212" s="4" t="str">
        <f t="shared" si="25"/>
        <v/>
      </c>
      <c r="S212" s="3">
        <f t="shared" si="27"/>
        <v>0</v>
      </c>
    </row>
    <row r="213" spans="1:19" x14ac:dyDescent="0.25">
      <c r="A213" s="2"/>
      <c r="R213" s="4" t="str">
        <f t="shared" si="25"/>
        <v/>
      </c>
      <c r="S213" s="3">
        <f t="shared" si="27"/>
        <v>0</v>
      </c>
    </row>
    <row r="214" spans="1:19" x14ac:dyDescent="0.25">
      <c r="A214" s="2"/>
      <c r="R214" s="4" t="str">
        <f t="shared" si="25"/>
        <v/>
      </c>
      <c r="S214" s="3">
        <f t="shared" si="27"/>
        <v>0</v>
      </c>
    </row>
    <row r="215" spans="1:19" x14ac:dyDescent="0.25">
      <c r="A215" s="2"/>
      <c r="R215" s="4" t="str">
        <f t="shared" si="25"/>
        <v/>
      </c>
      <c r="S215" s="3">
        <f t="shared" si="27"/>
        <v>0</v>
      </c>
    </row>
    <row r="216" spans="1:19" x14ac:dyDescent="0.25">
      <c r="A216" s="2"/>
      <c r="R216" s="4" t="str">
        <f t="shared" ref="R216:R237" si="28">IF(F3&lt;&gt;"",TEXT(O3,"jjmm"),"")</f>
        <v/>
      </c>
      <c r="S216" s="3">
        <f t="shared" ref="S216:S237" si="29">P3</f>
        <v>0</v>
      </c>
    </row>
    <row r="217" spans="1:19" x14ac:dyDescent="0.25">
      <c r="A217" s="2"/>
      <c r="R217" s="4" t="str">
        <f t="shared" si="28"/>
        <v/>
      </c>
      <c r="S217" s="3">
        <f t="shared" si="29"/>
        <v>0</v>
      </c>
    </row>
    <row r="218" spans="1:19" x14ac:dyDescent="0.25">
      <c r="A218" s="2"/>
      <c r="R218" s="4" t="str">
        <f t="shared" si="28"/>
        <v/>
      </c>
      <c r="S218" s="3">
        <f t="shared" si="29"/>
        <v>0</v>
      </c>
    </row>
    <row r="219" spans="1:19" x14ac:dyDescent="0.25">
      <c r="A219" s="2"/>
      <c r="R219" s="4" t="str">
        <f t="shared" si="28"/>
        <v/>
      </c>
      <c r="S219" s="3">
        <f t="shared" si="29"/>
        <v>0</v>
      </c>
    </row>
    <row r="220" spans="1:19" x14ac:dyDescent="0.25">
      <c r="A220" s="2"/>
      <c r="R220" s="4" t="str">
        <f t="shared" si="28"/>
        <v/>
      </c>
      <c r="S220" s="3">
        <f t="shared" si="29"/>
        <v>0</v>
      </c>
    </row>
    <row r="221" spans="1:19" x14ac:dyDescent="0.25">
      <c r="A221" s="2"/>
      <c r="R221" s="4" t="str">
        <f t="shared" si="28"/>
        <v/>
      </c>
      <c r="S221" s="3">
        <f t="shared" si="29"/>
        <v>0</v>
      </c>
    </row>
    <row r="222" spans="1:19" x14ac:dyDescent="0.25">
      <c r="A222" s="2"/>
      <c r="R222" s="4" t="str">
        <f t="shared" si="28"/>
        <v/>
      </c>
      <c r="S222" s="3">
        <f t="shared" si="29"/>
        <v>0</v>
      </c>
    </row>
    <row r="223" spans="1:19" x14ac:dyDescent="0.25">
      <c r="A223" s="2"/>
      <c r="R223" s="4" t="str">
        <f t="shared" si="28"/>
        <v/>
      </c>
      <c r="S223" s="3">
        <f t="shared" si="29"/>
        <v>0</v>
      </c>
    </row>
    <row r="224" spans="1:19" x14ac:dyDescent="0.25">
      <c r="A224" s="2"/>
      <c r="R224" s="4" t="str">
        <f t="shared" si="28"/>
        <v/>
      </c>
      <c r="S224" s="3">
        <f t="shared" si="29"/>
        <v>0</v>
      </c>
    </row>
    <row r="225" spans="1:19" x14ac:dyDescent="0.25">
      <c r="A225" s="2"/>
      <c r="R225" s="4" t="str">
        <f t="shared" si="28"/>
        <v/>
      </c>
      <c r="S225" s="3">
        <f t="shared" si="29"/>
        <v>0</v>
      </c>
    </row>
    <row r="226" spans="1:19" x14ac:dyDescent="0.25">
      <c r="R226" s="4" t="str">
        <f t="shared" si="28"/>
        <v/>
      </c>
      <c r="S226" s="3">
        <f t="shared" si="29"/>
        <v>0</v>
      </c>
    </row>
    <row r="227" spans="1:19" x14ac:dyDescent="0.25">
      <c r="A227" s="2"/>
      <c r="R227" s="4" t="str">
        <f t="shared" si="28"/>
        <v/>
      </c>
      <c r="S227" s="3">
        <f t="shared" si="29"/>
        <v>0</v>
      </c>
    </row>
    <row r="228" spans="1:19" x14ac:dyDescent="0.25">
      <c r="A228" s="2"/>
      <c r="R228" s="4" t="str">
        <f t="shared" si="28"/>
        <v/>
      </c>
      <c r="S228" s="3">
        <f t="shared" si="29"/>
        <v>0</v>
      </c>
    </row>
    <row r="229" spans="1:19" x14ac:dyDescent="0.25">
      <c r="A229" s="2"/>
      <c r="R229" s="4" t="str">
        <f t="shared" si="28"/>
        <v/>
      </c>
      <c r="S229" s="3">
        <f t="shared" si="29"/>
        <v>0</v>
      </c>
    </row>
    <row r="230" spans="1:19" x14ac:dyDescent="0.25">
      <c r="A230" s="2"/>
      <c r="R230" s="4" t="str">
        <f t="shared" si="28"/>
        <v/>
      </c>
      <c r="S230" s="3">
        <f t="shared" si="29"/>
        <v>0</v>
      </c>
    </row>
    <row r="231" spans="1:19" x14ac:dyDescent="0.25">
      <c r="A231" s="2"/>
      <c r="R231" s="4" t="str">
        <f t="shared" si="28"/>
        <v/>
      </c>
      <c r="S231" s="3">
        <f t="shared" si="29"/>
        <v>0</v>
      </c>
    </row>
    <row r="232" spans="1:19" x14ac:dyDescent="0.25">
      <c r="A232" s="2"/>
      <c r="R232" s="4" t="str">
        <f t="shared" si="28"/>
        <v/>
      </c>
      <c r="S232" s="3">
        <f t="shared" si="29"/>
        <v>0</v>
      </c>
    </row>
    <row r="233" spans="1:19" x14ac:dyDescent="0.25">
      <c r="A233" s="2"/>
      <c r="R233" s="4" t="str">
        <f t="shared" si="28"/>
        <v/>
      </c>
      <c r="S233" s="3">
        <f t="shared" si="29"/>
        <v>0</v>
      </c>
    </row>
    <row r="234" spans="1:19" x14ac:dyDescent="0.25">
      <c r="A234" s="2"/>
      <c r="R234" s="4" t="str">
        <f t="shared" si="28"/>
        <v/>
      </c>
      <c r="S234" s="3">
        <f t="shared" si="29"/>
        <v>0</v>
      </c>
    </row>
    <row r="235" spans="1:19" x14ac:dyDescent="0.25">
      <c r="A235" s="2"/>
      <c r="R235" s="4" t="str">
        <f t="shared" si="28"/>
        <v/>
      </c>
      <c r="S235" s="3">
        <f t="shared" si="29"/>
        <v>0</v>
      </c>
    </row>
    <row r="236" spans="1:19" x14ac:dyDescent="0.25">
      <c r="A236" s="2"/>
      <c r="R236" s="4" t="str">
        <f t="shared" si="28"/>
        <v/>
      </c>
      <c r="S236" s="3">
        <f t="shared" si="29"/>
        <v>0</v>
      </c>
    </row>
    <row r="237" spans="1:19" x14ac:dyDescent="0.25">
      <c r="A237" s="2"/>
      <c r="R237" s="4" t="str">
        <f t="shared" si="28"/>
        <v/>
      </c>
      <c r="S237" s="3">
        <f t="shared" si="29"/>
        <v>0</v>
      </c>
    </row>
    <row r="238" spans="1:19" x14ac:dyDescent="0.25">
      <c r="A238" s="2"/>
      <c r="R238" s="4" t="str">
        <f t="shared" ref="R238:R268" si="30">IF(F26&lt;&gt;"",TEXT(O26,"jjmm"),"")</f>
        <v/>
      </c>
      <c r="S238" s="3">
        <f t="shared" ref="S238:S247" si="31">P26</f>
        <v>0</v>
      </c>
    </row>
    <row r="239" spans="1:19" x14ac:dyDescent="0.25">
      <c r="A239" s="2"/>
      <c r="R239" s="4" t="str">
        <f t="shared" si="30"/>
        <v/>
      </c>
      <c r="S239" s="3">
        <f t="shared" si="31"/>
        <v>0</v>
      </c>
    </row>
    <row r="240" spans="1:19" x14ac:dyDescent="0.25">
      <c r="A240" s="2"/>
      <c r="R240" s="4" t="str">
        <f t="shared" si="30"/>
        <v/>
      </c>
      <c r="S240" s="3">
        <f t="shared" si="31"/>
        <v>0</v>
      </c>
    </row>
    <row r="241" spans="1:19" x14ac:dyDescent="0.25">
      <c r="A241" s="2"/>
      <c r="R241" s="4" t="str">
        <f t="shared" si="30"/>
        <v/>
      </c>
      <c r="S241" s="3">
        <f t="shared" si="31"/>
        <v>0</v>
      </c>
    </row>
    <row r="242" spans="1:19" x14ac:dyDescent="0.25">
      <c r="A242" s="2"/>
      <c r="R242" s="4" t="str">
        <f t="shared" si="30"/>
        <v/>
      </c>
      <c r="S242" s="3">
        <f t="shared" si="31"/>
        <v>0</v>
      </c>
    </row>
    <row r="243" spans="1:19" x14ac:dyDescent="0.25">
      <c r="A243" s="2"/>
      <c r="R243" s="4" t="str">
        <f t="shared" si="30"/>
        <v/>
      </c>
      <c r="S243" s="3">
        <f t="shared" si="31"/>
        <v>0</v>
      </c>
    </row>
    <row r="244" spans="1:19" x14ac:dyDescent="0.25">
      <c r="A244" s="2"/>
      <c r="R244" s="4" t="str">
        <f t="shared" si="30"/>
        <v/>
      </c>
      <c r="S244" s="3">
        <f t="shared" si="31"/>
        <v>0</v>
      </c>
    </row>
    <row r="245" spans="1:19" x14ac:dyDescent="0.25">
      <c r="A245" s="2"/>
      <c r="R245" s="4" t="str">
        <f t="shared" si="30"/>
        <v/>
      </c>
      <c r="S245" s="3">
        <f t="shared" si="31"/>
        <v>0</v>
      </c>
    </row>
    <row r="246" spans="1:19" x14ac:dyDescent="0.25">
      <c r="A246" s="2"/>
      <c r="R246" s="4" t="str">
        <f t="shared" si="30"/>
        <v/>
      </c>
      <c r="S246" s="3">
        <f t="shared" si="31"/>
        <v>0</v>
      </c>
    </row>
    <row r="247" spans="1:19" x14ac:dyDescent="0.25">
      <c r="A247" s="2"/>
      <c r="R247" s="4" t="str">
        <f t="shared" si="30"/>
        <v/>
      </c>
      <c r="S247" s="3">
        <f t="shared" si="31"/>
        <v>0</v>
      </c>
    </row>
    <row r="248" spans="1:19" x14ac:dyDescent="0.25">
      <c r="A248" s="2"/>
      <c r="R248" s="4" t="str">
        <f t="shared" si="30"/>
        <v/>
      </c>
      <c r="S248" s="3">
        <f t="shared" ref="S248:S268" si="32">P36</f>
        <v>0</v>
      </c>
    </row>
    <row r="249" spans="1:19" x14ac:dyDescent="0.25">
      <c r="A249" s="2"/>
      <c r="R249" s="4" t="str">
        <f t="shared" si="30"/>
        <v/>
      </c>
      <c r="S249" s="3">
        <f t="shared" si="32"/>
        <v>0</v>
      </c>
    </row>
    <row r="250" spans="1:19" x14ac:dyDescent="0.25">
      <c r="A250" s="2"/>
      <c r="R250" s="4" t="str">
        <f t="shared" si="30"/>
        <v/>
      </c>
      <c r="S250" s="3">
        <f t="shared" si="32"/>
        <v>0</v>
      </c>
    </row>
    <row r="251" spans="1:19" x14ac:dyDescent="0.25">
      <c r="A251" s="2"/>
      <c r="R251" s="4" t="str">
        <f t="shared" si="30"/>
        <v/>
      </c>
      <c r="S251" s="3">
        <f t="shared" si="32"/>
        <v>0</v>
      </c>
    </row>
    <row r="252" spans="1:19" x14ac:dyDescent="0.25">
      <c r="A252" s="2"/>
      <c r="R252" s="4" t="str">
        <f t="shared" si="30"/>
        <v/>
      </c>
      <c r="S252" s="3">
        <f t="shared" si="32"/>
        <v>0</v>
      </c>
    </row>
    <row r="253" spans="1:19" x14ac:dyDescent="0.25">
      <c r="A253" s="2"/>
      <c r="R253" s="4" t="str">
        <f t="shared" si="30"/>
        <v/>
      </c>
      <c r="S253" s="3">
        <f t="shared" si="32"/>
        <v>0</v>
      </c>
    </row>
    <row r="254" spans="1:19" x14ac:dyDescent="0.25">
      <c r="A254" s="2"/>
      <c r="R254" s="4" t="str">
        <f t="shared" si="30"/>
        <v/>
      </c>
      <c r="S254" s="3">
        <f t="shared" si="32"/>
        <v>0</v>
      </c>
    </row>
    <row r="255" spans="1:19" x14ac:dyDescent="0.25">
      <c r="A255" s="2"/>
      <c r="R255" s="4" t="str">
        <f t="shared" si="30"/>
        <v/>
      </c>
      <c r="S255" s="3">
        <f t="shared" si="32"/>
        <v>0</v>
      </c>
    </row>
    <row r="256" spans="1:19" x14ac:dyDescent="0.25">
      <c r="A256" s="2"/>
      <c r="R256" s="4" t="str">
        <f t="shared" si="30"/>
        <v/>
      </c>
      <c r="S256" s="3">
        <f t="shared" si="32"/>
        <v>0</v>
      </c>
    </row>
    <row r="257" spans="1:19" x14ac:dyDescent="0.25">
      <c r="A257" s="2"/>
      <c r="R257" s="4" t="str">
        <f t="shared" si="30"/>
        <v/>
      </c>
      <c r="S257" s="3">
        <f t="shared" si="32"/>
        <v>0</v>
      </c>
    </row>
    <row r="258" spans="1:19" x14ac:dyDescent="0.25">
      <c r="A258" s="2"/>
      <c r="R258" s="4" t="str">
        <f t="shared" si="30"/>
        <v/>
      </c>
      <c r="S258" s="3">
        <f t="shared" si="32"/>
        <v>0</v>
      </c>
    </row>
    <row r="259" spans="1:19" x14ac:dyDescent="0.25">
      <c r="A259" s="2"/>
      <c r="R259" s="4" t="str">
        <f t="shared" si="30"/>
        <v/>
      </c>
      <c r="S259" s="3">
        <f t="shared" si="32"/>
        <v>0</v>
      </c>
    </row>
    <row r="260" spans="1:19" x14ac:dyDescent="0.25">
      <c r="A260" s="2"/>
      <c r="R260" s="4" t="str">
        <f t="shared" si="30"/>
        <v/>
      </c>
      <c r="S260" s="3">
        <f t="shared" si="32"/>
        <v>0</v>
      </c>
    </row>
    <row r="261" spans="1:19" x14ac:dyDescent="0.25">
      <c r="A261" s="2"/>
      <c r="R261" s="4" t="str">
        <f t="shared" si="30"/>
        <v/>
      </c>
      <c r="S261" s="3">
        <f t="shared" si="32"/>
        <v>0</v>
      </c>
    </row>
    <row r="262" spans="1:19" x14ac:dyDescent="0.25">
      <c r="A262" s="2"/>
      <c r="R262" s="4" t="str">
        <f t="shared" si="30"/>
        <v/>
      </c>
      <c r="S262" s="3">
        <f t="shared" si="32"/>
        <v>0</v>
      </c>
    </row>
    <row r="263" spans="1:19" x14ac:dyDescent="0.25">
      <c r="A263" s="2"/>
      <c r="R263" s="4" t="str">
        <f t="shared" si="30"/>
        <v/>
      </c>
      <c r="S263" s="3">
        <f t="shared" si="32"/>
        <v>0</v>
      </c>
    </row>
    <row r="264" spans="1:19" x14ac:dyDescent="0.25">
      <c r="A264" s="2"/>
      <c r="R264" s="4" t="str">
        <f t="shared" si="30"/>
        <v/>
      </c>
      <c r="S264" s="3">
        <f t="shared" si="32"/>
        <v>0</v>
      </c>
    </row>
    <row r="265" spans="1:19" x14ac:dyDescent="0.25">
      <c r="A265" s="2"/>
      <c r="R265" s="4" t="str">
        <f t="shared" si="30"/>
        <v/>
      </c>
      <c r="S265" s="3">
        <f t="shared" si="32"/>
        <v>0</v>
      </c>
    </row>
    <row r="266" spans="1:19" x14ac:dyDescent="0.25">
      <c r="A266" s="2"/>
      <c r="R266" s="4" t="str">
        <f t="shared" si="30"/>
        <v/>
      </c>
      <c r="S266" s="3">
        <f t="shared" si="32"/>
        <v>0</v>
      </c>
    </row>
    <row r="267" spans="1:19" x14ac:dyDescent="0.25">
      <c r="A267" s="2"/>
      <c r="R267" s="4" t="str">
        <f t="shared" si="30"/>
        <v/>
      </c>
      <c r="S267" s="3">
        <f t="shared" si="32"/>
        <v>0</v>
      </c>
    </row>
    <row r="268" spans="1:19" x14ac:dyDescent="0.25">
      <c r="A268" s="2"/>
      <c r="R268" s="4" t="str">
        <f t="shared" si="30"/>
        <v/>
      </c>
      <c r="S268" s="3">
        <f t="shared" si="32"/>
        <v>0</v>
      </c>
    </row>
    <row r="269" spans="1:19" x14ac:dyDescent="0.25">
      <c r="A269" s="2"/>
      <c r="R269" s="4"/>
      <c r="S269" s="4"/>
    </row>
    <row r="270" spans="1:19" x14ac:dyDescent="0.25">
      <c r="A270" s="2"/>
    </row>
    <row r="271" spans="1:19" x14ac:dyDescent="0.25">
      <c r="A271" s="2"/>
    </row>
    <row r="272" spans="1:19" x14ac:dyDescent="0.25">
      <c r="A272" s="2"/>
    </row>
    <row r="273" spans="1:1" x14ac:dyDescent="0.25">
      <c r="A273" s="2"/>
    </row>
    <row r="274" spans="1:1" x14ac:dyDescent="0.25">
      <c r="A274" s="14"/>
    </row>
    <row r="334" spans="1:1" x14ac:dyDescent="0.25">
      <c r="A334" s="2"/>
    </row>
    <row r="335" spans="1:1" x14ac:dyDescent="0.25">
      <c r="A335" s="2"/>
    </row>
    <row r="336" spans="1:1" x14ac:dyDescent="0.25">
      <c r="A336" s="2"/>
    </row>
    <row r="337" spans="1:1" x14ac:dyDescent="0.25">
      <c r="A337" s="2"/>
    </row>
    <row r="338" spans="1:1" x14ac:dyDescent="0.25">
      <c r="A338" s="2"/>
    </row>
    <row r="339" spans="1:1" x14ac:dyDescent="0.25">
      <c r="A339" s="2"/>
    </row>
    <row r="340" spans="1:1" x14ac:dyDescent="0.25">
      <c r="A340" s="2"/>
    </row>
    <row r="341" spans="1:1" x14ac:dyDescent="0.25">
      <c r="A341" s="2"/>
    </row>
    <row r="342" spans="1:1" x14ac:dyDescent="0.25">
      <c r="A342" s="2"/>
    </row>
    <row r="343" spans="1:1" x14ac:dyDescent="0.25">
      <c r="A343" s="2"/>
    </row>
    <row r="344" spans="1:1" x14ac:dyDescent="0.25">
      <c r="A344" s="2"/>
    </row>
    <row r="345" spans="1:1" x14ac:dyDescent="0.25">
      <c r="A345" s="2"/>
    </row>
    <row r="346" spans="1:1" x14ac:dyDescent="0.25">
      <c r="A346" s="2"/>
    </row>
    <row r="347" spans="1:1" x14ac:dyDescent="0.25">
      <c r="A347" s="2"/>
    </row>
    <row r="348" spans="1:1" x14ac:dyDescent="0.25">
      <c r="A348" s="2"/>
    </row>
    <row r="349" spans="1:1" x14ac:dyDescent="0.25">
      <c r="A349" s="2"/>
    </row>
    <row r="350" spans="1:1" x14ac:dyDescent="0.25">
      <c r="A350" s="2"/>
    </row>
    <row r="351" spans="1:1" x14ac:dyDescent="0.25">
      <c r="A351" s="2"/>
    </row>
    <row r="352" spans="1:1" x14ac:dyDescent="0.25">
      <c r="A352" s="2"/>
    </row>
    <row r="353" spans="1:1" x14ac:dyDescent="0.25">
      <c r="A353" s="2"/>
    </row>
    <row r="354" spans="1:1" x14ac:dyDescent="0.25">
      <c r="A354" s="2"/>
    </row>
    <row r="355" spans="1:1" x14ac:dyDescent="0.25">
      <c r="A355" s="2"/>
    </row>
    <row r="356" spans="1:1" x14ac:dyDescent="0.25">
      <c r="A356" s="2"/>
    </row>
    <row r="357" spans="1:1" x14ac:dyDescent="0.25">
      <c r="A357" s="2"/>
    </row>
    <row r="358" spans="1:1" x14ac:dyDescent="0.25">
      <c r="A358" s="2"/>
    </row>
    <row r="359" spans="1:1" x14ac:dyDescent="0.25">
      <c r="A359" s="2"/>
    </row>
    <row r="360" spans="1:1" x14ac:dyDescent="0.25">
      <c r="A360" s="2"/>
    </row>
    <row r="361" spans="1:1" x14ac:dyDescent="0.25">
      <c r="A361" s="2"/>
    </row>
    <row r="362" spans="1:1" x14ac:dyDescent="0.25">
      <c r="A362" s="2"/>
    </row>
    <row r="363" spans="1:1" x14ac:dyDescent="0.25">
      <c r="A363" s="2"/>
    </row>
    <row r="364" spans="1:1" x14ac:dyDescent="0.25">
      <c r="A364" s="2"/>
    </row>
    <row r="365" spans="1:1" x14ac:dyDescent="0.25">
      <c r="A365" s="2"/>
    </row>
    <row r="366" spans="1:1" x14ac:dyDescent="0.25">
      <c r="A366" s="2"/>
    </row>
    <row r="367" spans="1:1" x14ac:dyDescent="0.25">
      <c r="A367" s="2"/>
    </row>
    <row r="368" spans="1:1" x14ac:dyDescent="0.25">
      <c r="A368" s="2"/>
    </row>
    <row r="369" spans="1:1" x14ac:dyDescent="0.25">
      <c r="A369" s="2"/>
    </row>
    <row r="370" spans="1:1" x14ac:dyDescent="0.25">
      <c r="A370" s="2"/>
    </row>
    <row r="371" spans="1:1" x14ac:dyDescent="0.25">
      <c r="A371" s="2"/>
    </row>
    <row r="372" spans="1:1" x14ac:dyDescent="0.25">
      <c r="A372" s="2"/>
    </row>
    <row r="373" spans="1:1" x14ac:dyDescent="0.25">
      <c r="A373" s="2"/>
    </row>
    <row r="374" spans="1:1" x14ac:dyDescent="0.25">
      <c r="A374" s="2"/>
    </row>
    <row r="375" spans="1:1" x14ac:dyDescent="0.25">
      <c r="A375" s="2"/>
    </row>
    <row r="376" spans="1:1" x14ac:dyDescent="0.25">
      <c r="A376" s="2"/>
    </row>
    <row r="377" spans="1:1" x14ac:dyDescent="0.25">
      <c r="A377" s="2"/>
    </row>
    <row r="378" spans="1:1" x14ac:dyDescent="0.25">
      <c r="A378" s="2"/>
    </row>
    <row r="379" spans="1:1" x14ac:dyDescent="0.25">
      <c r="A379" s="2"/>
    </row>
  </sheetData>
  <sheetProtection password="E784" sheet="1" objects="1" scenarios="1"/>
  <autoFilter ref="R2:S269" xr:uid="{00000000-0009-0000-0000-000005000000}">
    <filterColumn colId="1">
      <filters blank="1">
        <filter val="5,00"/>
        <filter val="6,00"/>
        <filter val="8,00"/>
      </filters>
    </filterColumn>
  </autoFilter>
  <mergeCells count="3">
    <mergeCell ref="AR1:BC1"/>
    <mergeCell ref="BE1:BP1"/>
    <mergeCell ref="BR1:CC1"/>
  </mergeCell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N408"/>
  <sheetViews>
    <sheetView topLeftCell="B1" workbookViewId="0">
      <selection activeCell="G8" sqref="G8"/>
    </sheetView>
  </sheetViews>
  <sheetFormatPr defaultColWidth="9.140625" defaultRowHeight="15" x14ac:dyDescent="0.25"/>
  <cols>
    <col min="1" max="1" width="59.5703125" bestFit="1" customWidth="1"/>
    <col min="3" max="3" width="39" customWidth="1"/>
    <col min="6" max="6" width="43.7109375" bestFit="1" customWidth="1"/>
    <col min="7" max="7" width="23.7109375" customWidth="1"/>
    <col min="9" max="14" width="10.42578125" bestFit="1" customWidth="1"/>
    <col min="20" max="20" width="10.42578125" bestFit="1" customWidth="1"/>
    <col min="21" max="21" width="9.42578125" bestFit="1" customWidth="1"/>
    <col min="24" max="24" width="9.42578125" bestFit="1" customWidth="1"/>
    <col min="25" max="25" width="10.42578125" bestFit="1" customWidth="1"/>
  </cols>
  <sheetData>
    <row r="1" spans="1:66" x14ac:dyDescent="0.25">
      <c r="A1" t="s">
        <v>130</v>
      </c>
      <c r="C1" s="1">
        <v>45505</v>
      </c>
      <c r="F1" s="160"/>
      <c r="G1" s="160"/>
      <c r="H1" s="160"/>
      <c r="I1" s="160"/>
      <c r="J1" s="160"/>
      <c r="K1" s="160"/>
      <c r="L1" s="160"/>
      <c r="M1" s="160"/>
      <c r="N1" s="160"/>
      <c r="O1" s="160"/>
      <c r="P1" s="160"/>
      <c r="Q1" s="160"/>
      <c r="R1" s="160"/>
      <c r="S1" s="160"/>
      <c r="T1" s="160"/>
      <c r="U1" s="160"/>
      <c r="V1" s="160"/>
      <c r="W1" s="160"/>
      <c r="X1" s="160"/>
      <c r="Y1" s="160"/>
      <c r="Z1" s="160"/>
      <c r="AA1" s="160"/>
      <c r="AC1" s="160"/>
      <c r="AD1" s="160"/>
      <c r="AE1" s="160"/>
      <c r="AF1" s="160"/>
      <c r="AG1" s="160"/>
      <c r="AH1" s="160"/>
      <c r="AI1" s="160"/>
      <c r="AJ1" s="160"/>
      <c r="AK1" s="160"/>
      <c r="AL1" s="160"/>
      <c r="AM1" s="160"/>
      <c r="AN1" s="160"/>
      <c r="AP1" s="160"/>
      <c r="AQ1" s="160"/>
      <c r="AR1" s="160"/>
      <c r="AS1" s="160"/>
      <c r="AT1" s="160"/>
      <c r="AU1" s="160"/>
      <c r="AV1" s="160"/>
      <c r="AW1" s="160"/>
      <c r="AX1" s="160"/>
      <c r="AY1" s="160"/>
      <c r="AZ1" s="160"/>
      <c r="BA1" s="160"/>
      <c r="BC1" s="160"/>
      <c r="BD1" s="160"/>
      <c r="BE1" s="160"/>
      <c r="BF1" s="160"/>
      <c r="BG1" s="160"/>
      <c r="BH1" s="160"/>
      <c r="BI1" s="160"/>
      <c r="BJ1" s="160"/>
      <c r="BK1" s="160"/>
      <c r="BL1" s="160"/>
      <c r="BM1" s="160"/>
      <c r="BN1" s="160"/>
    </row>
    <row r="2" spans="1:66" x14ac:dyDescent="0.25">
      <c r="A2" t="s">
        <v>4</v>
      </c>
      <c r="C2" s="1">
        <f>Basisgegevens!J19</f>
        <v>0</v>
      </c>
      <c r="F2" s="7" t="s">
        <v>120</v>
      </c>
      <c r="G2" s="46">
        <f>IF('ouderschapsverlof na 1e jaar'!Y5="PO",'ouderschapsverlof na 1e jaar'!J11*1040,'ouderschapsverlof na 1e jaar'!J11*830)</f>
        <v>0</v>
      </c>
      <c r="I2" s="34" t="str">
        <f>IF('ouderschapsverlof na 1e jaar'!J18="","",'ouderschapsverlof na 1e jaar'!J18-WEEKDAY('ouderschapsverlof na 1e jaar'!J18,3))</f>
        <v/>
      </c>
      <c r="J2" s="61" t="str">
        <f>IF('ouderschapsverlof na 1e jaar'!C41="","",'ouderschapsverlof na 1e jaar'!B41)</f>
        <v/>
      </c>
      <c r="K2" s="61" t="str">
        <f>IF('ouderschapsverlof na 1e jaar'!D41="","",'ouderschapsverlof na 1e jaar'!B41+1)</f>
        <v/>
      </c>
      <c r="L2" s="61" t="str">
        <f>IF('ouderschapsverlof na 1e jaar'!E41="","",'ouderschapsverlof na 1e jaar'!B41+2)</f>
        <v/>
      </c>
      <c r="M2" s="61" t="str">
        <f>IF('ouderschapsverlof na 1e jaar'!F41="","",'ouderschapsverlof na 1e jaar'!B41+3)</f>
        <v/>
      </c>
      <c r="N2" s="61" t="str">
        <f>IF('ouderschapsverlof na 1e jaar'!G41="","",'ouderschapsverlof na 1e jaar'!B41+4)</f>
        <v/>
      </c>
      <c r="O2" s="18"/>
      <c r="P2" s="18"/>
      <c r="Q2" s="18"/>
      <c r="R2" s="18"/>
      <c r="S2" s="18"/>
      <c r="T2" s="34" t="str">
        <f>IF('ouderschapsverlof na 1e jaar'!J18="","",'ouderschapsverlof na 1e jaar'!J18-WEEKDAY('ouderschapsverlof na 1e jaar'!J18,3))</f>
        <v/>
      </c>
      <c r="U2" s="61" t="str">
        <f>IF('ouderschapsverlof na 1e jaar'!L41="","",'ouderschapsverlof na 1e jaar'!K41)</f>
        <v/>
      </c>
      <c r="V2" s="61" t="str">
        <f>IF('ouderschapsverlof na 1e jaar'!L41="","",'ouderschapsverlof na 1e jaar'!K41+1)</f>
        <v/>
      </c>
      <c r="W2" s="61" t="str">
        <f>IF('ouderschapsverlof na 1e jaar'!L41="","",'ouderschapsverlof na 1e jaar'!K41+2)</f>
        <v/>
      </c>
      <c r="X2" s="61" t="str">
        <f>IF('ouderschapsverlof na 1e jaar'!M41="","",'ouderschapsverlof na 1e jaar'!K41+3)</f>
        <v/>
      </c>
      <c r="Y2" s="61" t="str">
        <f>IF('ouderschapsverlof na 1e jaar'!N41="","",'ouderschapsverlof na 1e jaar'!K41+4)</f>
        <v/>
      </c>
    </row>
    <row r="3" spans="1:66" x14ac:dyDescent="0.25">
      <c r="A3" t="s">
        <v>110</v>
      </c>
      <c r="C3" s="1" t="str">
        <f>IF(Basisgegevens!J19="","",EDATE(Basisgegevens!J19,12))</f>
        <v/>
      </c>
      <c r="F3" s="7" t="s">
        <v>121</v>
      </c>
      <c r="G3" s="46">
        <f>'ouderschapsverlof na 1e jaar'!J11*415</f>
        <v>0</v>
      </c>
      <c r="I3" s="34" t="str">
        <f>IF(T2="","",IF(T2+7&gt;='ouderschapsverlof na 1e jaar'!J$20,"",I2+7))</f>
        <v/>
      </c>
      <c r="J3" s="61" t="str">
        <f>IF('ouderschapsverlof na 1e jaar'!C42="","",'ouderschapsverlof na 1e jaar'!B$41+O3)</f>
        <v/>
      </c>
      <c r="K3" s="61" t="str">
        <f>IF('ouderschapsverlof na 1e jaar'!D42="","",'ouderschapsverlof na 1e jaar'!B$41+P3)</f>
        <v/>
      </c>
      <c r="L3" s="61" t="str">
        <f>IF('ouderschapsverlof na 1e jaar'!E42="","",'ouderschapsverlof na 1e jaar'!B$41+Q3)</f>
        <v/>
      </c>
      <c r="M3" s="61" t="str">
        <f>IF('ouderschapsverlof na 1e jaar'!F42="","",'ouderschapsverlof na 1e jaar'!B$41+R3)</f>
        <v/>
      </c>
      <c r="N3" s="61" t="str">
        <f>IF('ouderschapsverlof na 1e jaar'!G42="","",'ouderschapsverlof na 1e jaar'!B$41+S3)</f>
        <v/>
      </c>
      <c r="O3" s="18">
        <v>7</v>
      </c>
      <c r="P3" s="18">
        <v>8</v>
      </c>
      <c r="Q3" s="18">
        <v>9</v>
      </c>
      <c r="R3" s="18">
        <v>10</v>
      </c>
      <c r="S3" s="18">
        <v>11</v>
      </c>
      <c r="T3" s="34" t="str">
        <f>IF(T2="","",IF(T2+7&gt;='ouderschapsverlof na 1e jaar'!U$20,"",T2+7))</f>
        <v/>
      </c>
      <c r="U3" s="61" t="str">
        <f>IF('ouderschapsverlof na 1e jaar'!L42="","",'ouderschapsverlof na 1e jaar'!K$41+O3)</f>
        <v/>
      </c>
      <c r="V3" s="61" t="str">
        <f>IF('ouderschapsverlof na 1e jaar'!M42="","",'ouderschapsverlof na 1e jaar'!K$41+P3)</f>
        <v/>
      </c>
      <c r="W3" s="61" t="str">
        <f>IF('ouderschapsverlof na 1e jaar'!N42="","",'ouderschapsverlof na 1e jaar'!K$41+Q3)</f>
        <v/>
      </c>
      <c r="X3" s="61" t="str">
        <f>IF('ouderschapsverlof na 1e jaar'!O42="","",'ouderschapsverlof na 1e jaar'!K$41+R3)</f>
        <v/>
      </c>
      <c r="Y3" s="61" t="str">
        <f>IF('ouderschapsverlof na 1e jaar'!P42="","",'ouderschapsverlof na 1e jaar'!K$41+S3)</f>
        <v/>
      </c>
    </row>
    <row r="4" spans="1:66" x14ac:dyDescent="0.25">
      <c r="A4" t="s">
        <v>109</v>
      </c>
      <c r="C4" s="1" t="str">
        <f>IF(Basisgegevens!J19="","",EDATE(Basisgegevens!J19,48))</f>
        <v/>
      </c>
      <c r="F4" t="s">
        <v>97</v>
      </c>
      <c r="G4" s="60">
        <f>'ouderschapsverlof 1e jaar'!J25+'ouderschapsverlof 1e jaar'!J26</f>
        <v>0</v>
      </c>
      <c r="I4" s="34" t="str">
        <f>IF(T3="","",IF(T3+7&gt;='ouderschapsverlof na 1e jaar'!J$20,"",I3+7))</f>
        <v/>
      </c>
      <c r="J4" s="61" t="str">
        <f>IF('ouderschapsverlof na 1e jaar'!C43="","",'ouderschapsverlof na 1e jaar'!B$41+O4)</f>
        <v/>
      </c>
      <c r="K4" s="61" t="str">
        <f>IF('ouderschapsverlof na 1e jaar'!D43="","",'ouderschapsverlof na 1e jaar'!B$41+P4)</f>
        <v/>
      </c>
      <c r="L4" s="61" t="str">
        <f>IF('ouderschapsverlof na 1e jaar'!E43="","",'ouderschapsverlof na 1e jaar'!B$41+Q4)</f>
        <v/>
      </c>
      <c r="M4" s="61" t="str">
        <f>IF('ouderschapsverlof na 1e jaar'!F43="","",'ouderschapsverlof na 1e jaar'!B$41+R4)</f>
        <v/>
      </c>
      <c r="N4" s="61" t="str">
        <f>IF('ouderschapsverlof na 1e jaar'!G43="","",'ouderschapsverlof na 1e jaar'!B$41+S4)</f>
        <v/>
      </c>
      <c r="O4" s="18">
        <v>14</v>
      </c>
      <c r="P4" s="18">
        <v>15</v>
      </c>
      <c r="Q4" s="18">
        <v>16</v>
      </c>
      <c r="R4" s="18">
        <v>17</v>
      </c>
      <c r="S4" s="18">
        <v>18</v>
      </c>
      <c r="T4" s="34" t="str">
        <f>IF(T3="","",IF(T3+7&gt;='ouderschapsverlof na 1e jaar'!U$20,"",T3+7))</f>
        <v/>
      </c>
      <c r="U4" s="61" t="str">
        <f>IF('ouderschapsverlof na 1e jaar'!L43="","",'ouderschapsverlof na 1e jaar'!K$41+O4)</f>
        <v/>
      </c>
      <c r="V4" s="61" t="str">
        <f>IF('ouderschapsverlof na 1e jaar'!M43="","",'ouderschapsverlof na 1e jaar'!K$41+P4)</f>
        <v/>
      </c>
      <c r="W4" s="61" t="str">
        <f>IF('ouderschapsverlof na 1e jaar'!N43="","",'ouderschapsverlof na 1e jaar'!K$41+Q4)</f>
        <v/>
      </c>
      <c r="X4" s="61" t="str">
        <f>IF('ouderschapsverlof na 1e jaar'!O43="","",'ouderschapsverlof na 1e jaar'!K$41+R4)</f>
        <v/>
      </c>
      <c r="Y4" s="61" t="str">
        <f>IF('ouderschapsverlof na 1e jaar'!P43="","",'ouderschapsverlof na 1e jaar'!K$41+S4)</f>
        <v/>
      </c>
    </row>
    <row r="5" spans="1:66" x14ac:dyDescent="0.25">
      <c r="A5" t="s">
        <v>116</v>
      </c>
      <c r="C5" s="1" t="str">
        <f>IF(Basisgegevens!J19="","",EDATE(Basisgegevens!J19,96))</f>
        <v/>
      </c>
      <c r="F5" t="s">
        <v>98</v>
      </c>
      <c r="G5" s="60">
        <f>'ouderschapsverlof 1e jaar'!U25+'ouderschapsverlof 1e jaar'!U26</f>
        <v>0</v>
      </c>
      <c r="I5" s="34" t="str">
        <f>IF(T4="","",IF(T4+7&gt;='ouderschapsverlof na 1e jaar'!J$20,"",I4+7))</f>
        <v/>
      </c>
      <c r="J5" s="61" t="str">
        <f>IF('ouderschapsverlof na 1e jaar'!C44="","",'ouderschapsverlof na 1e jaar'!B$41+O5)</f>
        <v/>
      </c>
      <c r="K5" s="61" t="str">
        <f>IF('ouderschapsverlof na 1e jaar'!D44="","",'ouderschapsverlof na 1e jaar'!B$41+P5)</f>
        <v/>
      </c>
      <c r="L5" s="61" t="str">
        <f>IF('ouderschapsverlof na 1e jaar'!E44="","",'ouderschapsverlof na 1e jaar'!B$41+Q5)</f>
        <v/>
      </c>
      <c r="M5" s="61" t="str">
        <f>IF('ouderschapsverlof na 1e jaar'!F44="","",'ouderschapsverlof na 1e jaar'!B$41+R5)</f>
        <v/>
      </c>
      <c r="N5" s="61" t="str">
        <f>IF('ouderschapsverlof na 1e jaar'!G44="","",'ouderschapsverlof na 1e jaar'!B$41+S5)</f>
        <v/>
      </c>
      <c r="O5" s="18">
        <v>21</v>
      </c>
      <c r="P5" s="18">
        <v>22</v>
      </c>
      <c r="Q5" s="18">
        <v>23</v>
      </c>
      <c r="R5" s="18">
        <v>24</v>
      </c>
      <c r="S5" s="18">
        <v>25</v>
      </c>
      <c r="T5" s="34" t="str">
        <f>IF(T4="","",IF(T4+7&gt;='ouderschapsverlof na 1e jaar'!U$20,"",T4+7))</f>
        <v/>
      </c>
      <c r="U5" s="61" t="str">
        <f>IF('ouderschapsverlof na 1e jaar'!L44="","",'ouderschapsverlof na 1e jaar'!K$41+O5)</f>
        <v/>
      </c>
      <c r="V5" s="61" t="str">
        <f>IF('ouderschapsverlof na 1e jaar'!M44="","",'ouderschapsverlof na 1e jaar'!K$41+P5)</f>
        <v/>
      </c>
      <c r="W5" s="61" t="str">
        <f>IF('ouderschapsverlof na 1e jaar'!N44="","",'ouderschapsverlof na 1e jaar'!K$41+Q5)</f>
        <v/>
      </c>
      <c r="X5" s="61" t="str">
        <f>IF('ouderschapsverlof na 1e jaar'!O44="","",'ouderschapsverlof na 1e jaar'!K$41+R5)</f>
        <v/>
      </c>
      <c r="Y5" s="61" t="str">
        <f>IF('ouderschapsverlof na 1e jaar'!P44="","",'ouderschapsverlof na 1e jaar'!K$41+S5)</f>
        <v/>
      </c>
    </row>
    <row r="6" spans="1:66" x14ac:dyDescent="0.25">
      <c r="A6" t="s">
        <v>91</v>
      </c>
      <c r="C6" s="2" t="str">
        <f>IF('ouderschapsverlof na 1e jaar'!J9&lt;C3,C3,'ouderschapsverlof 1e jaar'!J9)</f>
        <v/>
      </c>
      <c r="F6" t="s">
        <v>122</v>
      </c>
      <c r="G6" s="60">
        <f>SUM(G4:G5)</f>
        <v>0</v>
      </c>
      <c r="I6" s="34" t="str">
        <f>IF(T5="","",IF(T5+7&gt;='ouderschapsverlof na 1e jaar'!J$20,"",I5+7))</f>
        <v/>
      </c>
      <c r="J6" s="61" t="str">
        <f>IF('ouderschapsverlof na 1e jaar'!C45="","",'ouderschapsverlof na 1e jaar'!B$41+O6)</f>
        <v/>
      </c>
      <c r="K6" s="61" t="str">
        <f>IF('ouderschapsverlof na 1e jaar'!D45="","",'ouderschapsverlof na 1e jaar'!B$41+P6)</f>
        <v/>
      </c>
      <c r="L6" s="61" t="str">
        <f>IF('ouderschapsverlof na 1e jaar'!E45="","",'ouderschapsverlof na 1e jaar'!B$41+Q6)</f>
        <v/>
      </c>
      <c r="M6" s="61" t="str">
        <f>IF('ouderschapsverlof na 1e jaar'!F45="","",'ouderschapsverlof na 1e jaar'!B$41+R6)</f>
        <v/>
      </c>
      <c r="N6" s="61" t="str">
        <f>IF('ouderschapsverlof na 1e jaar'!G45="","",'ouderschapsverlof na 1e jaar'!B$41+S6)</f>
        <v/>
      </c>
      <c r="O6" s="18">
        <v>28</v>
      </c>
      <c r="P6" s="18">
        <v>29</v>
      </c>
      <c r="Q6" s="18">
        <v>30</v>
      </c>
      <c r="R6" s="18">
        <v>31</v>
      </c>
      <c r="S6" s="18">
        <v>32</v>
      </c>
      <c r="T6" s="34" t="str">
        <f>IF(T5="","",IF(T5+7&gt;='ouderschapsverlof na 1e jaar'!U$20,"",T5+7))</f>
        <v/>
      </c>
      <c r="U6" s="61" t="str">
        <f>IF('ouderschapsverlof na 1e jaar'!L45="","",'ouderschapsverlof na 1e jaar'!K$41+O6)</f>
        <v/>
      </c>
      <c r="V6" s="61" t="str">
        <f>IF('ouderschapsverlof na 1e jaar'!M45="","",'ouderschapsverlof na 1e jaar'!K$41+P6)</f>
        <v/>
      </c>
      <c r="W6" s="61" t="str">
        <f>IF('ouderschapsverlof na 1e jaar'!N45="","",'ouderschapsverlof na 1e jaar'!K$41+Q6)</f>
        <v/>
      </c>
      <c r="X6" s="61" t="str">
        <f>IF('ouderschapsverlof na 1e jaar'!O45="","",'ouderschapsverlof na 1e jaar'!K$41+R6)</f>
        <v/>
      </c>
      <c r="Y6" s="61" t="str">
        <f>IF('ouderschapsverlof na 1e jaar'!P45="","",'ouderschapsverlof na 1e jaar'!K$41+S6)</f>
        <v/>
      </c>
    </row>
    <row r="7" spans="1:66" x14ac:dyDescent="0.25">
      <c r="A7" t="s">
        <v>8</v>
      </c>
      <c r="C7" s="2" t="e">
        <f>IF('ouderschapsverlof na 1e jaar'!V13="nee",EDATE('ouderschapsverlof na 1e jaar'!J9,48),EDATE('ouderschapsverlof na 1e jaar'!J9,96))</f>
        <v>#VALUE!</v>
      </c>
      <c r="F7" t="s">
        <v>172</v>
      </c>
      <c r="G7" s="60">
        <f>G3-G6</f>
        <v>0</v>
      </c>
      <c r="I7" s="34" t="str">
        <f>IF(T6="","",IF(T6+7&gt;='ouderschapsverlof na 1e jaar'!J$20,"",I6+7))</f>
        <v/>
      </c>
      <c r="J7" s="61" t="str">
        <f>IF('ouderschapsverlof na 1e jaar'!C46="","",'ouderschapsverlof na 1e jaar'!B$41+O7)</f>
        <v/>
      </c>
      <c r="K7" s="61" t="str">
        <f>IF('ouderschapsverlof na 1e jaar'!D46="","",'ouderschapsverlof na 1e jaar'!B$41+P7)</f>
        <v/>
      </c>
      <c r="L7" s="61" t="str">
        <f>IF('ouderschapsverlof na 1e jaar'!E46="","",'ouderschapsverlof na 1e jaar'!B$41+Q7)</f>
        <v/>
      </c>
      <c r="M7" s="61" t="str">
        <f>IF('ouderschapsverlof na 1e jaar'!F46="","",'ouderschapsverlof na 1e jaar'!B$41+R7)</f>
        <v/>
      </c>
      <c r="N7" s="61" t="str">
        <f>IF('ouderschapsverlof na 1e jaar'!G46="","",'ouderschapsverlof na 1e jaar'!B$41+S7)</f>
        <v/>
      </c>
      <c r="O7" s="18">
        <v>35</v>
      </c>
      <c r="P7" s="18">
        <v>36</v>
      </c>
      <c r="Q7" s="18">
        <v>37</v>
      </c>
      <c r="R7" s="18">
        <v>38</v>
      </c>
      <c r="S7" s="18">
        <v>39</v>
      </c>
      <c r="T7" s="34" t="str">
        <f>IF(T6="","",IF(T6+7&gt;='ouderschapsverlof na 1e jaar'!U$20,"",T6+7))</f>
        <v/>
      </c>
      <c r="U7" s="61" t="str">
        <f>IF('ouderschapsverlof na 1e jaar'!L46="","",'ouderschapsverlof na 1e jaar'!K$41+O7)</f>
        <v/>
      </c>
      <c r="V7" s="61" t="str">
        <f>IF('ouderschapsverlof na 1e jaar'!M46="","",'ouderschapsverlof na 1e jaar'!K$41+P7)</f>
        <v/>
      </c>
      <c r="W7" s="61" t="str">
        <f>IF('ouderschapsverlof na 1e jaar'!N46="","",'ouderschapsverlof na 1e jaar'!K$41+Q7)</f>
        <v/>
      </c>
      <c r="X7" s="61" t="str">
        <f>IF('ouderschapsverlof na 1e jaar'!O46="","",'ouderschapsverlof na 1e jaar'!K$41+R7)</f>
        <v/>
      </c>
      <c r="Y7" s="61" t="str">
        <f>IF('ouderschapsverlof na 1e jaar'!P46="","",'ouderschapsverlof na 1e jaar'!K$41+S7)</f>
        <v/>
      </c>
    </row>
    <row r="8" spans="1:66" x14ac:dyDescent="0.25">
      <c r="F8" t="s">
        <v>123</v>
      </c>
      <c r="G8" s="60">
        <f>IF(AND(G6&gt;0,Basisgegevens!J23&lt;Basisgegevens!J21),Basisgegevens!J23*'berekening na 1e jaar'!G7,IF(AND(G6=0,Basisgegevens!J23&lt;Basisgegevens!J21),Basisgegevens!J23*415,IF(Basisgegevens!J23=Basisgegevens!J21,G3-G6)))</f>
        <v>0</v>
      </c>
      <c r="I8" s="34" t="str">
        <f>IF(T7="","",IF(T7+7&gt;='ouderschapsverlof na 1e jaar'!J$20,"",I7+7))</f>
        <v/>
      </c>
      <c r="J8" s="61" t="str">
        <f>IF('ouderschapsverlof na 1e jaar'!C47="","",'ouderschapsverlof na 1e jaar'!B$41+O8)</f>
        <v/>
      </c>
      <c r="K8" s="61" t="str">
        <f>IF('ouderschapsverlof na 1e jaar'!D47="","",'ouderschapsverlof na 1e jaar'!B$41+P8)</f>
        <v/>
      </c>
      <c r="L8" s="61" t="str">
        <f>IF('ouderschapsverlof na 1e jaar'!E47="","",'ouderschapsverlof na 1e jaar'!B$41+Q8)</f>
        <v/>
      </c>
      <c r="M8" s="61" t="str">
        <f>IF('ouderschapsverlof na 1e jaar'!F47="","",'ouderschapsverlof na 1e jaar'!B$41+R8)</f>
        <v/>
      </c>
      <c r="N8" s="61" t="str">
        <f>IF('ouderschapsverlof na 1e jaar'!G47="","",'ouderschapsverlof na 1e jaar'!B$41+S8)</f>
        <v/>
      </c>
      <c r="O8" s="18">
        <v>42</v>
      </c>
      <c r="P8" s="18">
        <v>43</v>
      </c>
      <c r="Q8" s="18">
        <v>44</v>
      </c>
      <c r="R8" s="18">
        <v>45</v>
      </c>
      <c r="S8" s="18">
        <v>46</v>
      </c>
      <c r="T8" s="34" t="str">
        <f>IF(T7="","",IF(T7+7&gt;='ouderschapsverlof na 1e jaar'!U$20,"",T7+7))</f>
        <v/>
      </c>
      <c r="U8" s="61" t="str">
        <f>IF('ouderschapsverlof na 1e jaar'!L47="","",'ouderschapsverlof na 1e jaar'!K$41+O8)</f>
        <v/>
      </c>
      <c r="V8" s="61" t="str">
        <f>IF('ouderschapsverlof na 1e jaar'!M47="","",'ouderschapsverlof na 1e jaar'!K$41+P8)</f>
        <v/>
      </c>
      <c r="W8" s="61" t="str">
        <f>IF('ouderschapsverlof na 1e jaar'!N47="","",'ouderschapsverlof na 1e jaar'!K$41+Q8)</f>
        <v/>
      </c>
      <c r="X8" s="61" t="str">
        <f>IF('ouderschapsverlof na 1e jaar'!O47="","",'ouderschapsverlof na 1e jaar'!K$41+R8)</f>
        <v/>
      </c>
      <c r="Y8" s="61" t="str">
        <f>IF('ouderschapsverlof na 1e jaar'!P47="","",'ouderschapsverlof na 1e jaar'!K$41+S8)</f>
        <v/>
      </c>
    </row>
    <row r="9" spans="1:66" x14ac:dyDescent="0.25">
      <c r="A9" t="s">
        <v>10</v>
      </c>
      <c r="F9" t="s">
        <v>99</v>
      </c>
      <c r="G9" s="60">
        <f>'ouderschapsverlof 1e jaar'!J30+'ouderschapsverlof 1e jaar'!J31</f>
        <v>0</v>
      </c>
      <c r="I9" s="34" t="str">
        <f>IF(T8="","",IF(T8+7&gt;='ouderschapsverlof na 1e jaar'!J$20,"",I8+7))</f>
        <v/>
      </c>
      <c r="J9" s="61" t="str">
        <f>IF('ouderschapsverlof na 1e jaar'!C48="","",'ouderschapsverlof na 1e jaar'!B$41+O9)</f>
        <v/>
      </c>
      <c r="K9" s="61" t="str">
        <f>IF('ouderschapsverlof na 1e jaar'!D48="","",'ouderschapsverlof na 1e jaar'!B$41+P9)</f>
        <v/>
      </c>
      <c r="L9" s="61" t="str">
        <f>IF('ouderschapsverlof na 1e jaar'!E48="","",'ouderschapsverlof na 1e jaar'!B$41+Q9)</f>
        <v/>
      </c>
      <c r="M9" s="61" t="str">
        <f>IF('ouderschapsverlof na 1e jaar'!F48="","",'ouderschapsverlof na 1e jaar'!B$41+R9)</f>
        <v/>
      </c>
      <c r="N9" s="61" t="str">
        <f>IF('ouderschapsverlof na 1e jaar'!G48="","",'ouderschapsverlof na 1e jaar'!B$41+S9)</f>
        <v/>
      </c>
      <c r="O9" s="18">
        <v>49</v>
      </c>
      <c r="P9" s="18">
        <v>50</v>
      </c>
      <c r="Q9" s="18">
        <v>51</v>
      </c>
      <c r="R9" s="18">
        <v>52</v>
      </c>
      <c r="S9" s="18">
        <v>53</v>
      </c>
      <c r="T9" s="34" t="str">
        <f>IF(T8="","",IF(T8+7&gt;='ouderschapsverlof na 1e jaar'!U$20,"",T8+7))</f>
        <v/>
      </c>
      <c r="U9" s="61" t="str">
        <f>IF('ouderschapsverlof na 1e jaar'!L48="","",'ouderschapsverlof na 1e jaar'!K$41+O9)</f>
        <v/>
      </c>
      <c r="V9" s="61" t="str">
        <f>IF('ouderschapsverlof na 1e jaar'!M48="","",'ouderschapsverlof na 1e jaar'!K$41+P9)</f>
        <v/>
      </c>
      <c r="W9" s="61" t="str">
        <f>IF('ouderschapsverlof na 1e jaar'!N48="","",'ouderschapsverlof na 1e jaar'!K$41+Q9)</f>
        <v/>
      </c>
      <c r="X9" s="61" t="str">
        <f>IF('ouderschapsverlof na 1e jaar'!O48="","",'ouderschapsverlof na 1e jaar'!K$41+R9)</f>
        <v/>
      </c>
      <c r="Y9" s="61" t="str">
        <f>IF('ouderschapsverlof na 1e jaar'!P48="","",'ouderschapsverlof na 1e jaar'!K$41+S9)</f>
        <v/>
      </c>
    </row>
    <row r="10" spans="1:66" x14ac:dyDescent="0.25">
      <c r="A10" t="s">
        <v>11</v>
      </c>
      <c r="C10">
        <f>IF('ouderschapsverlof na 1e jaar'!J18&gt;='berekening na 1e jaar'!C6,0,1)</f>
        <v>0</v>
      </c>
      <c r="F10" t="s">
        <v>124</v>
      </c>
      <c r="G10" s="60">
        <f>G2-G9-G8</f>
        <v>0</v>
      </c>
      <c r="I10" s="34" t="str">
        <f>IF(T9="","",IF(T9+7&gt;='ouderschapsverlof na 1e jaar'!J$20,"",I9+7))</f>
        <v/>
      </c>
      <c r="J10" s="61" t="str">
        <f>IF('ouderschapsverlof na 1e jaar'!C49="","",'ouderschapsverlof na 1e jaar'!B$41+O10)</f>
        <v/>
      </c>
      <c r="K10" s="61" t="str">
        <f>IF('ouderschapsverlof na 1e jaar'!D49="","",'ouderschapsverlof na 1e jaar'!B$41+P10)</f>
        <v/>
      </c>
      <c r="L10" s="61" t="str">
        <f>IF('ouderschapsverlof na 1e jaar'!E49="","",'ouderschapsverlof na 1e jaar'!B$41+Q10)</f>
        <v/>
      </c>
      <c r="M10" s="61" t="str">
        <f>IF('ouderschapsverlof na 1e jaar'!F49="","",'ouderschapsverlof na 1e jaar'!B$41+R10)</f>
        <v/>
      </c>
      <c r="N10" s="61" t="str">
        <f>IF('ouderschapsverlof na 1e jaar'!G49="","",'ouderschapsverlof na 1e jaar'!B$41+S10)</f>
        <v/>
      </c>
      <c r="O10" s="18">
        <v>56</v>
      </c>
      <c r="P10" s="18">
        <v>57</v>
      </c>
      <c r="Q10" s="18">
        <v>58</v>
      </c>
      <c r="R10" s="18">
        <v>59</v>
      </c>
      <c r="S10" s="18">
        <v>60</v>
      </c>
      <c r="T10" s="34" t="str">
        <f>IF(T9="","",IF(T9+7&gt;='ouderschapsverlof na 1e jaar'!U$20,"",T9+7))</f>
        <v/>
      </c>
      <c r="U10" s="61" t="str">
        <f>IF('ouderschapsverlof na 1e jaar'!L49="","",'ouderschapsverlof na 1e jaar'!K$41+O10)</f>
        <v/>
      </c>
      <c r="V10" s="61" t="str">
        <f>IF('ouderschapsverlof na 1e jaar'!M49="","",'ouderschapsverlof na 1e jaar'!K$41+P10)</f>
        <v/>
      </c>
      <c r="W10" s="61" t="str">
        <f>IF('ouderschapsverlof na 1e jaar'!N49="","",'ouderschapsverlof na 1e jaar'!K$41+Q10)</f>
        <v/>
      </c>
      <c r="X10" s="61" t="str">
        <f>IF('ouderschapsverlof na 1e jaar'!O49="","",'ouderschapsverlof na 1e jaar'!K$41+R10)</f>
        <v/>
      </c>
      <c r="Y10" s="61" t="str">
        <f>IF('ouderschapsverlof na 1e jaar'!P49="","",'ouderschapsverlof na 1e jaar'!K$41+S10)</f>
        <v/>
      </c>
    </row>
    <row r="11" spans="1:66" x14ac:dyDescent="0.25">
      <c r="A11" t="s">
        <v>12</v>
      </c>
      <c r="C11">
        <f>IF('ouderschapsverlof na 1e jaar'!J18&gt;='ouderschapsverlof na 1e jaar'!J20,1,0)</f>
        <v>1</v>
      </c>
      <c r="F11" s="7" t="s">
        <v>125</v>
      </c>
      <c r="G11" s="60">
        <f>G9+G6</f>
        <v>0</v>
      </c>
      <c r="I11" s="34" t="str">
        <f>IF(T10="","",IF(T10+7&gt;='ouderschapsverlof na 1e jaar'!J$20,"",I10+7))</f>
        <v/>
      </c>
      <c r="J11" s="61" t="str">
        <f>IF('ouderschapsverlof na 1e jaar'!C50="","",'ouderschapsverlof na 1e jaar'!B$41+O11)</f>
        <v/>
      </c>
      <c r="K11" s="61" t="str">
        <f>IF('ouderschapsverlof na 1e jaar'!D50="","",'ouderschapsverlof na 1e jaar'!B$41+P11)</f>
        <v/>
      </c>
      <c r="L11" s="61" t="str">
        <f>IF('ouderschapsverlof na 1e jaar'!E50="","",'ouderschapsverlof na 1e jaar'!B$41+Q11)</f>
        <v/>
      </c>
      <c r="M11" s="61" t="str">
        <f>IF('ouderschapsverlof na 1e jaar'!F50="","",'ouderschapsverlof na 1e jaar'!B$41+R11)</f>
        <v/>
      </c>
      <c r="N11" s="61" t="str">
        <f>IF('ouderschapsverlof na 1e jaar'!G50="","",'ouderschapsverlof na 1e jaar'!B$41+S11)</f>
        <v/>
      </c>
      <c r="O11" s="18">
        <v>63</v>
      </c>
      <c r="P11" s="18">
        <v>64</v>
      </c>
      <c r="Q11" s="18">
        <v>65</v>
      </c>
      <c r="R11" s="18">
        <v>66</v>
      </c>
      <c r="S11" s="18">
        <v>67</v>
      </c>
      <c r="T11" s="34" t="str">
        <f>IF(T10="","",IF(T10+7&gt;='ouderschapsverlof na 1e jaar'!U$20,"",T10+7))</f>
        <v/>
      </c>
      <c r="U11" s="61" t="str">
        <f>IF('ouderschapsverlof na 1e jaar'!L50="","",'ouderschapsverlof na 1e jaar'!K$41+O11)</f>
        <v/>
      </c>
      <c r="V11" s="61" t="str">
        <f>IF('ouderschapsverlof na 1e jaar'!M50="","",'ouderschapsverlof na 1e jaar'!K$41+P11)</f>
        <v/>
      </c>
      <c r="W11" s="61" t="str">
        <f>IF('ouderschapsverlof na 1e jaar'!N50="","",'ouderschapsverlof na 1e jaar'!K$41+Q11)</f>
        <v/>
      </c>
      <c r="X11" s="61" t="str">
        <f>IF('ouderschapsverlof na 1e jaar'!O50="","",'ouderschapsverlof na 1e jaar'!K$41+R11)</f>
        <v/>
      </c>
      <c r="Y11" s="61" t="str">
        <f>IF('ouderschapsverlof na 1e jaar'!P50="","",'ouderschapsverlof na 1e jaar'!K$41+S11)</f>
        <v/>
      </c>
    </row>
    <row r="12" spans="1:66" x14ac:dyDescent="0.25">
      <c r="A12" t="s">
        <v>13</v>
      </c>
      <c r="C12">
        <f>SUM(C10:C11)</f>
        <v>1</v>
      </c>
      <c r="F12" t="s">
        <v>126</v>
      </c>
      <c r="G12" s="3">
        <f>G2-G11-G8</f>
        <v>0</v>
      </c>
      <c r="I12" s="34" t="str">
        <f>IF(T11="","",IF(T11+7&gt;='ouderschapsverlof na 1e jaar'!J$20,"",I11+7))</f>
        <v/>
      </c>
      <c r="J12" s="61" t="str">
        <f>IF('ouderschapsverlof na 1e jaar'!C51="","",'ouderschapsverlof na 1e jaar'!B$41+O12)</f>
        <v/>
      </c>
      <c r="K12" s="61" t="str">
        <f>IF('ouderschapsverlof na 1e jaar'!D51="","",'ouderschapsverlof na 1e jaar'!B$41+P12)</f>
        <v/>
      </c>
      <c r="L12" s="61" t="str">
        <f>IF('ouderschapsverlof na 1e jaar'!E51="","",'ouderschapsverlof na 1e jaar'!B$41+Q12)</f>
        <v/>
      </c>
      <c r="M12" s="61" t="str">
        <f>IF('ouderschapsverlof na 1e jaar'!F51="","",'ouderschapsverlof na 1e jaar'!B$41+R12)</f>
        <v/>
      </c>
      <c r="N12" s="61" t="str">
        <f>IF('ouderschapsverlof na 1e jaar'!G51="","",'ouderschapsverlof na 1e jaar'!B$41+S12)</f>
        <v/>
      </c>
      <c r="O12" s="18">
        <v>70</v>
      </c>
      <c r="P12" s="18">
        <v>71</v>
      </c>
      <c r="Q12" s="18">
        <v>72</v>
      </c>
      <c r="R12" s="18">
        <v>73</v>
      </c>
      <c r="S12" s="18">
        <v>74</v>
      </c>
      <c r="T12" s="34" t="str">
        <f>IF(T11="","",IF(T11+7&gt;='ouderschapsverlof na 1e jaar'!U$20,"",T11+7))</f>
        <v/>
      </c>
      <c r="U12" s="61" t="str">
        <f>IF('ouderschapsverlof na 1e jaar'!L51="","",'ouderschapsverlof na 1e jaar'!K$41+O12)</f>
        <v/>
      </c>
      <c r="V12" s="61" t="str">
        <f>IF('ouderschapsverlof na 1e jaar'!M51="","",'ouderschapsverlof na 1e jaar'!K$41+P12)</f>
        <v/>
      </c>
      <c r="W12" s="61" t="str">
        <f>IF('ouderschapsverlof na 1e jaar'!N51="","",'ouderschapsverlof na 1e jaar'!K$41+Q12)</f>
        <v/>
      </c>
      <c r="X12" s="61" t="str">
        <f>IF('ouderschapsverlof na 1e jaar'!O51="","",'ouderschapsverlof na 1e jaar'!K$41+R12)</f>
        <v/>
      </c>
      <c r="Y12" s="61" t="str">
        <f>IF('ouderschapsverlof na 1e jaar'!P51="","",'ouderschapsverlof na 1e jaar'!K$41+S12)</f>
        <v/>
      </c>
    </row>
    <row r="13" spans="1:66" x14ac:dyDescent="0.25">
      <c r="G13" s="3"/>
      <c r="I13" s="34" t="str">
        <f>IF(T12="","",IF(T12+7&gt;='ouderschapsverlof na 1e jaar'!J$20,"",I12+7))</f>
        <v/>
      </c>
      <c r="J13" s="61" t="str">
        <f>IF('ouderschapsverlof na 1e jaar'!C52="","",'ouderschapsverlof na 1e jaar'!B$41+O13)</f>
        <v/>
      </c>
      <c r="K13" s="61" t="str">
        <f>IF('ouderschapsverlof na 1e jaar'!D52="","",'ouderschapsverlof na 1e jaar'!B$41+P13)</f>
        <v/>
      </c>
      <c r="L13" s="61" t="str">
        <f>IF('ouderschapsverlof na 1e jaar'!E52="","",'ouderschapsverlof na 1e jaar'!B$41+Q13)</f>
        <v/>
      </c>
      <c r="M13" s="61" t="str">
        <f>IF('ouderschapsverlof na 1e jaar'!F52="","",'ouderschapsverlof na 1e jaar'!B$41+R13)</f>
        <v/>
      </c>
      <c r="N13" s="61" t="str">
        <f>IF('ouderschapsverlof na 1e jaar'!G52="","",'ouderschapsverlof na 1e jaar'!B$41+S13)</f>
        <v/>
      </c>
      <c r="O13" s="18">
        <v>77</v>
      </c>
      <c r="P13" s="18">
        <v>78</v>
      </c>
      <c r="Q13" s="18">
        <v>79</v>
      </c>
      <c r="R13" s="18">
        <v>80</v>
      </c>
      <c r="S13" s="18">
        <v>81</v>
      </c>
      <c r="T13" s="34" t="str">
        <f>IF(T12="","",IF(T12+7&gt;='ouderschapsverlof na 1e jaar'!U$20,"",T12+7))</f>
        <v/>
      </c>
      <c r="U13" s="61" t="str">
        <f>IF('ouderschapsverlof na 1e jaar'!L52="","",'ouderschapsverlof na 1e jaar'!K$41+O13)</f>
        <v/>
      </c>
      <c r="V13" s="61" t="str">
        <f>IF('ouderschapsverlof na 1e jaar'!M52="","",'ouderschapsverlof na 1e jaar'!K$41+P13)</f>
        <v/>
      </c>
      <c r="W13" s="61" t="str">
        <f>IF('ouderschapsverlof na 1e jaar'!N52="","",'ouderschapsverlof na 1e jaar'!K$41+Q13)</f>
        <v/>
      </c>
      <c r="X13" s="61" t="str">
        <f>IF('ouderschapsverlof na 1e jaar'!O52="","",'ouderschapsverlof na 1e jaar'!K$41+R13)</f>
        <v/>
      </c>
      <c r="Y13" s="61" t="str">
        <f>IF('ouderschapsverlof na 1e jaar'!P52="","",'ouderschapsverlof na 1e jaar'!K$41+S13)</f>
        <v/>
      </c>
    </row>
    <row r="14" spans="1:66" x14ac:dyDescent="0.25">
      <c r="A14" s="2" t="s">
        <v>53</v>
      </c>
      <c r="C14" s="1">
        <f>'ouderschapsverlof na 1e jaar'!J18</f>
        <v>0</v>
      </c>
      <c r="F14" t="s">
        <v>67</v>
      </c>
      <c r="I14" s="34" t="str">
        <f>IF(T13="","",IF(T13+7&gt;='ouderschapsverlof na 1e jaar'!J$20,"",I13+7))</f>
        <v/>
      </c>
      <c r="J14" s="61" t="str">
        <f>IF('ouderschapsverlof na 1e jaar'!C53="","",'ouderschapsverlof na 1e jaar'!B$41+O14)</f>
        <v/>
      </c>
      <c r="K14" s="61" t="str">
        <f>IF('ouderschapsverlof na 1e jaar'!D53="","",'ouderschapsverlof na 1e jaar'!B$41+P14)</f>
        <v/>
      </c>
      <c r="L14" s="61" t="str">
        <f>IF('ouderschapsverlof na 1e jaar'!E53="","",'ouderschapsverlof na 1e jaar'!B$41+Q14)</f>
        <v/>
      </c>
      <c r="M14" s="61" t="str">
        <f>IF('ouderschapsverlof na 1e jaar'!F53="","",'ouderschapsverlof na 1e jaar'!B$41+R14)</f>
        <v/>
      </c>
      <c r="N14" s="61" t="str">
        <f>IF('ouderschapsverlof na 1e jaar'!G53="","",'ouderschapsverlof na 1e jaar'!B$41+S14)</f>
        <v/>
      </c>
      <c r="O14" s="18">
        <v>84</v>
      </c>
      <c r="P14" s="18">
        <v>85</v>
      </c>
      <c r="Q14" s="18">
        <v>86</v>
      </c>
      <c r="R14" s="18">
        <v>87</v>
      </c>
      <c r="S14" s="18">
        <v>88</v>
      </c>
      <c r="T14" s="34" t="str">
        <f>IF(T13="","",IF(T13+7&gt;='ouderschapsverlof na 1e jaar'!U$20,"",T13+7))</f>
        <v/>
      </c>
      <c r="U14" s="61" t="str">
        <f>IF('ouderschapsverlof na 1e jaar'!L53="","",'ouderschapsverlof na 1e jaar'!K$41+O14)</f>
        <v/>
      </c>
      <c r="V14" s="61" t="str">
        <f>IF('ouderschapsverlof na 1e jaar'!M53="","",'ouderschapsverlof na 1e jaar'!K$41+P14)</f>
        <v/>
      </c>
      <c r="W14" s="61" t="str">
        <f>IF('ouderschapsverlof na 1e jaar'!N53="","",'ouderschapsverlof na 1e jaar'!K$41+Q14)</f>
        <v/>
      </c>
      <c r="X14" s="61" t="str">
        <f>IF('ouderschapsverlof na 1e jaar'!O53="","",'ouderschapsverlof na 1e jaar'!K$41+R14)</f>
        <v/>
      </c>
      <c r="Y14" s="61" t="str">
        <f>IF('ouderschapsverlof na 1e jaar'!P53="","",'ouderschapsverlof na 1e jaar'!K$41+S14)</f>
        <v/>
      </c>
    </row>
    <row r="15" spans="1:66" x14ac:dyDescent="0.25">
      <c r="A15" s="2" t="s">
        <v>54</v>
      </c>
      <c r="C15" s="1">
        <f>'ouderschapsverlof na 1e jaar'!U18</f>
        <v>0</v>
      </c>
      <c r="F15" s="7" t="s">
        <v>120</v>
      </c>
      <c r="G15" s="46">
        <f>IF('ouderschapsverlof na 1e jaar'!Y5="PO",'ouderschapsverlof na 1e jaar'!J11*1040,'ouderschapsverlof na 1e jaar'!J11*830)</f>
        <v>0</v>
      </c>
      <c r="I15" s="34" t="str">
        <f>IF(T14="","",IF(T14+7&gt;='ouderschapsverlof na 1e jaar'!J$20,"",I14+7))</f>
        <v/>
      </c>
      <c r="J15" s="61" t="str">
        <f>IF('ouderschapsverlof na 1e jaar'!C54="","",'ouderschapsverlof na 1e jaar'!B$41+O15)</f>
        <v/>
      </c>
      <c r="K15" s="61" t="str">
        <f>IF('ouderschapsverlof na 1e jaar'!D54="","",'ouderschapsverlof na 1e jaar'!B$41+P15)</f>
        <v/>
      </c>
      <c r="L15" s="61" t="str">
        <f>IF('ouderschapsverlof na 1e jaar'!E54="","",'ouderschapsverlof na 1e jaar'!B$41+Q15)</f>
        <v/>
      </c>
      <c r="M15" s="61" t="str">
        <f>IF('ouderschapsverlof na 1e jaar'!F54="","",'ouderschapsverlof na 1e jaar'!B$41+R15)</f>
        <v/>
      </c>
      <c r="N15" s="61" t="str">
        <f>IF('ouderschapsverlof na 1e jaar'!G54="","",'ouderschapsverlof na 1e jaar'!B$41+S15)</f>
        <v/>
      </c>
      <c r="O15" s="18">
        <v>91</v>
      </c>
      <c r="P15" s="18">
        <v>92</v>
      </c>
      <c r="Q15" s="18">
        <v>93</v>
      </c>
      <c r="R15" s="18">
        <v>94</v>
      </c>
      <c r="S15" s="18">
        <v>95</v>
      </c>
      <c r="T15" s="34" t="str">
        <f>IF(T14="","",IF(T14+7&gt;='ouderschapsverlof na 1e jaar'!U$20,"",T14+7))</f>
        <v/>
      </c>
      <c r="U15" s="61" t="str">
        <f>IF('ouderschapsverlof na 1e jaar'!L54="","",'ouderschapsverlof na 1e jaar'!K$41+O15)</f>
        <v/>
      </c>
      <c r="V15" s="61" t="str">
        <f>IF('ouderschapsverlof na 1e jaar'!M54="","",'ouderschapsverlof na 1e jaar'!K$41+P15)</f>
        <v/>
      </c>
      <c r="W15" s="61" t="str">
        <f>IF('ouderschapsverlof na 1e jaar'!N54="","",'ouderschapsverlof na 1e jaar'!K$41+Q15)</f>
        <v/>
      </c>
      <c r="X15" s="61" t="str">
        <f>IF('ouderschapsverlof na 1e jaar'!O54="","",'ouderschapsverlof na 1e jaar'!K$41+R15)</f>
        <v/>
      </c>
      <c r="Y15" s="61" t="str">
        <f>IF('ouderschapsverlof na 1e jaar'!P54="","",'ouderschapsverlof na 1e jaar'!K$41+S15)</f>
        <v/>
      </c>
    </row>
    <row r="16" spans="1:66" x14ac:dyDescent="0.25">
      <c r="A16" s="2" t="s">
        <v>104</v>
      </c>
      <c r="C16" s="3">
        <f>'ouderschapsverlof na 1e jaar'!J28</f>
        <v>0</v>
      </c>
      <c r="F16" s="7" t="s">
        <v>121</v>
      </c>
      <c r="G16" s="46">
        <f>'ouderschapsverlof na 1e jaar'!J11*415</f>
        <v>0</v>
      </c>
      <c r="I16" s="34" t="str">
        <f>IF(T15="","",IF(T15+7&gt;='ouderschapsverlof na 1e jaar'!J$20,"",I15+7))</f>
        <v/>
      </c>
      <c r="J16" s="61" t="str">
        <f>IF('ouderschapsverlof na 1e jaar'!C55="","",'ouderschapsverlof na 1e jaar'!B$41+O16)</f>
        <v/>
      </c>
      <c r="K16" s="61" t="str">
        <f>IF('ouderschapsverlof na 1e jaar'!D55="","",'ouderschapsverlof na 1e jaar'!B$41+P16)</f>
        <v/>
      </c>
      <c r="L16" s="61" t="str">
        <f>IF('ouderschapsverlof na 1e jaar'!E55="","",'ouderschapsverlof na 1e jaar'!B$41+Q16)</f>
        <v/>
      </c>
      <c r="M16" s="61" t="str">
        <f>IF('ouderschapsverlof na 1e jaar'!F55="","",'ouderschapsverlof na 1e jaar'!B$41+R16)</f>
        <v/>
      </c>
      <c r="N16" s="61" t="str">
        <f>IF('ouderschapsverlof na 1e jaar'!G55="","",'ouderschapsverlof na 1e jaar'!B$41+S16)</f>
        <v/>
      </c>
      <c r="O16" s="18">
        <v>98</v>
      </c>
      <c r="P16" s="18">
        <v>99</v>
      </c>
      <c r="Q16" s="18">
        <v>100</v>
      </c>
      <c r="R16" s="18">
        <v>101</v>
      </c>
      <c r="S16" s="18">
        <v>102</v>
      </c>
      <c r="T16" s="34" t="str">
        <f>IF(T15="","",IF(T15+7&gt;='ouderschapsverlof na 1e jaar'!U$20,"",T15+7))</f>
        <v/>
      </c>
      <c r="U16" s="61" t="str">
        <f>IF('ouderschapsverlof na 1e jaar'!L55="","",'ouderschapsverlof na 1e jaar'!K$41+O16)</f>
        <v/>
      </c>
      <c r="V16" s="61" t="str">
        <f>IF('ouderschapsverlof na 1e jaar'!M55="","",'ouderschapsverlof na 1e jaar'!K$41+P16)</f>
        <v/>
      </c>
      <c r="W16" s="61" t="str">
        <f>IF('ouderschapsverlof na 1e jaar'!N55="","",'ouderschapsverlof na 1e jaar'!K$41+Q16)</f>
        <v/>
      </c>
      <c r="X16" s="61" t="str">
        <f>IF('ouderschapsverlof na 1e jaar'!O55="","",'ouderschapsverlof na 1e jaar'!K$41+R16)</f>
        <v/>
      </c>
      <c r="Y16" s="61" t="str">
        <f>IF('ouderschapsverlof na 1e jaar'!P55="","",'ouderschapsverlof na 1e jaar'!K$41+S16)</f>
        <v/>
      </c>
    </row>
    <row r="17" spans="1:25" x14ac:dyDescent="0.25">
      <c r="A17" s="2" t="s">
        <v>75</v>
      </c>
      <c r="C17" s="3">
        <f>'ouderschapsverlof na 1e jaar'!V28</f>
        <v>0</v>
      </c>
      <c r="F17" t="s">
        <v>97</v>
      </c>
      <c r="G17" s="60">
        <f>'ouderschapsverlof 1e jaar'!J25+'ouderschapsverlof 1e jaar'!J26</f>
        <v>0</v>
      </c>
      <c r="I17" s="34" t="str">
        <f>IF(T16="","",IF(T16+7&gt;='ouderschapsverlof na 1e jaar'!J$20,"",I16+7))</f>
        <v/>
      </c>
      <c r="J17" s="61" t="str">
        <f>IF('ouderschapsverlof na 1e jaar'!C56="","",'ouderschapsverlof na 1e jaar'!B$41+O17)</f>
        <v/>
      </c>
      <c r="K17" s="61" t="str">
        <f>IF('ouderschapsverlof na 1e jaar'!D56="","",'ouderschapsverlof na 1e jaar'!B$41+P17)</f>
        <v/>
      </c>
      <c r="L17" s="61" t="str">
        <f>IF('ouderschapsverlof na 1e jaar'!E56="","",'ouderschapsverlof na 1e jaar'!B$41+Q17)</f>
        <v/>
      </c>
      <c r="M17" s="61" t="str">
        <f>IF('ouderschapsverlof na 1e jaar'!F56="","",'ouderschapsverlof na 1e jaar'!B$41+R17)</f>
        <v/>
      </c>
      <c r="N17" s="61" t="str">
        <f>IF('ouderschapsverlof na 1e jaar'!G56="","",'ouderschapsverlof na 1e jaar'!B$41+S17)</f>
        <v/>
      </c>
      <c r="O17" s="18">
        <v>105</v>
      </c>
      <c r="P17" s="18">
        <v>106</v>
      </c>
      <c r="Q17" s="18">
        <v>107</v>
      </c>
      <c r="R17" s="18">
        <v>108</v>
      </c>
      <c r="S17" s="18">
        <v>109</v>
      </c>
      <c r="T17" s="34" t="str">
        <f>IF(T16="","",IF(T16+7&gt;='ouderschapsverlof na 1e jaar'!U$20,"",T16+7))</f>
        <v/>
      </c>
      <c r="U17" s="61" t="str">
        <f>IF('ouderschapsverlof na 1e jaar'!L56="","",'ouderschapsverlof na 1e jaar'!K$41+O17)</f>
        <v/>
      </c>
      <c r="V17" s="61" t="str">
        <f>IF('ouderschapsverlof na 1e jaar'!M56="","",'ouderschapsverlof na 1e jaar'!K$41+P17)</f>
        <v/>
      </c>
      <c r="W17" s="61" t="str">
        <f>IF('ouderschapsverlof na 1e jaar'!N56="","",'ouderschapsverlof na 1e jaar'!K$41+Q17)</f>
        <v/>
      </c>
      <c r="X17" s="61" t="str">
        <f>IF('ouderschapsverlof na 1e jaar'!O56="","",'ouderschapsverlof na 1e jaar'!K$41+R17)</f>
        <v/>
      </c>
      <c r="Y17" s="61" t="str">
        <f>IF('ouderschapsverlof na 1e jaar'!P56="","",'ouderschapsverlof na 1e jaar'!K$41+S17)</f>
        <v/>
      </c>
    </row>
    <row r="18" spans="1:25" x14ac:dyDescent="0.25">
      <c r="A18" s="2" t="s">
        <v>56</v>
      </c>
      <c r="C18">
        <f>C15-C14+1</f>
        <v>1</v>
      </c>
      <c r="F18" t="s">
        <v>98</v>
      </c>
      <c r="G18" s="60">
        <f>'ouderschapsverlof 1e jaar'!U25+'ouderschapsverlof 1e jaar'!U26</f>
        <v>0</v>
      </c>
      <c r="I18" s="34" t="str">
        <f>IF(T17="","",IF(T17+7&gt;='ouderschapsverlof na 1e jaar'!J$20,"",I17+7))</f>
        <v/>
      </c>
      <c r="J18" s="61" t="str">
        <f>IF('ouderschapsverlof na 1e jaar'!C57="","",'ouderschapsverlof na 1e jaar'!B$41+O18)</f>
        <v/>
      </c>
      <c r="K18" s="61" t="str">
        <f>IF('ouderschapsverlof na 1e jaar'!D57="","",'ouderschapsverlof na 1e jaar'!B$41+P18)</f>
        <v/>
      </c>
      <c r="L18" s="61" t="str">
        <f>IF('ouderschapsverlof na 1e jaar'!E57="","",'ouderschapsverlof na 1e jaar'!B$41+Q18)</f>
        <v/>
      </c>
      <c r="M18" s="61" t="str">
        <f>IF('ouderschapsverlof na 1e jaar'!F57="","",'ouderschapsverlof na 1e jaar'!B$41+R18)</f>
        <v/>
      </c>
      <c r="N18" s="61" t="str">
        <f>IF('ouderschapsverlof na 1e jaar'!G57="","",'ouderschapsverlof na 1e jaar'!B$41+S18)</f>
        <v/>
      </c>
      <c r="O18" s="18">
        <v>112</v>
      </c>
      <c r="P18" s="18">
        <v>113</v>
      </c>
      <c r="Q18" s="18">
        <v>114</v>
      </c>
      <c r="R18" s="18">
        <v>115</v>
      </c>
      <c r="S18" s="18">
        <v>116</v>
      </c>
      <c r="T18" s="34" t="str">
        <f>IF(T17="","",IF(T17+7&gt;='ouderschapsverlof na 1e jaar'!U$20,"",T17+7))</f>
        <v/>
      </c>
      <c r="U18" s="61" t="str">
        <f>IF('ouderschapsverlof na 1e jaar'!L57="","",'ouderschapsverlof na 1e jaar'!K$41+O18)</f>
        <v/>
      </c>
      <c r="V18" s="61" t="str">
        <f>IF('ouderschapsverlof na 1e jaar'!M57="","",'ouderschapsverlof na 1e jaar'!K$41+P18)</f>
        <v/>
      </c>
      <c r="W18" s="61" t="str">
        <f>IF('ouderschapsverlof na 1e jaar'!N57="","",'ouderschapsverlof na 1e jaar'!K$41+Q18)</f>
        <v/>
      </c>
      <c r="X18" s="61" t="str">
        <f>IF('ouderschapsverlof na 1e jaar'!O57="","",'ouderschapsverlof na 1e jaar'!K$41+R18)</f>
        <v/>
      </c>
      <c r="Y18" s="61" t="str">
        <f>IF('ouderschapsverlof na 1e jaar'!P57="","",'ouderschapsverlof na 1e jaar'!K$41+S18)</f>
        <v/>
      </c>
    </row>
    <row r="19" spans="1:25" x14ac:dyDescent="0.25">
      <c r="A19" s="2" t="s">
        <v>57</v>
      </c>
      <c r="C19" s="13">
        <f>(C16/(1659)*(365/C18))</f>
        <v>0</v>
      </c>
      <c r="F19" t="s">
        <v>122</v>
      </c>
      <c r="G19" s="60">
        <f>SUM(G17:G18)</f>
        <v>0</v>
      </c>
      <c r="I19" s="34" t="str">
        <f>IF(T18="","",IF(T18+7&gt;='ouderschapsverlof na 1e jaar'!J$20,"",I18+7))</f>
        <v/>
      </c>
      <c r="J19" s="61" t="str">
        <f>IF('ouderschapsverlof na 1e jaar'!C58="","",'ouderschapsverlof na 1e jaar'!B$41+O19)</f>
        <v/>
      </c>
      <c r="K19" s="61" t="str">
        <f>IF('ouderschapsverlof na 1e jaar'!D58="","",'ouderschapsverlof na 1e jaar'!B$41+P19)</f>
        <v/>
      </c>
      <c r="L19" s="61" t="str">
        <f>IF('ouderschapsverlof na 1e jaar'!E58="","",'ouderschapsverlof na 1e jaar'!B$41+Q19)</f>
        <v/>
      </c>
      <c r="M19" s="61" t="str">
        <f>IF('ouderschapsverlof na 1e jaar'!F58="","",'ouderschapsverlof na 1e jaar'!B$41+R19)</f>
        <v/>
      </c>
      <c r="N19" s="61" t="str">
        <f>IF('ouderschapsverlof na 1e jaar'!G58="","",'ouderschapsverlof na 1e jaar'!B$41+S19)</f>
        <v/>
      </c>
      <c r="O19" s="18">
        <v>119</v>
      </c>
      <c r="P19" s="18">
        <v>120</v>
      </c>
      <c r="Q19" s="18">
        <v>121</v>
      </c>
      <c r="R19" s="18">
        <v>122</v>
      </c>
      <c r="S19" s="18">
        <v>123</v>
      </c>
      <c r="T19" s="34" t="str">
        <f>IF(T18="","",IF(T18+7&gt;='ouderschapsverlof na 1e jaar'!U$20,"",T18+7))</f>
        <v/>
      </c>
      <c r="U19" s="61" t="str">
        <f>IF('ouderschapsverlof na 1e jaar'!L58="","",'ouderschapsverlof na 1e jaar'!K$41+O19)</f>
        <v/>
      </c>
      <c r="V19" s="61" t="str">
        <f>IF('ouderschapsverlof na 1e jaar'!M58="","",'ouderschapsverlof na 1e jaar'!K$41+P19)</f>
        <v/>
      </c>
      <c r="W19" s="61" t="str">
        <f>IF('ouderschapsverlof na 1e jaar'!N58="","",'ouderschapsverlof na 1e jaar'!K$41+Q19)</f>
        <v/>
      </c>
      <c r="X19" s="61" t="str">
        <f>IF('ouderschapsverlof na 1e jaar'!O58="","",'ouderschapsverlof na 1e jaar'!K$41+R19)</f>
        <v/>
      </c>
      <c r="Y19" s="61" t="str">
        <f>IF('ouderschapsverlof na 1e jaar'!P58="","",'ouderschapsverlof na 1e jaar'!K$41+S19)</f>
        <v/>
      </c>
    </row>
    <row r="20" spans="1:25" x14ac:dyDescent="0.25">
      <c r="A20" s="2" t="s">
        <v>74</v>
      </c>
      <c r="C20" s="13">
        <f>(C17/(1659))*(365/C18)</f>
        <v>0</v>
      </c>
      <c r="F20" t="s">
        <v>123</v>
      </c>
      <c r="G20" s="60" t="e">
        <f>IF(AND(G19&gt;0,Basisgegevens!J23/Basisgegevens!J21&lt;=0.5),Basisgegevens!J23*(G16-G19),IF(AND(G19=0,Basisgegevens!J23/Basisgegevens!J21&lt;=0.5),Basisgegevens!J23*G16,G16-G19))</f>
        <v>#DIV/0!</v>
      </c>
      <c r="I20" s="34" t="str">
        <f>IF(T19="","",IF(T19+7&gt;='ouderschapsverlof na 1e jaar'!J$20,"",I19+7))</f>
        <v/>
      </c>
      <c r="J20" s="61" t="str">
        <f>IF('ouderschapsverlof na 1e jaar'!C59="","",'ouderschapsverlof na 1e jaar'!B$41+O20)</f>
        <v/>
      </c>
      <c r="K20" s="61" t="str">
        <f>IF('ouderschapsverlof na 1e jaar'!D59="","",'ouderschapsverlof na 1e jaar'!B$41+P20)</f>
        <v/>
      </c>
      <c r="L20" s="61" t="str">
        <f>IF('ouderschapsverlof na 1e jaar'!E59="","",'ouderschapsverlof na 1e jaar'!B$41+Q20)</f>
        <v/>
      </c>
      <c r="M20" s="61" t="str">
        <f>IF('ouderschapsverlof na 1e jaar'!F59="","",'ouderschapsverlof na 1e jaar'!B$41+R20)</f>
        <v/>
      </c>
      <c r="N20" s="61" t="str">
        <f>IF('ouderschapsverlof na 1e jaar'!G59="","",'ouderschapsverlof na 1e jaar'!B$41+S20)</f>
        <v/>
      </c>
      <c r="O20" s="18">
        <v>126</v>
      </c>
      <c r="P20" s="18">
        <v>127</v>
      </c>
      <c r="Q20" s="18">
        <v>128</v>
      </c>
      <c r="R20" s="18">
        <v>129</v>
      </c>
      <c r="S20" s="18">
        <v>130</v>
      </c>
      <c r="T20" s="34" t="str">
        <f>IF(T19="","",IF(T19+7&gt;='ouderschapsverlof na 1e jaar'!U$20,"",T19+7))</f>
        <v/>
      </c>
      <c r="U20" s="61" t="str">
        <f>IF('ouderschapsverlof na 1e jaar'!L59="","",'ouderschapsverlof na 1e jaar'!K$41+O20)</f>
        <v/>
      </c>
      <c r="V20" s="61" t="str">
        <f>IF('ouderschapsverlof na 1e jaar'!M59="","",'ouderschapsverlof na 1e jaar'!K$41+P20)</f>
        <v/>
      </c>
      <c r="W20" s="61" t="str">
        <f>IF('ouderschapsverlof na 1e jaar'!N59="","",'ouderschapsverlof na 1e jaar'!K$41+Q20)</f>
        <v/>
      </c>
      <c r="X20" s="61" t="str">
        <f>IF('ouderschapsverlof na 1e jaar'!O59="","",'ouderschapsverlof na 1e jaar'!K$41+R20)</f>
        <v/>
      </c>
      <c r="Y20" s="61" t="str">
        <f>IF('ouderschapsverlof na 1e jaar'!P59="","",'ouderschapsverlof na 1e jaar'!K$41+S20)</f>
        <v/>
      </c>
    </row>
    <row r="21" spans="1:25" x14ac:dyDescent="0.25">
      <c r="A21" s="2" t="s">
        <v>58</v>
      </c>
      <c r="C21" s="13">
        <f>'ouderschapsverlof na 1e jaar'!J11</f>
        <v>0</v>
      </c>
      <c r="F21" t="s">
        <v>99</v>
      </c>
      <c r="G21" s="60">
        <f>'ouderschapsverlof 1e jaar'!J30+'ouderschapsverlof 1e jaar'!J31</f>
        <v>0</v>
      </c>
      <c r="I21" s="34" t="str">
        <f>IF(T20="","",IF(T20+7&gt;='ouderschapsverlof na 1e jaar'!J$20,"",I20+7))</f>
        <v/>
      </c>
      <c r="J21" s="61" t="str">
        <f>IF('ouderschapsverlof na 1e jaar'!C60="","",'ouderschapsverlof na 1e jaar'!B$41+O21)</f>
        <v/>
      </c>
      <c r="K21" s="61" t="str">
        <f>IF('ouderschapsverlof na 1e jaar'!D60="","",'ouderschapsverlof na 1e jaar'!B$41+P21)</f>
        <v/>
      </c>
      <c r="L21" s="61" t="str">
        <f>IF('ouderschapsverlof na 1e jaar'!E60="","",'ouderschapsverlof na 1e jaar'!B$41+Q21)</f>
        <v/>
      </c>
      <c r="M21" s="61" t="str">
        <f>IF('ouderschapsverlof na 1e jaar'!F60="","",'ouderschapsverlof na 1e jaar'!B$41+R21)</f>
        <v/>
      </c>
      <c r="N21" s="61" t="str">
        <f>IF('ouderschapsverlof na 1e jaar'!G60="","",'ouderschapsverlof na 1e jaar'!B$41+S21)</f>
        <v/>
      </c>
      <c r="O21" s="18">
        <v>133</v>
      </c>
      <c r="P21" s="18">
        <v>134</v>
      </c>
      <c r="Q21" s="18">
        <v>135</v>
      </c>
      <c r="R21" s="18">
        <v>136</v>
      </c>
      <c r="S21" s="18">
        <v>137</v>
      </c>
      <c r="T21" s="34" t="str">
        <f>IF(T20="","",IF(T20+7&gt;='ouderschapsverlof na 1e jaar'!U$20,"",T20+7))</f>
        <v/>
      </c>
      <c r="U21" s="61" t="str">
        <f>IF('ouderschapsverlof na 1e jaar'!L60="","",'ouderschapsverlof na 1e jaar'!K$41+O21)</f>
        <v/>
      </c>
      <c r="V21" s="61" t="str">
        <f>IF('ouderschapsverlof na 1e jaar'!M60="","",'ouderschapsverlof na 1e jaar'!K$41+P21)</f>
        <v/>
      </c>
      <c r="W21" s="61" t="str">
        <f>IF('ouderschapsverlof na 1e jaar'!N60="","",'ouderschapsverlof na 1e jaar'!K$41+Q21)</f>
        <v/>
      </c>
      <c r="X21" s="61" t="str">
        <f>IF('ouderschapsverlof na 1e jaar'!O60="","",'ouderschapsverlof na 1e jaar'!K$41+R21)</f>
        <v/>
      </c>
      <c r="Y21" s="61" t="str">
        <f>IF('ouderschapsverlof na 1e jaar'!P60="","",'ouderschapsverlof na 1e jaar'!K$41+S21)</f>
        <v/>
      </c>
    </row>
    <row r="22" spans="1:25" x14ac:dyDescent="0.25">
      <c r="A22" s="2" t="s">
        <v>59</v>
      </c>
      <c r="C22">
        <f>DATEDIF(C14,C15+1,"M")</f>
        <v>0</v>
      </c>
      <c r="F22" t="s">
        <v>124</v>
      </c>
      <c r="G22" s="60" t="e">
        <f>G15-G21-G20</f>
        <v>#DIV/0!</v>
      </c>
      <c r="I22" s="34" t="str">
        <f>IF(T21="","",IF(T21+7&gt;='ouderschapsverlof na 1e jaar'!J$20,"",I21+7))</f>
        <v/>
      </c>
      <c r="J22" s="61" t="str">
        <f>IF('ouderschapsverlof na 1e jaar'!C61="","",'ouderschapsverlof na 1e jaar'!B$41+O22)</f>
        <v/>
      </c>
      <c r="K22" s="61" t="str">
        <f>IF('ouderschapsverlof na 1e jaar'!D61="","",'ouderschapsverlof na 1e jaar'!B$41+P22)</f>
        <v/>
      </c>
      <c r="L22" s="61" t="str">
        <f>IF('ouderschapsverlof na 1e jaar'!E61="","",'ouderschapsverlof na 1e jaar'!B$41+Q22)</f>
        <v/>
      </c>
      <c r="M22" s="61" t="str">
        <f>IF('ouderschapsverlof na 1e jaar'!F61="","",'ouderschapsverlof na 1e jaar'!B$41+R22)</f>
        <v/>
      </c>
      <c r="N22" s="61" t="str">
        <f>IF('ouderschapsverlof na 1e jaar'!G61="","",'ouderschapsverlof na 1e jaar'!B$41+S22)</f>
        <v/>
      </c>
      <c r="O22" s="18">
        <v>140</v>
      </c>
      <c r="P22" s="18">
        <v>141</v>
      </c>
      <c r="Q22" s="18">
        <v>142</v>
      </c>
      <c r="R22" s="18">
        <v>143</v>
      </c>
      <c r="S22" s="18">
        <v>144</v>
      </c>
      <c r="T22" s="34" t="str">
        <f>IF(T21="","",IF(T21+7&gt;='ouderschapsverlof na 1e jaar'!U$20,"",T21+7))</f>
        <v/>
      </c>
      <c r="U22" s="61" t="str">
        <f>IF('ouderschapsverlof na 1e jaar'!L61="","",'ouderschapsverlof na 1e jaar'!K$41+O22)</f>
        <v/>
      </c>
      <c r="V22" s="61" t="str">
        <f>IF('ouderschapsverlof na 1e jaar'!M61="","",'ouderschapsverlof na 1e jaar'!K$41+P22)</f>
        <v/>
      </c>
      <c r="W22" s="61" t="str">
        <f>IF('ouderschapsverlof na 1e jaar'!N61="","",'ouderschapsverlof na 1e jaar'!K$41+Q22)</f>
        <v/>
      </c>
      <c r="X22" s="61" t="str">
        <f>IF('ouderschapsverlof na 1e jaar'!O61="","",'ouderschapsverlof na 1e jaar'!K$41+R22)</f>
        <v/>
      </c>
      <c r="Y22" s="61" t="str">
        <f>IF('ouderschapsverlof na 1e jaar'!P61="","",'ouderschapsverlof na 1e jaar'!K$41+S22)</f>
        <v/>
      </c>
    </row>
    <row r="23" spans="1:25" x14ac:dyDescent="0.25">
      <c r="A23" t="s">
        <v>61</v>
      </c>
      <c r="C23">
        <f>DATEDIF(C14,C15+1,"md")</f>
        <v>1</v>
      </c>
      <c r="F23" s="7" t="s">
        <v>125</v>
      </c>
      <c r="G23" s="60">
        <f>G21+G19</f>
        <v>0</v>
      </c>
      <c r="I23" s="34" t="str">
        <f>IF(T22="","",IF(T22+7&gt;='ouderschapsverlof na 1e jaar'!J$20,"",I22+7))</f>
        <v/>
      </c>
      <c r="J23" s="61" t="str">
        <f>IF('ouderschapsverlof na 1e jaar'!C62="","",'ouderschapsverlof na 1e jaar'!B$41+O23)</f>
        <v/>
      </c>
      <c r="K23" s="61" t="str">
        <f>IF('ouderschapsverlof na 1e jaar'!D62="","",'ouderschapsverlof na 1e jaar'!B$41+P23)</f>
        <v/>
      </c>
      <c r="L23" s="61" t="str">
        <f>IF('ouderschapsverlof na 1e jaar'!E62="","",'ouderschapsverlof na 1e jaar'!B$41+Q23)</f>
        <v/>
      </c>
      <c r="M23" s="61" t="str">
        <f>IF('ouderschapsverlof na 1e jaar'!F62="","",'ouderschapsverlof na 1e jaar'!B$41+R23)</f>
        <v/>
      </c>
      <c r="N23" s="61" t="str">
        <f>IF('ouderschapsverlof na 1e jaar'!G62="","",'ouderschapsverlof na 1e jaar'!B$41+S23)</f>
        <v/>
      </c>
      <c r="O23" s="18">
        <v>147</v>
      </c>
      <c r="P23" s="18">
        <v>148</v>
      </c>
      <c r="Q23" s="18">
        <v>149</v>
      </c>
      <c r="R23" s="18">
        <v>150</v>
      </c>
      <c r="S23" s="18">
        <v>151</v>
      </c>
      <c r="T23" s="34" t="str">
        <f>IF(T22="","",IF(T22+7&gt;='ouderschapsverlof na 1e jaar'!U$20,"",T22+7))</f>
        <v/>
      </c>
      <c r="U23" s="61" t="str">
        <f>IF('ouderschapsverlof na 1e jaar'!L62="","",'ouderschapsverlof na 1e jaar'!K$41+O23)</f>
        <v/>
      </c>
      <c r="V23" s="61" t="str">
        <f>IF('ouderschapsverlof na 1e jaar'!M62="","",'ouderschapsverlof na 1e jaar'!K$41+P23)</f>
        <v/>
      </c>
      <c r="W23" s="61" t="str">
        <f>IF('ouderschapsverlof na 1e jaar'!N62="","",'ouderschapsverlof na 1e jaar'!K$41+Q23)</f>
        <v/>
      </c>
      <c r="X23" s="61" t="str">
        <f>IF('ouderschapsverlof na 1e jaar'!O62="","",'ouderschapsverlof na 1e jaar'!K$41+R23)</f>
        <v/>
      </c>
      <c r="Y23" s="61" t="str">
        <f>IF('ouderschapsverlof na 1e jaar'!P62="","",'ouderschapsverlof na 1e jaar'!K$41+S23)</f>
        <v/>
      </c>
    </row>
    <row r="24" spans="1:25" x14ac:dyDescent="0.25">
      <c r="A24" s="2" t="s">
        <v>62</v>
      </c>
      <c r="C24">
        <f>C22+(C23/31)</f>
        <v>3.2258064516129031E-2</v>
      </c>
      <c r="F24" t="s">
        <v>126</v>
      </c>
      <c r="G24" s="3" t="e">
        <f>G15-G23-G20</f>
        <v>#DIV/0!</v>
      </c>
      <c r="I24" s="34" t="str">
        <f>IF(T23="","",IF(T23+7&gt;='ouderschapsverlof na 1e jaar'!J$20,"",I23+7))</f>
        <v/>
      </c>
      <c r="J24" s="61" t="str">
        <f>IF('ouderschapsverlof na 1e jaar'!C63="","",'ouderschapsverlof na 1e jaar'!B$41+O24)</f>
        <v/>
      </c>
      <c r="K24" s="61" t="str">
        <f>IF('ouderschapsverlof na 1e jaar'!D63="","",'ouderschapsverlof na 1e jaar'!B$41+P24)</f>
        <v/>
      </c>
      <c r="L24" s="61" t="str">
        <f>IF('ouderschapsverlof na 1e jaar'!E63="","",'ouderschapsverlof na 1e jaar'!B$41+Q24)</f>
        <v/>
      </c>
      <c r="M24" s="61" t="str">
        <f>IF('ouderschapsverlof na 1e jaar'!F63="","",'ouderschapsverlof na 1e jaar'!B$41+R24)</f>
        <v/>
      </c>
      <c r="N24" s="61" t="str">
        <f>IF('ouderschapsverlof na 1e jaar'!G63="","",'ouderschapsverlof na 1e jaar'!B$41+S24)</f>
        <v/>
      </c>
      <c r="O24" s="18">
        <v>154</v>
      </c>
      <c r="P24" s="18">
        <v>155</v>
      </c>
      <c r="Q24" s="18">
        <v>156</v>
      </c>
      <c r="R24" s="18">
        <v>157</v>
      </c>
      <c r="S24" s="18">
        <v>158</v>
      </c>
      <c r="T24" s="34" t="str">
        <f>IF(T23="","",IF(T23+7&gt;='ouderschapsverlof na 1e jaar'!U$20,"",T23+7))</f>
        <v/>
      </c>
      <c r="U24" s="61" t="str">
        <f>IF('ouderschapsverlof na 1e jaar'!L63="","",'ouderschapsverlof na 1e jaar'!K$41+O24)</f>
        <v/>
      </c>
      <c r="V24" s="61" t="str">
        <f>IF('ouderschapsverlof na 1e jaar'!M63="","",'ouderschapsverlof na 1e jaar'!K$41+P24)</f>
        <v/>
      </c>
      <c r="W24" s="61" t="str">
        <f>IF('ouderschapsverlof na 1e jaar'!N63="","",'ouderschapsverlof na 1e jaar'!K$41+Q24)</f>
        <v/>
      </c>
      <c r="X24" s="61" t="str">
        <f>IF('ouderschapsverlof na 1e jaar'!O63="","",'ouderschapsverlof na 1e jaar'!K$41+R24)</f>
        <v/>
      </c>
      <c r="Y24" s="61" t="str">
        <f>IF('ouderschapsverlof na 1e jaar'!P63="","",'ouderschapsverlof na 1e jaar'!K$41+S24)</f>
        <v/>
      </c>
    </row>
    <row r="25" spans="1:25" x14ac:dyDescent="0.25">
      <c r="A25" s="2" t="s">
        <v>63</v>
      </c>
      <c r="C25" s="15" t="e">
        <f>(C19/'ouderschapsverlof na 1e jaar'!J11*0.45)+(C20/'ouderschapsverlof na 1e jaar'!J11)</f>
        <v>#DIV/0!</v>
      </c>
      <c r="I25" s="34" t="str">
        <f>IF(T24="","",IF(T24+7&gt;='ouderschapsverlof na 1e jaar'!J$20,"",I24+7))</f>
        <v/>
      </c>
      <c r="J25" s="61" t="str">
        <f>IF('ouderschapsverlof na 1e jaar'!C64="","",'ouderschapsverlof na 1e jaar'!B$41+O25)</f>
        <v/>
      </c>
      <c r="K25" s="61" t="str">
        <f>IF('ouderschapsverlof na 1e jaar'!D64="","",'ouderschapsverlof na 1e jaar'!B$41+P25)</f>
        <v/>
      </c>
      <c r="L25" s="61" t="str">
        <f>IF('ouderschapsverlof na 1e jaar'!E64="","",'ouderschapsverlof na 1e jaar'!B$41+Q25)</f>
        <v/>
      </c>
      <c r="M25" s="61" t="str">
        <f>IF('ouderschapsverlof na 1e jaar'!F64="","",'ouderschapsverlof na 1e jaar'!B$41+R25)</f>
        <v/>
      </c>
      <c r="N25" s="61" t="str">
        <f>IF('ouderschapsverlof na 1e jaar'!G64="","",'ouderschapsverlof na 1e jaar'!B$41+S25)</f>
        <v/>
      </c>
      <c r="O25" s="18">
        <v>161</v>
      </c>
      <c r="P25" s="18">
        <v>162</v>
      </c>
      <c r="Q25" s="18">
        <v>163</v>
      </c>
      <c r="R25" s="18">
        <v>164</v>
      </c>
      <c r="S25" s="18">
        <v>165</v>
      </c>
      <c r="T25" s="34" t="str">
        <f>IF(T24="","",IF(T24+7&gt;='ouderschapsverlof na 1e jaar'!U$20,"",T24+7))</f>
        <v/>
      </c>
      <c r="U25" s="61" t="str">
        <f>IF('ouderschapsverlof na 1e jaar'!L64="","",'ouderschapsverlof na 1e jaar'!K$41+O25)</f>
        <v/>
      </c>
      <c r="V25" s="61" t="str">
        <f>IF('ouderschapsverlof na 1e jaar'!M64="","",'ouderschapsverlof na 1e jaar'!K$41+P25)</f>
        <v/>
      </c>
      <c r="W25" s="61" t="str">
        <f>IF('ouderschapsverlof na 1e jaar'!N64="","",'ouderschapsverlof na 1e jaar'!K$41+Q25)</f>
        <v/>
      </c>
      <c r="X25" s="61" t="str">
        <f>IF('ouderschapsverlof na 1e jaar'!O64="","",'ouderschapsverlof na 1e jaar'!K$41+R25)</f>
        <v/>
      </c>
      <c r="Y25" s="61" t="str">
        <f>IF('ouderschapsverlof na 1e jaar'!P64="","",'ouderschapsverlof na 1e jaar'!K$41+S25)</f>
        <v/>
      </c>
    </row>
    <row r="26" spans="1:25" x14ac:dyDescent="0.25">
      <c r="A26" s="2" t="s">
        <v>64</v>
      </c>
      <c r="C26" s="5">
        <f>IF(OR('ouderschapsverlof na 1e jaar'!U18&gt;='ouderschapsverlof na 1e jaar'!J20,C15&lt;C14),1,0)</f>
        <v>1</v>
      </c>
      <c r="I26" s="34" t="str">
        <f>IF(T25="","",IF(T25+7&gt;='ouderschapsverlof na 1e jaar'!J$20,"",I25+7))</f>
        <v/>
      </c>
      <c r="J26" s="61" t="str">
        <f>IF('ouderschapsverlof na 1e jaar'!C65="","",'ouderschapsverlof na 1e jaar'!B$41+O26)</f>
        <v/>
      </c>
      <c r="K26" s="61" t="str">
        <f>IF('ouderschapsverlof na 1e jaar'!D65="","",'ouderschapsverlof na 1e jaar'!B$41+P26)</f>
        <v/>
      </c>
      <c r="L26" s="61" t="str">
        <f>IF('ouderschapsverlof na 1e jaar'!E65="","",'ouderschapsverlof na 1e jaar'!B$41+Q26)</f>
        <v/>
      </c>
      <c r="M26" s="61" t="str">
        <f>IF('ouderschapsverlof na 1e jaar'!F65="","",'ouderschapsverlof na 1e jaar'!B$41+R26)</f>
        <v/>
      </c>
      <c r="N26" s="61" t="str">
        <f>IF('ouderschapsverlof na 1e jaar'!G65="","",'ouderschapsverlof na 1e jaar'!B$41+S26)</f>
        <v/>
      </c>
      <c r="O26" s="18">
        <v>168</v>
      </c>
      <c r="P26" s="18">
        <v>169</v>
      </c>
      <c r="Q26" s="18">
        <v>170</v>
      </c>
      <c r="R26" s="18">
        <v>171</v>
      </c>
      <c r="S26" s="18">
        <v>172</v>
      </c>
      <c r="T26" s="34" t="str">
        <f>IF(T25="","",IF(T25+7&gt;='ouderschapsverlof na 1e jaar'!U$20,"",T25+7))</f>
        <v/>
      </c>
      <c r="U26" s="61" t="str">
        <f>IF('ouderschapsverlof na 1e jaar'!L65="","",'ouderschapsverlof na 1e jaar'!K$41+O26)</f>
        <v/>
      </c>
      <c r="V26" s="61" t="str">
        <f>IF('ouderschapsverlof na 1e jaar'!M65="","",'ouderschapsverlof na 1e jaar'!K$41+P26)</f>
        <v/>
      </c>
      <c r="W26" s="61" t="str">
        <f>IF('ouderschapsverlof na 1e jaar'!N65="","",'ouderschapsverlof na 1e jaar'!K$41+Q26)</f>
        <v/>
      </c>
      <c r="X26" s="61" t="str">
        <f>IF('ouderschapsverlof na 1e jaar'!O65="","",'ouderschapsverlof na 1e jaar'!K$41+R26)</f>
        <v/>
      </c>
      <c r="Y26" s="61" t="str">
        <f>IF('ouderschapsverlof na 1e jaar'!P65="","",'ouderschapsverlof na 1e jaar'!K$41+S26)</f>
        <v/>
      </c>
    </row>
    <row r="27" spans="1:25" x14ac:dyDescent="0.25">
      <c r="A27" t="s">
        <v>127</v>
      </c>
      <c r="C27" s="1">
        <f>MAX(J2:N367)</f>
        <v>0</v>
      </c>
      <c r="I27" s="34" t="str">
        <f>IF(T26="","",IF(T26+7&gt;='ouderschapsverlof na 1e jaar'!J$20,"",I26+7))</f>
        <v/>
      </c>
      <c r="J27" s="61" t="str">
        <f>IF('ouderschapsverlof na 1e jaar'!C66="","",'ouderschapsverlof na 1e jaar'!B$41+O27)</f>
        <v/>
      </c>
      <c r="K27" s="61" t="str">
        <f>IF('ouderschapsverlof na 1e jaar'!D66="","",'ouderschapsverlof na 1e jaar'!B$41+P27)</f>
        <v/>
      </c>
      <c r="L27" s="61" t="str">
        <f>IF('ouderschapsverlof na 1e jaar'!E66="","",'ouderschapsverlof na 1e jaar'!B$41+Q27)</f>
        <v/>
      </c>
      <c r="M27" s="61" t="str">
        <f>IF('ouderschapsverlof na 1e jaar'!F66="","",'ouderschapsverlof na 1e jaar'!B$41+R27)</f>
        <v/>
      </c>
      <c r="N27" s="61" t="str">
        <f>IF('ouderschapsverlof na 1e jaar'!G66="","",'ouderschapsverlof na 1e jaar'!B$41+S27)</f>
        <v/>
      </c>
      <c r="O27" s="18">
        <v>175</v>
      </c>
      <c r="P27" s="18">
        <v>176</v>
      </c>
      <c r="Q27" s="18">
        <v>177</v>
      </c>
      <c r="R27" s="18">
        <v>178</v>
      </c>
      <c r="S27" s="18">
        <v>179</v>
      </c>
      <c r="T27" s="34" t="str">
        <f>IF(T26="","",IF(T26+7&gt;='ouderschapsverlof na 1e jaar'!U$20,"",T26+7))</f>
        <v/>
      </c>
      <c r="U27" s="61" t="str">
        <f>IF('ouderschapsverlof na 1e jaar'!L66="","",'ouderschapsverlof na 1e jaar'!K$41+O27)</f>
        <v/>
      </c>
      <c r="V27" s="61" t="str">
        <f>IF('ouderschapsverlof na 1e jaar'!M66="","",'ouderschapsverlof na 1e jaar'!K$41+P27)</f>
        <v/>
      </c>
      <c r="W27" s="61" t="str">
        <f>IF('ouderschapsverlof na 1e jaar'!N66="","",'ouderschapsverlof na 1e jaar'!K$41+Q27)</f>
        <v/>
      </c>
      <c r="X27" s="61" t="str">
        <f>IF('ouderschapsverlof na 1e jaar'!O66="","",'ouderschapsverlof na 1e jaar'!K$41+R27)</f>
        <v/>
      </c>
      <c r="Y27" s="61" t="str">
        <f>IF('ouderschapsverlof na 1e jaar'!P66="","",'ouderschapsverlof na 1e jaar'!K$41+S27)</f>
        <v/>
      </c>
    </row>
    <row r="28" spans="1:25" x14ac:dyDescent="0.25">
      <c r="A28" t="s">
        <v>128</v>
      </c>
      <c r="C28" s="1">
        <f>MAX(U2:Y367)</f>
        <v>0</v>
      </c>
      <c r="I28" s="34" t="str">
        <f>IF(T27="","",IF(T27+7&gt;='ouderschapsverlof na 1e jaar'!J$20,"",I27+7))</f>
        <v/>
      </c>
      <c r="J28" s="61" t="str">
        <f>IF('ouderschapsverlof na 1e jaar'!C67="","",'ouderschapsverlof na 1e jaar'!B$41+O28)</f>
        <v/>
      </c>
      <c r="K28" s="61" t="str">
        <f>IF('ouderschapsverlof na 1e jaar'!D67="","",'ouderschapsverlof na 1e jaar'!B$41+P28)</f>
        <v/>
      </c>
      <c r="L28" s="61" t="str">
        <f>IF('ouderschapsverlof na 1e jaar'!E67="","",'ouderschapsverlof na 1e jaar'!B$41+Q28)</f>
        <v/>
      </c>
      <c r="M28" s="61" t="str">
        <f>IF('ouderschapsverlof na 1e jaar'!F67="","",'ouderschapsverlof na 1e jaar'!B$41+R28)</f>
        <v/>
      </c>
      <c r="N28" s="61" t="str">
        <f>IF('ouderschapsverlof na 1e jaar'!G67="","",'ouderschapsverlof na 1e jaar'!B$41+S28)</f>
        <v/>
      </c>
      <c r="O28" s="18">
        <v>182</v>
      </c>
      <c r="P28" s="18">
        <v>183</v>
      </c>
      <c r="Q28" s="18">
        <v>184</v>
      </c>
      <c r="R28" s="18">
        <v>185</v>
      </c>
      <c r="S28" s="18">
        <v>186</v>
      </c>
      <c r="T28" s="34" t="str">
        <f>IF(T27="","",IF(T27+7&gt;='ouderschapsverlof na 1e jaar'!U$20,"",T27+7))</f>
        <v/>
      </c>
      <c r="U28" s="61" t="str">
        <f>IF('ouderschapsverlof na 1e jaar'!L67="","",'ouderschapsverlof na 1e jaar'!K$41+O28)</f>
        <v/>
      </c>
      <c r="V28" s="61" t="str">
        <f>IF('ouderschapsverlof na 1e jaar'!M67="","",'ouderschapsverlof na 1e jaar'!K$41+P28)</f>
        <v/>
      </c>
      <c r="W28" s="61" t="str">
        <f>IF('ouderschapsverlof na 1e jaar'!N67="","",'ouderschapsverlof na 1e jaar'!K$41+Q28)</f>
        <v/>
      </c>
      <c r="X28" s="61" t="str">
        <f>IF('ouderschapsverlof na 1e jaar'!O67="","",'ouderschapsverlof na 1e jaar'!K$41+R28)</f>
        <v/>
      </c>
      <c r="Y28" s="61" t="str">
        <f>IF('ouderschapsverlof na 1e jaar'!P67="","",'ouderschapsverlof na 1e jaar'!K$41+S28)</f>
        <v/>
      </c>
    </row>
    <row r="29" spans="1:25" x14ac:dyDescent="0.25">
      <c r="A29" s="2" t="s">
        <v>129</v>
      </c>
      <c r="C29" s="46" t="str">
        <f>Basisgegevens!K25</f>
        <v>Nee</v>
      </c>
      <c r="I29" s="34" t="str">
        <f>IF(T28="","",IF(T28+7&gt;='ouderschapsverlof na 1e jaar'!J$20,"",I28+7))</f>
        <v/>
      </c>
      <c r="J29" s="61" t="str">
        <f>IF('ouderschapsverlof na 1e jaar'!C68="","",'ouderschapsverlof na 1e jaar'!B$41+O29)</f>
        <v/>
      </c>
      <c r="K29" s="61" t="str">
        <f>IF('ouderschapsverlof na 1e jaar'!D68="","",'ouderschapsverlof na 1e jaar'!B$41+P29)</f>
        <v/>
      </c>
      <c r="L29" s="61" t="str">
        <f>IF('ouderschapsverlof na 1e jaar'!E68="","",'ouderschapsverlof na 1e jaar'!B$41+Q29)</f>
        <v/>
      </c>
      <c r="M29" s="61" t="str">
        <f>IF('ouderschapsverlof na 1e jaar'!F68="","",'ouderschapsverlof na 1e jaar'!B$41+R29)</f>
        <v/>
      </c>
      <c r="N29" s="61" t="str">
        <f>IF('ouderschapsverlof na 1e jaar'!G68="","",'ouderschapsverlof na 1e jaar'!B$41+S29)</f>
        <v/>
      </c>
      <c r="O29" s="18">
        <v>189</v>
      </c>
      <c r="P29" s="18">
        <v>190</v>
      </c>
      <c r="Q29" s="18">
        <v>191</v>
      </c>
      <c r="R29" s="18">
        <v>192</v>
      </c>
      <c r="S29" s="18">
        <v>193</v>
      </c>
      <c r="T29" s="34" t="str">
        <f>IF(T28="","",IF(T28+7&gt;='ouderschapsverlof na 1e jaar'!U$20,"",T28+7))</f>
        <v/>
      </c>
      <c r="U29" s="61" t="str">
        <f>IF('ouderschapsverlof na 1e jaar'!L68="","",'ouderschapsverlof na 1e jaar'!K$41+O29)</f>
        <v/>
      </c>
      <c r="V29" s="61" t="str">
        <f>IF('ouderschapsverlof na 1e jaar'!M68="","",'ouderschapsverlof na 1e jaar'!K$41+P29)</f>
        <v/>
      </c>
      <c r="W29" s="61" t="str">
        <f>IF('ouderschapsverlof na 1e jaar'!N68="","",'ouderschapsverlof na 1e jaar'!K$41+Q29)</f>
        <v/>
      </c>
      <c r="X29" s="61" t="str">
        <f>IF('ouderschapsverlof na 1e jaar'!O68="","",'ouderschapsverlof na 1e jaar'!K$41+R29)</f>
        <v/>
      </c>
      <c r="Y29" s="61" t="str">
        <f>IF('ouderschapsverlof na 1e jaar'!P68="","",'ouderschapsverlof na 1e jaar'!K$41+S29)</f>
        <v/>
      </c>
    </row>
    <row r="30" spans="1:25" x14ac:dyDescent="0.25">
      <c r="A30" s="1" t="s">
        <v>131</v>
      </c>
      <c r="C30" s="1" t="str">
        <f>C4</f>
        <v/>
      </c>
      <c r="I30" s="34" t="str">
        <f>IF(T29="","",IF(T29+7&gt;='ouderschapsverlof na 1e jaar'!J$20,"",I29+7))</f>
        <v/>
      </c>
      <c r="J30" s="61" t="str">
        <f>IF('ouderschapsverlof na 1e jaar'!C69="","",'ouderschapsverlof na 1e jaar'!B$41+O30)</f>
        <v/>
      </c>
      <c r="K30" s="61" t="str">
        <f>IF('ouderschapsverlof na 1e jaar'!D69="","",'ouderschapsverlof na 1e jaar'!B$41+P30)</f>
        <v/>
      </c>
      <c r="L30" s="61" t="str">
        <f>IF('ouderschapsverlof na 1e jaar'!E69="","",'ouderschapsverlof na 1e jaar'!B$41+Q30)</f>
        <v/>
      </c>
      <c r="M30" s="61" t="str">
        <f>IF('ouderschapsverlof na 1e jaar'!F69="","",'ouderschapsverlof na 1e jaar'!B$41+R30)</f>
        <v/>
      </c>
      <c r="N30" s="61" t="str">
        <f>IF('ouderschapsverlof na 1e jaar'!G69="","",'ouderschapsverlof na 1e jaar'!B$41+S30)</f>
        <v/>
      </c>
      <c r="O30" s="18">
        <v>196</v>
      </c>
      <c r="P30" s="18">
        <v>197</v>
      </c>
      <c r="Q30" s="18">
        <v>198</v>
      </c>
      <c r="R30" s="18">
        <v>199</v>
      </c>
      <c r="S30" s="18">
        <v>200</v>
      </c>
      <c r="T30" s="34" t="str">
        <f>IF(T29="","",IF(T29+7&gt;='ouderschapsverlof na 1e jaar'!U$20,"",T29+7))</f>
        <v/>
      </c>
      <c r="U30" s="61" t="str">
        <f>IF('ouderschapsverlof na 1e jaar'!L69="","",'ouderschapsverlof na 1e jaar'!K$41+O30)</f>
        <v/>
      </c>
      <c r="V30" s="61" t="str">
        <f>IF('ouderschapsverlof na 1e jaar'!M69="","",'ouderschapsverlof na 1e jaar'!K$41+P30)</f>
        <v/>
      </c>
      <c r="W30" s="61" t="str">
        <f>IF('ouderschapsverlof na 1e jaar'!N69="","",'ouderschapsverlof na 1e jaar'!K$41+Q30)</f>
        <v/>
      </c>
      <c r="X30" s="61" t="str">
        <f>IF('ouderschapsverlof na 1e jaar'!O69="","",'ouderschapsverlof na 1e jaar'!K$41+R30)</f>
        <v/>
      </c>
      <c r="Y30" s="61" t="str">
        <f>IF('ouderschapsverlof na 1e jaar'!P69="","",'ouderschapsverlof na 1e jaar'!K$41+S30)</f>
        <v/>
      </c>
    </row>
    <row r="31" spans="1:25" x14ac:dyDescent="0.25">
      <c r="A31" s="1" t="s">
        <v>132</v>
      </c>
      <c r="C31" s="1">
        <f>IF(C5&gt;=C1,C1,C5)</f>
        <v>45505</v>
      </c>
      <c r="I31" s="34" t="str">
        <f>IF(T30="","",IF(T30+7&gt;='ouderschapsverlof na 1e jaar'!J$20,"",I30+7))</f>
        <v/>
      </c>
      <c r="J31" s="61" t="str">
        <f>IF('ouderschapsverlof na 1e jaar'!C70="","",'ouderschapsverlof na 1e jaar'!B$41+O31)</f>
        <v/>
      </c>
      <c r="K31" s="61" t="str">
        <f>IF('ouderschapsverlof na 1e jaar'!D70="","",'ouderschapsverlof na 1e jaar'!B$41+P31)</f>
        <v/>
      </c>
      <c r="L31" s="61" t="str">
        <f>IF('ouderschapsverlof na 1e jaar'!E70="","",'ouderschapsverlof na 1e jaar'!B$41+Q31)</f>
        <v/>
      </c>
      <c r="M31" s="61" t="str">
        <f>IF('ouderschapsverlof na 1e jaar'!F70="","",'ouderschapsverlof na 1e jaar'!B$41+R31)</f>
        <v/>
      </c>
      <c r="N31" s="61" t="str">
        <f>IF('ouderschapsverlof na 1e jaar'!G70="","",'ouderschapsverlof na 1e jaar'!B$41+S31)</f>
        <v/>
      </c>
      <c r="O31" s="18">
        <v>203</v>
      </c>
      <c r="P31" s="18">
        <v>204</v>
      </c>
      <c r="Q31" s="18">
        <v>205</v>
      </c>
      <c r="R31" s="18">
        <v>206</v>
      </c>
      <c r="S31" s="18">
        <v>207</v>
      </c>
      <c r="T31" s="34" t="str">
        <f>IF(T30="","",IF(T30+7&gt;='ouderschapsverlof na 1e jaar'!U$20,"",T30+7))</f>
        <v/>
      </c>
      <c r="U31" s="61" t="str">
        <f>IF('ouderschapsverlof na 1e jaar'!L70="","",'ouderschapsverlof na 1e jaar'!K$41+O31)</f>
        <v/>
      </c>
      <c r="V31" s="61" t="str">
        <f>IF('ouderschapsverlof na 1e jaar'!M70="","",'ouderschapsverlof na 1e jaar'!K$41+P31)</f>
        <v/>
      </c>
      <c r="W31" s="61" t="str">
        <f>IF('ouderschapsverlof na 1e jaar'!N70="","",'ouderschapsverlof na 1e jaar'!K$41+Q31)</f>
        <v/>
      </c>
      <c r="X31" s="61" t="str">
        <f>IF('ouderschapsverlof na 1e jaar'!O70="","",'ouderschapsverlof na 1e jaar'!K$41+R31)</f>
        <v/>
      </c>
      <c r="Y31" s="61" t="str">
        <f>IF('ouderschapsverlof na 1e jaar'!P70="","",'ouderschapsverlof na 1e jaar'!K$41+S31)</f>
        <v/>
      </c>
    </row>
    <row r="32" spans="1:25" x14ac:dyDescent="0.25">
      <c r="A32" s="1" t="s">
        <v>133</v>
      </c>
      <c r="C32" s="1" t="str">
        <f>IF(C29="nee",C30,C31)</f>
        <v/>
      </c>
      <c r="I32" s="34" t="str">
        <f>IF(T31="","",IF(T31+7&gt;='ouderschapsverlof na 1e jaar'!J$20,"",I31+7))</f>
        <v/>
      </c>
      <c r="J32" s="61" t="str">
        <f>IF('ouderschapsverlof na 1e jaar'!C71="","",'ouderschapsverlof na 1e jaar'!B$41+O32)</f>
        <v/>
      </c>
      <c r="K32" s="61" t="str">
        <f>IF('ouderschapsverlof na 1e jaar'!D71="","",'ouderschapsverlof na 1e jaar'!B$41+P32)</f>
        <v/>
      </c>
      <c r="L32" s="61" t="str">
        <f>IF('ouderschapsverlof na 1e jaar'!E71="","",'ouderschapsverlof na 1e jaar'!B$41+Q32)</f>
        <v/>
      </c>
      <c r="M32" s="61" t="str">
        <f>IF('ouderschapsverlof na 1e jaar'!F71="","",'ouderschapsverlof na 1e jaar'!B$41+R32)</f>
        <v/>
      </c>
      <c r="N32" s="61" t="str">
        <f>IF('ouderschapsverlof na 1e jaar'!G71="","",'ouderschapsverlof na 1e jaar'!B$41+S32)</f>
        <v/>
      </c>
      <c r="O32" s="18">
        <v>210</v>
      </c>
      <c r="P32" s="18">
        <v>211</v>
      </c>
      <c r="Q32" s="18">
        <v>212</v>
      </c>
      <c r="R32" s="18">
        <v>213</v>
      </c>
      <c r="S32" s="18">
        <v>214</v>
      </c>
      <c r="T32" s="34" t="str">
        <f>IF(T31="","",IF(T31+7&gt;='ouderschapsverlof na 1e jaar'!U$20,"",T31+7))</f>
        <v/>
      </c>
      <c r="U32" s="61" t="str">
        <f>IF('ouderschapsverlof na 1e jaar'!L71="","",'ouderschapsverlof na 1e jaar'!K$41+O32)</f>
        <v/>
      </c>
      <c r="V32" s="61" t="str">
        <f>IF('ouderschapsverlof na 1e jaar'!M71="","",'ouderschapsverlof na 1e jaar'!K$41+P32)</f>
        <v/>
      </c>
      <c r="W32" s="61" t="str">
        <f>IF('ouderschapsverlof na 1e jaar'!N71="","",'ouderschapsverlof na 1e jaar'!K$41+Q32)</f>
        <v/>
      </c>
      <c r="X32" s="61" t="str">
        <f>IF('ouderschapsverlof na 1e jaar'!O71="","",'ouderschapsverlof na 1e jaar'!K$41+R32)</f>
        <v/>
      </c>
      <c r="Y32" s="61" t="str">
        <f>IF('ouderschapsverlof na 1e jaar'!P71="","",'ouderschapsverlof na 1e jaar'!K$41+S32)</f>
        <v/>
      </c>
    </row>
    <row r="33" spans="1:25" x14ac:dyDescent="0.25">
      <c r="A33" s="1" t="s">
        <v>136</v>
      </c>
      <c r="I33" s="34" t="str">
        <f>IF(T32="","",IF(T32+7&gt;='ouderschapsverlof na 1e jaar'!J$20,"",I32+7))</f>
        <v/>
      </c>
      <c r="J33" s="61" t="str">
        <f>IF('ouderschapsverlof na 1e jaar'!C72="","",'ouderschapsverlof na 1e jaar'!B$41+O33)</f>
        <v/>
      </c>
      <c r="K33" s="61" t="str">
        <f>IF('ouderschapsverlof na 1e jaar'!D72="","",'ouderschapsverlof na 1e jaar'!B$41+P33)</f>
        <v/>
      </c>
      <c r="L33" s="61" t="str">
        <f>IF('ouderschapsverlof na 1e jaar'!E72="","",'ouderschapsverlof na 1e jaar'!B$41+Q33)</f>
        <v/>
      </c>
      <c r="M33" s="61" t="str">
        <f>IF('ouderschapsverlof na 1e jaar'!F72="","",'ouderschapsverlof na 1e jaar'!B$41+R33)</f>
        <v/>
      </c>
      <c r="N33" s="61" t="str">
        <f>IF('ouderschapsverlof na 1e jaar'!G72="","",'ouderschapsverlof na 1e jaar'!B$41+S33)</f>
        <v/>
      </c>
      <c r="O33" s="18">
        <v>217</v>
      </c>
      <c r="P33" s="18">
        <v>218</v>
      </c>
      <c r="Q33" s="18">
        <v>219</v>
      </c>
      <c r="R33" s="18">
        <v>220</v>
      </c>
      <c r="S33" s="18">
        <v>221</v>
      </c>
      <c r="T33" s="34" t="str">
        <f>IF(T32="","",IF(T32+7&gt;='ouderschapsverlof na 1e jaar'!U$20,"",T32+7))</f>
        <v/>
      </c>
      <c r="U33" s="61" t="str">
        <f>IF('ouderschapsverlof na 1e jaar'!L72="","",'ouderschapsverlof na 1e jaar'!K$41+O33)</f>
        <v/>
      </c>
      <c r="V33" s="61" t="str">
        <f>IF('ouderschapsverlof na 1e jaar'!M72="","",'ouderschapsverlof na 1e jaar'!K$41+P33)</f>
        <v/>
      </c>
      <c r="W33" s="61" t="str">
        <f>IF('ouderschapsverlof na 1e jaar'!N72="","",'ouderschapsverlof na 1e jaar'!K$41+Q33)</f>
        <v/>
      </c>
      <c r="X33" s="61" t="str">
        <f>IF('ouderschapsverlof na 1e jaar'!O72="","",'ouderschapsverlof na 1e jaar'!K$41+R33)</f>
        <v/>
      </c>
      <c r="Y33" s="61" t="str">
        <f>IF('ouderschapsverlof na 1e jaar'!P72="","",'ouderschapsverlof na 1e jaar'!K$41+S33)</f>
        <v/>
      </c>
    </row>
    <row r="34" spans="1:25" x14ac:dyDescent="0.25">
      <c r="A34" s="1" t="s">
        <v>137</v>
      </c>
      <c r="I34" s="34" t="str">
        <f>IF(T33="","",IF(T33+7&gt;='ouderschapsverlof na 1e jaar'!J$20,"",I33+7))</f>
        <v/>
      </c>
      <c r="J34" s="61" t="str">
        <f>IF('ouderschapsverlof na 1e jaar'!C73="","",'ouderschapsverlof na 1e jaar'!B$41+O34)</f>
        <v/>
      </c>
      <c r="K34" s="61" t="str">
        <f>IF('ouderschapsverlof na 1e jaar'!D73="","",'ouderschapsverlof na 1e jaar'!B$41+P34)</f>
        <v/>
      </c>
      <c r="L34" s="61" t="str">
        <f>IF('ouderschapsverlof na 1e jaar'!E73="","",'ouderschapsverlof na 1e jaar'!B$41+Q34)</f>
        <v/>
      </c>
      <c r="M34" s="61" t="str">
        <f>IF('ouderschapsverlof na 1e jaar'!F73="","",'ouderschapsverlof na 1e jaar'!B$41+R34)</f>
        <v/>
      </c>
      <c r="N34" s="61" t="str">
        <f>IF('ouderschapsverlof na 1e jaar'!G73="","",'ouderschapsverlof na 1e jaar'!B$41+S34)</f>
        <v/>
      </c>
      <c r="O34" s="18">
        <v>224</v>
      </c>
      <c r="P34" s="18">
        <v>225</v>
      </c>
      <c r="Q34" s="18">
        <v>226</v>
      </c>
      <c r="R34" s="18">
        <v>227</v>
      </c>
      <c r="S34" s="18">
        <v>228</v>
      </c>
      <c r="T34" s="34" t="str">
        <f>IF(T33="","",IF(T33+7&gt;='ouderschapsverlof na 1e jaar'!U$20,"",T33+7))</f>
        <v/>
      </c>
      <c r="U34" s="61" t="str">
        <f>IF('ouderschapsverlof na 1e jaar'!L73="","",'ouderschapsverlof na 1e jaar'!K$41+O34)</f>
        <v/>
      </c>
      <c r="V34" s="61" t="str">
        <f>IF('ouderschapsverlof na 1e jaar'!M73="","",'ouderschapsverlof na 1e jaar'!K$41+P34)</f>
        <v/>
      </c>
      <c r="W34" s="61" t="str">
        <f>IF('ouderschapsverlof na 1e jaar'!N73="","",'ouderschapsverlof na 1e jaar'!K$41+Q34)</f>
        <v/>
      </c>
      <c r="X34" s="61" t="str">
        <f>IF('ouderschapsverlof na 1e jaar'!O73="","",'ouderschapsverlof na 1e jaar'!K$41+R34)</f>
        <v/>
      </c>
      <c r="Y34" s="61" t="str">
        <f>IF('ouderschapsverlof na 1e jaar'!P73="","",'ouderschapsverlof na 1e jaar'!K$41+S34)</f>
        <v/>
      </c>
    </row>
    <row r="35" spans="1:25" x14ac:dyDescent="0.25">
      <c r="A35" s="1" t="s">
        <v>148</v>
      </c>
      <c r="I35" s="34" t="str">
        <f>IF(T34="","",IF(T34+7&gt;='ouderschapsverlof na 1e jaar'!J$20,"",I34+7))</f>
        <v/>
      </c>
      <c r="J35" s="61" t="str">
        <f>IF('ouderschapsverlof na 1e jaar'!C74="","",'ouderschapsverlof na 1e jaar'!B$41+O35)</f>
        <v/>
      </c>
      <c r="K35" s="61" t="str">
        <f>IF('ouderschapsverlof na 1e jaar'!D74="","",'ouderschapsverlof na 1e jaar'!B$41+P35)</f>
        <v/>
      </c>
      <c r="L35" s="61" t="str">
        <f>IF('ouderschapsverlof na 1e jaar'!E74="","",'ouderschapsverlof na 1e jaar'!B$41+Q35)</f>
        <v/>
      </c>
      <c r="M35" s="61" t="str">
        <f>IF('ouderschapsverlof na 1e jaar'!F74="","",'ouderschapsverlof na 1e jaar'!B$41+R35)</f>
        <v/>
      </c>
      <c r="N35" s="61" t="str">
        <f>IF('ouderschapsverlof na 1e jaar'!G74="","",'ouderschapsverlof na 1e jaar'!B$41+S35)</f>
        <v/>
      </c>
      <c r="O35" s="18">
        <v>231</v>
      </c>
      <c r="P35" s="18">
        <v>232</v>
      </c>
      <c r="Q35" s="18">
        <v>233</v>
      </c>
      <c r="R35" s="18">
        <v>234</v>
      </c>
      <c r="S35" s="18">
        <v>235</v>
      </c>
      <c r="T35" s="34" t="str">
        <f>IF(T34="","",IF(T34+7&gt;='ouderschapsverlof na 1e jaar'!U$20,"",T34+7))</f>
        <v/>
      </c>
      <c r="U35" s="61" t="str">
        <f>IF('ouderschapsverlof na 1e jaar'!L74="","",'ouderschapsverlof na 1e jaar'!K$41+O35)</f>
        <v/>
      </c>
      <c r="V35" s="61" t="str">
        <f>IF('ouderschapsverlof na 1e jaar'!M74="","",'ouderschapsverlof na 1e jaar'!K$41+P35)</f>
        <v/>
      </c>
      <c r="W35" s="61" t="str">
        <f>IF('ouderschapsverlof na 1e jaar'!N74="","",'ouderschapsverlof na 1e jaar'!K$41+Q35)</f>
        <v/>
      </c>
      <c r="X35" s="61" t="str">
        <f>IF('ouderschapsverlof na 1e jaar'!O74="","",'ouderschapsverlof na 1e jaar'!K$41+R35)</f>
        <v/>
      </c>
      <c r="Y35" s="61" t="str">
        <f>IF('ouderschapsverlof na 1e jaar'!P74="","",'ouderschapsverlof na 1e jaar'!K$41+S35)</f>
        <v/>
      </c>
    </row>
    <row r="36" spans="1:25" x14ac:dyDescent="0.25">
      <c r="A36" s="1"/>
      <c r="I36" s="34" t="str">
        <f>IF(T35="","",IF(T35+7&gt;='ouderschapsverlof na 1e jaar'!J$20,"",I35+7))</f>
        <v/>
      </c>
      <c r="J36" s="61" t="str">
        <f>IF('ouderschapsverlof na 1e jaar'!C75="","",'ouderschapsverlof na 1e jaar'!B$41+O36)</f>
        <v/>
      </c>
      <c r="K36" s="61" t="str">
        <f>IF('ouderschapsverlof na 1e jaar'!D75="","",'ouderschapsverlof na 1e jaar'!B$41+P36)</f>
        <v/>
      </c>
      <c r="L36" s="61" t="str">
        <f>IF('ouderschapsverlof na 1e jaar'!E75="","",'ouderschapsverlof na 1e jaar'!B$41+Q36)</f>
        <v/>
      </c>
      <c r="M36" s="61" t="str">
        <f>IF('ouderschapsverlof na 1e jaar'!F75="","",'ouderschapsverlof na 1e jaar'!B$41+R36)</f>
        <v/>
      </c>
      <c r="N36" s="61" t="str">
        <f>IF('ouderschapsverlof na 1e jaar'!G75="","",'ouderschapsverlof na 1e jaar'!B$41+S36)</f>
        <v/>
      </c>
      <c r="O36" s="18">
        <v>238</v>
      </c>
      <c r="P36" s="18">
        <v>239</v>
      </c>
      <c r="Q36" s="18">
        <v>240</v>
      </c>
      <c r="R36" s="18">
        <v>241</v>
      </c>
      <c r="S36" s="18">
        <v>242</v>
      </c>
      <c r="T36" s="34" t="str">
        <f>IF(T35="","",IF(T35+7&gt;='ouderschapsverlof na 1e jaar'!U$20,"",T35+7))</f>
        <v/>
      </c>
      <c r="U36" s="61" t="str">
        <f>IF('ouderschapsverlof na 1e jaar'!L75="","",'ouderschapsverlof na 1e jaar'!K$41+O36)</f>
        <v/>
      </c>
      <c r="V36" s="61" t="str">
        <f>IF('ouderschapsverlof na 1e jaar'!M75="","",'ouderschapsverlof na 1e jaar'!K$41+P36)</f>
        <v/>
      </c>
      <c r="W36" s="61" t="str">
        <f>IF('ouderschapsverlof na 1e jaar'!N75="","",'ouderschapsverlof na 1e jaar'!K$41+Q36)</f>
        <v/>
      </c>
      <c r="X36" s="61" t="str">
        <f>IF('ouderschapsverlof na 1e jaar'!O75="","",'ouderschapsverlof na 1e jaar'!K$41+R36)</f>
        <v/>
      </c>
      <c r="Y36" s="61" t="str">
        <f>IF('ouderschapsverlof na 1e jaar'!P75="","",'ouderschapsverlof na 1e jaar'!K$41+S36)</f>
        <v/>
      </c>
    </row>
    <row r="37" spans="1:25" x14ac:dyDescent="0.25">
      <c r="A37" s="1"/>
      <c r="I37" s="34" t="str">
        <f>IF(T36="","",IF(T36+7&gt;='ouderschapsverlof na 1e jaar'!J$20,"",I36+7))</f>
        <v/>
      </c>
      <c r="J37" s="61" t="str">
        <f>IF('ouderschapsverlof na 1e jaar'!C76="","",'ouderschapsverlof na 1e jaar'!B$41+O37)</f>
        <v/>
      </c>
      <c r="K37" s="61" t="str">
        <f>IF('ouderschapsverlof na 1e jaar'!D76="","",'ouderschapsverlof na 1e jaar'!B$41+P37)</f>
        <v/>
      </c>
      <c r="L37" s="61" t="str">
        <f>IF('ouderschapsverlof na 1e jaar'!E76="","",'ouderschapsverlof na 1e jaar'!B$41+Q37)</f>
        <v/>
      </c>
      <c r="M37" s="61" t="str">
        <f>IF('ouderschapsverlof na 1e jaar'!F76="","",'ouderschapsverlof na 1e jaar'!B$41+R37)</f>
        <v/>
      </c>
      <c r="N37" s="61" t="str">
        <f>IF('ouderschapsverlof na 1e jaar'!G76="","",'ouderschapsverlof na 1e jaar'!B$41+S37)</f>
        <v/>
      </c>
      <c r="O37" s="18">
        <v>245</v>
      </c>
      <c r="P37" s="18">
        <v>246</v>
      </c>
      <c r="Q37" s="18">
        <v>247</v>
      </c>
      <c r="R37" s="18">
        <v>248</v>
      </c>
      <c r="S37" s="18">
        <v>249</v>
      </c>
      <c r="T37" s="34" t="str">
        <f>IF(T36="","",IF(T36+7&gt;='ouderschapsverlof na 1e jaar'!U$20,"",T36+7))</f>
        <v/>
      </c>
      <c r="U37" s="61" t="str">
        <f>IF('ouderschapsverlof na 1e jaar'!L76="","",'ouderschapsverlof na 1e jaar'!K$41+O37)</f>
        <v/>
      </c>
      <c r="V37" s="61" t="str">
        <f>IF('ouderschapsverlof na 1e jaar'!M76="","",'ouderschapsverlof na 1e jaar'!K$41+P37)</f>
        <v/>
      </c>
      <c r="W37" s="61" t="str">
        <f>IF('ouderschapsverlof na 1e jaar'!N76="","",'ouderschapsverlof na 1e jaar'!K$41+Q37)</f>
        <v/>
      </c>
      <c r="X37" s="61" t="str">
        <f>IF('ouderschapsverlof na 1e jaar'!O76="","",'ouderschapsverlof na 1e jaar'!K$41+R37)</f>
        <v/>
      </c>
      <c r="Y37" s="61" t="str">
        <f>IF('ouderschapsverlof na 1e jaar'!P76="","",'ouderschapsverlof na 1e jaar'!K$41+S37)</f>
        <v/>
      </c>
    </row>
    <row r="38" spans="1:25" x14ac:dyDescent="0.25">
      <c r="A38" s="1"/>
      <c r="I38" s="34" t="str">
        <f>IF(T37="","",IF(T37+7&gt;='ouderschapsverlof na 1e jaar'!J$20,"",I37+7))</f>
        <v/>
      </c>
      <c r="J38" s="61" t="str">
        <f>IF('ouderschapsverlof na 1e jaar'!C77="","",'ouderschapsverlof na 1e jaar'!B$41+O38)</f>
        <v/>
      </c>
      <c r="K38" s="61" t="str">
        <f>IF('ouderschapsverlof na 1e jaar'!D77="","",'ouderschapsverlof na 1e jaar'!B$41+P38)</f>
        <v/>
      </c>
      <c r="L38" s="61" t="str">
        <f>IF('ouderschapsverlof na 1e jaar'!E77="","",'ouderschapsverlof na 1e jaar'!B$41+Q38)</f>
        <v/>
      </c>
      <c r="M38" s="61" t="str">
        <f>IF('ouderschapsverlof na 1e jaar'!F77="","",'ouderschapsverlof na 1e jaar'!B$41+R38)</f>
        <v/>
      </c>
      <c r="N38" s="61" t="str">
        <f>IF('ouderschapsverlof na 1e jaar'!G77="","",'ouderschapsverlof na 1e jaar'!B$41+S38)</f>
        <v/>
      </c>
      <c r="O38" s="18">
        <v>252</v>
      </c>
      <c r="P38" s="18">
        <v>253</v>
      </c>
      <c r="Q38" s="18">
        <v>254</v>
      </c>
      <c r="R38" s="18">
        <v>255</v>
      </c>
      <c r="S38" s="18">
        <v>256</v>
      </c>
      <c r="T38" s="34" t="str">
        <f>IF(T37="","",IF(T37+7&gt;='ouderschapsverlof na 1e jaar'!U$20,"",T37+7))</f>
        <v/>
      </c>
      <c r="U38" s="61" t="str">
        <f>IF('ouderschapsverlof na 1e jaar'!L77="","",'ouderschapsverlof na 1e jaar'!K$41+O38)</f>
        <v/>
      </c>
      <c r="V38" s="61" t="str">
        <f>IF('ouderschapsverlof na 1e jaar'!M77="","",'ouderschapsverlof na 1e jaar'!K$41+P38)</f>
        <v/>
      </c>
      <c r="W38" s="61" t="str">
        <f>IF('ouderschapsverlof na 1e jaar'!N77="","",'ouderschapsverlof na 1e jaar'!K$41+Q38)</f>
        <v/>
      </c>
      <c r="X38" s="61" t="str">
        <f>IF('ouderschapsverlof na 1e jaar'!O77="","",'ouderschapsverlof na 1e jaar'!K$41+R38)</f>
        <v/>
      </c>
      <c r="Y38" s="61" t="str">
        <f>IF('ouderschapsverlof na 1e jaar'!P77="","",'ouderschapsverlof na 1e jaar'!K$41+S38)</f>
        <v/>
      </c>
    </row>
    <row r="39" spans="1:25" x14ac:dyDescent="0.25">
      <c r="A39" s="1"/>
      <c r="I39" s="34" t="str">
        <f>IF(T38="","",IF(T38+7&gt;='ouderschapsverlof na 1e jaar'!J$20,"",I38+7))</f>
        <v/>
      </c>
      <c r="J39" s="61" t="str">
        <f>IF('ouderschapsverlof na 1e jaar'!C78="","",'ouderschapsverlof na 1e jaar'!B$41+O39)</f>
        <v/>
      </c>
      <c r="K39" s="61" t="str">
        <f>IF('ouderschapsverlof na 1e jaar'!D78="","",'ouderschapsverlof na 1e jaar'!B$41+P39)</f>
        <v/>
      </c>
      <c r="L39" s="61" t="str">
        <f>IF('ouderschapsverlof na 1e jaar'!E78="","",'ouderschapsverlof na 1e jaar'!B$41+Q39)</f>
        <v/>
      </c>
      <c r="M39" s="61" t="str">
        <f>IF('ouderschapsverlof na 1e jaar'!F78="","",'ouderschapsverlof na 1e jaar'!B$41+R39)</f>
        <v/>
      </c>
      <c r="N39" s="61" t="str">
        <f>IF('ouderschapsverlof na 1e jaar'!G78="","",'ouderschapsverlof na 1e jaar'!B$41+S39)</f>
        <v/>
      </c>
      <c r="O39" s="18">
        <v>259</v>
      </c>
      <c r="P39" s="18">
        <v>260</v>
      </c>
      <c r="Q39" s="18">
        <v>261</v>
      </c>
      <c r="R39" s="18">
        <v>262</v>
      </c>
      <c r="S39" s="18">
        <v>263</v>
      </c>
      <c r="T39" s="34" t="str">
        <f>IF(T38="","",IF(T38+7&gt;='ouderschapsverlof na 1e jaar'!U$20,"",T38+7))</f>
        <v/>
      </c>
      <c r="U39" s="61" t="str">
        <f>IF('ouderschapsverlof na 1e jaar'!L78="","",'ouderschapsverlof na 1e jaar'!K$41+O39)</f>
        <v/>
      </c>
      <c r="V39" s="61" t="str">
        <f>IF('ouderschapsverlof na 1e jaar'!M78="","",'ouderschapsverlof na 1e jaar'!K$41+P39)</f>
        <v/>
      </c>
      <c r="W39" s="61" t="str">
        <f>IF('ouderschapsverlof na 1e jaar'!N78="","",'ouderschapsverlof na 1e jaar'!K$41+Q39)</f>
        <v/>
      </c>
      <c r="X39" s="61" t="str">
        <f>IF('ouderschapsverlof na 1e jaar'!O78="","",'ouderschapsverlof na 1e jaar'!K$41+R39)</f>
        <v/>
      </c>
      <c r="Y39" s="61" t="str">
        <f>IF('ouderschapsverlof na 1e jaar'!P78="","",'ouderschapsverlof na 1e jaar'!K$41+S39)</f>
        <v/>
      </c>
    </row>
    <row r="40" spans="1:25" x14ac:dyDescent="0.25">
      <c r="A40" s="1"/>
      <c r="I40" s="34" t="str">
        <f>IF(T39="","",IF(T39+7&gt;='ouderschapsverlof na 1e jaar'!J$20,"",I39+7))</f>
        <v/>
      </c>
      <c r="J40" s="61" t="str">
        <f>IF('ouderschapsverlof na 1e jaar'!C79="","",'ouderschapsverlof na 1e jaar'!B$41+O40)</f>
        <v/>
      </c>
      <c r="K40" s="61" t="str">
        <f>IF('ouderschapsverlof na 1e jaar'!D79="","",'ouderschapsverlof na 1e jaar'!B$41+P40)</f>
        <v/>
      </c>
      <c r="L40" s="61" t="str">
        <f>IF('ouderschapsverlof na 1e jaar'!E79="","",'ouderschapsverlof na 1e jaar'!B$41+Q40)</f>
        <v/>
      </c>
      <c r="M40" s="61" t="str">
        <f>IF('ouderschapsverlof na 1e jaar'!F79="","",'ouderschapsverlof na 1e jaar'!B$41+R40)</f>
        <v/>
      </c>
      <c r="N40" s="61" t="str">
        <f>IF('ouderschapsverlof na 1e jaar'!G79="","",'ouderschapsverlof na 1e jaar'!B$41+S40)</f>
        <v/>
      </c>
      <c r="O40" s="18">
        <v>266</v>
      </c>
      <c r="P40" s="18">
        <v>267</v>
      </c>
      <c r="Q40" s="18">
        <v>268</v>
      </c>
      <c r="R40" s="18">
        <v>269</v>
      </c>
      <c r="S40" s="18">
        <v>270</v>
      </c>
      <c r="T40" s="34" t="str">
        <f>IF(T39="","",IF(T39+7&gt;='ouderschapsverlof na 1e jaar'!U$20,"",T39+7))</f>
        <v/>
      </c>
      <c r="U40" s="61" t="str">
        <f>IF('ouderschapsverlof na 1e jaar'!L79="","",'ouderschapsverlof na 1e jaar'!K$41+O40)</f>
        <v/>
      </c>
      <c r="V40" s="61" t="str">
        <f>IF('ouderschapsverlof na 1e jaar'!M79="","",'ouderschapsverlof na 1e jaar'!K$41+P40)</f>
        <v/>
      </c>
      <c r="W40" s="61" t="str">
        <f>IF('ouderschapsverlof na 1e jaar'!N79="","",'ouderschapsverlof na 1e jaar'!K$41+Q40)</f>
        <v/>
      </c>
      <c r="X40" s="61" t="str">
        <f>IF('ouderschapsverlof na 1e jaar'!O79="","",'ouderschapsverlof na 1e jaar'!K$41+R40)</f>
        <v/>
      </c>
      <c r="Y40" s="61" t="str">
        <f>IF('ouderschapsverlof na 1e jaar'!P79="","",'ouderschapsverlof na 1e jaar'!K$41+S40)</f>
        <v/>
      </c>
    </row>
    <row r="41" spans="1:25" x14ac:dyDescent="0.25">
      <c r="A41" s="1"/>
      <c r="I41" s="34" t="str">
        <f>IF(T40="","",IF(T40+7&gt;='ouderschapsverlof na 1e jaar'!J$20,"",I40+7))</f>
        <v/>
      </c>
      <c r="J41" s="61" t="str">
        <f>IF('ouderschapsverlof na 1e jaar'!C80="","",'ouderschapsverlof na 1e jaar'!B$41+O41)</f>
        <v/>
      </c>
      <c r="K41" s="61" t="str">
        <f>IF('ouderschapsverlof na 1e jaar'!D80="","",'ouderschapsverlof na 1e jaar'!B$41+P41)</f>
        <v/>
      </c>
      <c r="L41" s="61" t="str">
        <f>IF('ouderschapsverlof na 1e jaar'!E80="","",'ouderschapsverlof na 1e jaar'!B$41+Q41)</f>
        <v/>
      </c>
      <c r="M41" s="61" t="str">
        <f>IF('ouderschapsverlof na 1e jaar'!F80="","",'ouderschapsverlof na 1e jaar'!B$41+R41)</f>
        <v/>
      </c>
      <c r="N41" s="61" t="str">
        <f>IF('ouderschapsverlof na 1e jaar'!G80="","",'ouderschapsverlof na 1e jaar'!B$41+S41)</f>
        <v/>
      </c>
      <c r="O41" s="18">
        <v>273</v>
      </c>
      <c r="P41" s="18">
        <v>274</v>
      </c>
      <c r="Q41" s="18">
        <v>275</v>
      </c>
      <c r="R41" s="18">
        <v>276</v>
      </c>
      <c r="S41" s="18">
        <v>277</v>
      </c>
      <c r="T41" s="34" t="str">
        <f>IF(T40="","",IF(T40+7&gt;='ouderschapsverlof na 1e jaar'!U$20,"",T40+7))</f>
        <v/>
      </c>
      <c r="U41" s="61" t="str">
        <f>IF('ouderschapsverlof na 1e jaar'!L80="","",'ouderschapsverlof na 1e jaar'!K$41+O41)</f>
        <v/>
      </c>
      <c r="V41" s="61" t="str">
        <f>IF('ouderschapsverlof na 1e jaar'!M80="","",'ouderschapsverlof na 1e jaar'!K$41+P41)</f>
        <v/>
      </c>
      <c r="W41" s="61" t="str">
        <f>IF('ouderschapsverlof na 1e jaar'!N80="","",'ouderschapsverlof na 1e jaar'!K$41+Q41)</f>
        <v/>
      </c>
      <c r="X41" s="61" t="str">
        <f>IF('ouderschapsverlof na 1e jaar'!O80="","",'ouderschapsverlof na 1e jaar'!K$41+R41)</f>
        <v/>
      </c>
      <c r="Y41" s="61" t="str">
        <f>IF('ouderschapsverlof na 1e jaar'!P80="","",'ouderschapsverlof na 1e jaar'!K$41+S41)</f>
        <v/>
      </c>
    </row>
    <row r="42" spans="1:25" x14ac:dyDescent="0.25">
      <c r="A42" s="1"/>
      <c r="I42" s="34" t="str">
        <f>IF(T41="","",IF(T41+7&gt;='ouderschapsverlof na 1e jaar'!J$20,"",I41+7))</f>
        <v/>
      </c>
      <c r="J42" s="61" t="str">
        <f>IF('ouderschapsverlof na 1e jaar'!C81="","",'ouderschapsverlof na 1e jaar'!B$41+O42)</f>
        <v/>
      </c>
      <c r="K42" s="61" t="str">
        <f>IF('ouderschapsverlof na 1e jaar'!D81="","",'ouderschapsverlof na 1e jaar'!B$41+P42)</f>
        <v/>
      </c>
      <c r="L42" s="61" t="str">
        <f>IF('ouderschapsverlof na 1e jaar'!E81="","",'ouderschapsverlof na 1e jaar'!B$41+Q42)</f>
        <v/>
      </c>
      <c r="M42" s="61" t="str">
        <f>IF('ouderschapsverlof na 1e jaar'!F81="","",'ouderschapsverlof na 1e jaar'!B$41+R42)</f>
        <v/>
      </c>
      <c r="N42" s="61" t="str">
        <f>IF('ouderschapsverlof na 1e jaar'!G81="","",'ouderschapsverlof na 1e jaar'!B$41+S42)</f>
        <v/>
      </c>
      <c r="O42" s="18">
        <v>280</v>
      </c>
      <c r="P42" s="18">
        <v>281</v>
      </c>
      <c r="Q42" s="18">
        <v>282</v>
      </c>
      <c r="R42" s="18">
        <v>283</v>
      </c>
      <c r="S42" s="18">
        <v>284</v>
      </c>
      <c r="T42" s="34" t="str">
        <f>IF(T41="","",IF(T41+7&gt;='ouderschapsverlof na 1e jaar'!U$20,"",T41+7))</f>
        <v/>
      </c>
      <c r="U42" s="61" t="str">
        <f>IF('ouderschapsverlof na 1e jaar'!L81="","",'ouderschapsverlof na 1e jaar'!K$41+O42)</f>
        <v/>
      </c>
      <c r="V42" s="61" t="str">
        <f>IF('ouderschapsverlof na 1e jaar'!M81="","",'ouderschapsverlof na 1e jaar'!K$41+P42)</f>
        <v/>
      </c>
      <c r="W42" s="61" t="str">
        <f>IF('ouderschapsverlof na 1e jaar'!N81="","",'ouderschapsverlof na 1e jaar'!K$41+Q42)</f>
        <v/>
      </c>
      <c r="X42" s="61" t="str">
        <f>IF('ouderschapsverlof na 1e jaar'!O81="","",'ouderschapsverlof na 1e jaar'!K$41+R42)</f>
        <v/>
      </c>
      <c r="Y42" s="61" t="str">
        <f>IF('ouderschapsverlof na 1e jaar'!P81="","",'ouderschapsverlof na 1e jaar'!K$41+S42)</f>
        <v/>
      </c>
    </row>
    <row r="43" spans="1:25" x14ac:dyDescent="0.25">
      <c r="A43" s="1"/>
      <c r="I43" s="34" t="str">
        <f>IF(T42="","",IF(T42+7&gt;='ouderschapsverlof na 1e jaar'!J$20,"",I42+7))</f>
        <v/>
      </c>
      <c r="J43" s="61" t="str">
        <f>IF('ouderschapsverlof na 1e jaar'!C82="","",'ouderschapsverlof na 1e jaar'!B$41+O43)</f>
        <v/>
      </c>
      <c r="K43" s="61" t="str">
        <f>IF('ouderschapsverlof na 1e jaar'!D82="","",'ouderschapsverlof na 1e jaar'!B$41+P43)</f>
        <v/>
      </c>
      <c r="L43" s="61" t="str">
        <f>IF('ouderschapsverlof na 1e jaar'!E82="","",'ouderschapsverlof na 1e jaar'!B$41+Q43)</f>
        <v/>
      </c>
      <c r="M43" s="61" t="str">
        <f>IF('ouderschapsverlof na 1e jaar'!F82="","",'ouderschapsverlof na 1e jaar'!B$41+R43)</f>
        <v/>
      </c>
      <c r="N43" s="61" t="str">
        <f>IF('ouderschapsverlof na 1e jaar'!G82="","",'ouderschapsverlof na 1e jaar'!B$41+S43)</f>
        <v/>
      </c>
      <c r="O43" s="18">
        <v>287</v>
      </c>
      <c r="P43" s="18">
        <v>288</v>
      </c>
      <c r="Q43" s="18">
        <v>289</v>
      </c>
      <c r="R43" s="18">
        <v>290</v>
      </c>
      <c r="S43" s="18">
        <v>291</v>
      </c>
      <c r="T43" s="34" t="str">
        <f>IF(T42="","",IF(T42+7&gt;='ouderschapsverlof na 1e jaar'!U$20,"",T42+7))</f>
        <v/>
      </c>
      <c r="U43" s="61" t="str">
        <f>IF('ouderschapsverlof na 1e jaar'!L82="","",'ouderschapsverlof na 1e jaar'!K$41+O43)</f>
        <v/>
      </c>
      <c r="V43" s="61" t="str">
        <f>IF('ouderschapsverlof na 1e jaar'!M82="","",'ouderschapsverlof na 1e jaar'!K$41+P43)</f>
        <v/>
      </c>
      <c r="W43" s="61" t="str">
        <f>IF('ouderschapsverlof na 1e jaar'!N82="","",'ouderschapsverlof na 1e jaar'!K$41+Q43)</f>
        <v/>
      </c>
      <c r="X43" s="61" t="str">
        <f>IF('ouderschapsverlof na 1e jaar'!O82="","",'ouderschapsverlof na 1e jaar'!K$41+R43)</f>
        <v/>
      </c>
      <c r="Y43" s="61" t="str">
        <f>IF('ouderschapsverlof na 1e jaar'!P82="","",'ouderschapsverlof na 1e jaar'!K$41+S43)</f>
        <v/>
      </c>
    </row>
    <row r="44" spans="1:25" x14ac:dyDescent="0.25">
      <c r="A44" s="1"/>
      <c r="I44" s="34" t="str">
        <f>IF(T43="","",IF(T43+7&gt;='ouderschapsverlof na 1e jaar'!J$20,"",I43+7))</f>
        <v/>
      </c>
      <c r="J44" s="61" t="str">
        <f>IF('ouderschapsverlof na 1e jaar'!C83="","",'ouderschapsverlof na 1e jaar'!B$41+O44)</f>
        <v/>
      </c>
      <c r="K44" s="61" t="str">
        <f>IF('ouderschapsverlof na 1e jaar'!D83="","",'ouderschapsverlof na 1e jaar'!B$41+P44)</f>
        <v/>
      </c>
      <c r="L44" s="61" t="str">
        <f>IF('ouderschapsverlof na 1e jaar'!E83="","",'ouderschapsverlof na 1e jaar'!B$41+Q44)</f>
        <v/>
      </c>
      <c r="M44" s="61" t="str">
        <f>IF('ouderschapsverlof na 1e jaar'!F83="","",'ouderschapsverlof na 1e jaar'!B$41+R44)</f>
        <v/>
      </c>
      <c r="N44" s="61" t="str">
        <f>IF('ouderschapsverlof na 1e jaar'!G83="","",'ouderschapsverlof na 1e jaar'!B$41+S44)</f>
        <v/>
      </c>
      <c r="O44" s="18">
        <v>294</v>
      </c>
      <c r="P44" s="18">
        <v>295</v>
      </c>
      <c r="Q44" s="18">
        <v>296</v>
      </c>
      <c r="R44" s="18">
        <v>297</v>
      </c>
      <c r="S44" s="18">
        <v>298</v>
      </c>
      <c r="T44" s="34" t="str">
        <f>IF(T43="","",IF(T43+7&gt;='ouderschapsverlof na 1e jaar'!U$20,"",T43+7))</f>
        <v/>
      </c>
      <c r="U44" s="61" t="str">
        <f>IF('ouderschapsverlof na 1e jaar'!L83="","",'ouderschapsverlof na 1e jaar'!K$41+O44)</f>
        <v/>
      </c>
      <c r="V44" s="61" t="str">
        <f>IF('ouderschapsverlof na 1e jaar'!M83="","",'ouderschapsverlof na 1e jaar'!K$41+P44)</f>
        <v/>
      </c>
      <c r="W44" s="61" t="str">
        <f>IF('ouderschapsverlof na 1e jaar'!N83="","",'ouderschapsverlof na 1e jaar'!K$41+Q44)</f>
        <v/>
      </c>
      <c r="X44" s="61" t="str">
        <f>IF('ouderschapsverlof na 1e jaar'!O83="","",'ouderschapsverlof na 1e jaar'!K$41+R44)</f>
        <v/>
      </c>
      <c r="Y44" s="61" t="str">
        <f>IF('ouderschapsverlof na 1e jaar'!P83="","",'ouderschapsverlof na 1e jaar'!K$41+S44)</f>
        <v/>
      </c>
    </row>
    <row r="45" spans="1:25" x14ac:dyDescent="0.25">
      <c r="A45" s="1"/>
      <c r="I45" s="34" t="str">
        <f>IF(T44="","",IF(T44+7&gt;='ouderschapsverlof na 1e jaar'!J$20,"",I44+7))</f>
        <v/>
      </c>
      <c r="J45" s="61" t="str">
        <f>IF('ouderschapsverlof na 1e jaar'!C84="","",'ouderschapsverlof na 1e jaar'!B$41+O45)</f>
        <v/>
      </c>
      <c r="K45" s="61" t="str">
        <f>IF('ouderschapsverlof na 1e jaar'!D84="","",'ouderschapsverlof na 1e jaar'!B$41+P45)</f>
        <v/>
      </c>
      <c r="L45" s="61" t="str">
        <f>IF('ouderschapsverlof na 1e jaar'!E84="","",'ouderschapsverlof na 1e jaar'!B$41+Q45)</f>
        <v/>
      </c>
      <c r="M45" s="61" t="str">
        <f>IF('ouderschapsverlof na 1e jaar'!F84="","",'ouderschapsverlof na 1e jaar'!B$41+R45)</f>
        <v/>
      </c>
      <c r="N45" s="61" t="str">
        <f>IF('ouderschapsverlof na 1e jaar'!G84="","",'ouderschapsverlof na 1e jaar'!B$41+S45)</f>
        <v/>
      </c>
      <c r="O45" s="18">
        <v>301</v>
      </c>
      <c r="P45" s="18">
        <v>302</v>
      </c>
      <c r="Q45" s="18">
        <v>303</v>
      </c>
      <c r="R45" s="18">
        <v>304</v>
      </c>
      <c r="S45" s="18">
        <v>305</v>
      </c>
      <c r="T45" s="34" t="str">
        <f>IF(T44="","",IF(T44+7&gt;='ouderschapsverlof na 1e jaar'!U$20,"",T44+7))</f>
        <v/>
      </c>
      <c r="U45" s="61" t="str">
        <f>IF('ouderschapsverlof na 1e jaar'!L84="","",'ouderschapsverlof na 1e jaar'!K$41+O45)</f>
        <v/>
      </c>
      <c r="V45" s="61" t="str">
        <f>IF('ouderschapsverlof na 1e jaar'!M84="","",'ouderschapsverlof na 1e jaar'!K$41+P45)</f>
        <v/>
      </c>
      <c r="W45" s="61" t="str">
        <f>IF('ouderschapsverlof na 1e jaar'!N84="","",'ouderschapsverlof na 1e jaar'!K$41+Q45)</f>
        <v/>
      </c>
      <c r="X45" s="61" t="str">
        <f>IF('ouderschapsverlof na 1e jaar'!O84="","",'ouderschapsverlof na 1e jaar'!K$41+R45)</f>
        <v/>
      </c>
      <c r="Y45" s="61" t="str">
        <f>IF('ouderschapsverlof na 1e jaar'!P84="","",'ouderschapsverlof na 1e jaar'!K$41+S45)</f>
        <v/>
      </c>
    </row>
    <row r="46" spans="1:25" x14ac:dyDescent="0.25">
      <c r="A46" s="1"/>
      <c r="I46" s="34" t="str">
        <f>IF(T45="","",IF(T45+7&gt;='ouderschapsverlof na 1e jaar'!J$20,"",I45+7))</f>
        <v/>
      </c>
      <c r="J46" s="61" t="str">
        <f>IF('ouderschapsverlof na 1e jaar'!C85="","",'ouderschapsverlof na 1e jaar'!B$41+O46)</f>
        <v/>
      </c>
      <c r="K46" s="61" t="str">
        <f>IF('ouderschapsverlof na 1e jaar'!D85="","",'ouderschapsverlof na 1e jaar'!B$41+P46)</f>
        <v/>
      </c>
      <c r="L46" s="61" t="str">
        <f>IF('ouderschapsverlof na 1e jaar'!E85="","",'ouderschapsverlof na 1e jaar'!B$41+Q46)</f>
        <v/>
      </c>
      <c r="M46" s="61" t="str">
        <f>IF('ouderschapsverlof na 1e jaar'!F85="","",'ouderschapsverlof na 1e jaar'!B$41+R46)</f>
        <v/>
      </c>
      <c r="N46" s="61" t="str">
        <f>IF('ouderschapsverlof na 1e jaar'!G85="","",'ouderschapsverlof na 1e jaar'!B$41+S46)</f>
        <v/>
      </c>
      <c r="O46" s="18">
        <v>308</v>
      </c>
      <c r="P46" s="18">
        <v>309</v>
      </c>
      <c r="Q46" s="18">
        <v>310</v>
      </c>
      <c r="R46" s="18">
        <v>311</v>
      </c>
      <c r="S46" s="18">
        <v>312</v>
      </c>
      <c r="T46" s="34" t="str">
        <f>IF(T45="","",IF(T45+7&gt;='ouderschapsverlof na 1e jaar'!U$20,"",T45+7))</f>
        <v/>
      </c>
      <c r="U46" s="61" t="str">
        <f>IF('ouderschapsverlof na 1e jaar'!L85="","",'ouderschapsverlof na 1e jaar'!K$41+O46)</f>
        <v/>
      </c>
      <c r="V46" s="61" t="str">
        <f>IF('ouderschapsverlof na 1e jaar'!M85="","",'ouderschapsverlof na 1e jaar'!K$41+P46)</f>
        <v/>
      </c>
      <c r="W46" s="61" t="str">
        <f>IF('ouderschapsverlof na 1e jaar'!N85="","",'ouderschapsverlof na 1e jaar'!K$41+Q46)</f>
        <v/>
      </c>
      <c r="X46" s="61" t="str">
        <f>IF('ouderschapsverlof na 1e jaar'!O85="","",'ouderschapsverlof na 1e jaar'!K$41+R46)</f>
        <v/>
      </c>
      <c r="Y46" s="61" t="str">
        <f>IF('ouderschapsverlof na 1e jaar'!P85="","",'ouderschapsverlof na 1e jaar'!K$41+S46)</f>
        <v/>
      </c>
    </row>
    <row r="47" spans="1:25" x14ac:dyDescent="0.25">
      <c r="A47" s="1"/>
      <c r="I47" s="34" t="str">
        <f>IF(T46="","",IF(T46+7&gt;='ouderschapsverlof na 1e jaar'!J$20,"",I46+7))</f>
        <v/>
      </c>
      <c r="J47" s="61" t="str">
        <f>IF('ouderschapsverlof na 1e jaar'!C86="","",'ouderschapsverlof na 1e jaar'!B$41+O47)</f>
        <v/>
      </c>
      <c r="K47" s="61" t="str">
        <f>IF('ouderschapsverlof na 1e jaar'!D86="","",'ouderschapsverlof na 1e jaar'!B$41+P47)</f>
        <v/>
      </c>
      <c r="L47" s="61" t="str">
        <f>IF('ouderschapsverlof na 1e jaar'!E86="","",'ouderschapsverlof na 1e jaar'!B$41+Q47)</f>
        <v/>
      </c>
      <c r="M47" s="61" t="str">
        <f>IF('ouderschapsverlof na 1e jaar'!F86="","",'ouderschapsverlof na 1e jaar'!B$41+R47)</f>
        <v/>
      </c>
      <c r="N47" s="61" t="str">
        <f>IF('ouderschapsverlof na 1e jaar'!G86="","",'ouderschapsverlof na 1e jaar'!B$41+S47)</f>
        <v/>
      </c>
      <c r="O47" s="18">
        <v>315</v>
      </c>
      <c r="P47" s="18">
        <v>316</v>
      </c>
      <c r="Q47" s="18">
        <v>317</v>
      </c>
      <c r="R47" s="18">
        <v>318</v>
      </c>
      <c r="S47" s="18">
        <v>319</v>
      </c>
      <c r="T47" s="34" t="str">
        <f>IF(T46="","",IF(T46+7&gt;='ouderschapsverlof na 1e jaar'!U$20,"",T46+7))</f>
        <v/>
      </c>
      <c r="U47" s="61" t="str">
        <f>IF('ouderschapsverlof na 1e jaar'!L86="","",'ouderschapsverlof na 1e jaar'!K$41+O47)</f>
        <v/>
      </c>
      <c r="V47" s="61" t="str">
        <f>IF('ouderschapsverlof na 1e jaar'!M86="","",'ouderschapsverlof na 1e jaar'!K$41+P47)</f>
        <v/>
      </c>
      <c r="W47" s="61" t="str">
        <f>IF('ouderschapsverlof na 1e jaar'!N86="","",'ouderschapsverlof na 1e jaar'!K$41+Q47)</f>
        <v/>
      </c>
      <c r="X47" s="61" t="str">
        <f>IF('ouderschapsverlof na 1e jaar'!O86="","",'ouderschapsverlof na 1e jaar'!K$41+R47)</f>
        <v/>
      </c>
      <c r="Y47" s="61" t="str">
        <f>IF('ouderschapsverlof na 1e jaar'!P86="","",'ouderschapsverlof na 1e jaar'!K$41+S47)</f>
        <v/>
      </c>
    </row>
    <row r="48" spans="1:25" x14ac:dyDescent="0.25">
      <c r="A48" s="1"/>
      <c r="I48" s="34" t="str">
        <f>IF(T47="","",IF(T47+7&gt;='ouderschapsverlof na 1e jaar'!J$20,"",I47+7))</f>
        <v/>
      </c>
      <c r="J48" s="61" t="str">
        <f>IF('ouderschapsverlof na 1e jaar'!C87="","",'ouderschapsverlof na 1e jaar'!B$41+O48)</f>
        <v/>
      </c>
      <c r="K48" s="61" t="str">
        <f>IF('ouderschapsverlof na 1e jaar'!D87="","",'ouderschapsverlof na 1e jaar'!B$41+P48)</f>
        <v/>
      </c>
      <c r="L48" s="61" t="str">
        <f>IF('ouderschapsverlof na 1e jaar'!E87="","",'ouderschapsverlof na 1e jaar'!B$41+Q48)</f>
        <v/>
      </c>
      <c r="M48" s="61" t="str">
        <f>IF('ouderschapsverlof na 1e jaar'!F87="","",'ouderschapsverlof na 1e jaar'!B$41+R48)</f>
        <v/>
      </c>
      <c r="N48" s="61" t="str">
        <f>IF('ouderschapsverlof na 1e jaar'!G87="","",'ouderschapsverlof na 1e jaar'!B$41+S48)</f>
        <v/>
      </c>
      <c r="O48" s="18">
        <v>322</v>
      </c>
      <c r="P48" s="18">
        <v>323</v>
      </c>
      <c r="Q48" s="18">
        <v>324</v>
      </c>
      <c r="R48" s="18">
        <v>325</v>
      </c>
      <c r="S48" s="18">
        <v>326</v>
      </c>
      <c r="T48" s="34" t="str">
        <f>IF(T47="","",IF(T47+7&gt;='ouderschapsverlof na 1e jaar'!U$20,"",T47+7))</f>
        <v/>
      </c>
      <c r="U48" s="61" t="str">
        <f>IF('ouderschapsverlof na 1e jaar'!L87="","",'ouderschapsverlof na 1e jaar'!K$41+O48)</f>
        <v/>
      </c>
      <c r="V48" s="61" t="str">
        <f>IF('ouderschapsverlof na 1e jaar'!M87="","",'ouderschapsverlof na 1e jaar'!K$41+P48)</f>
        <v/>
      </c>
      <c r="W48" s="61" t="str">
        <f>IF('ouderschapsverlof na 1e jaar'!N87="","",'ouderschapsverlof na 1e jaar'!K$41+Q48)</f>
        <v/>
      </c>
      <c r="X48" s="61" t="str">
        <f>IF('ouderschapsverlof na 1e jaar'!O87="","",'ouderschapsverlof na 1e jaar'!K$41+R48)</f>
        <v/>
      </c>
      <c r="Y48" s="61" t="str">
        <f>IF('ouderschapsverlof na 1e jaar'!P87="","",'ouderschapsverlof na 1e jaar'!K$41+S48)</f>
        <v/>
      </c>
    </row>
    <row r="49" spans="1:25" x14ac:dyDescent="0.25">
      <c r="A49" s="1"/>
      <c r="I49" s="34" t="str">
        <f>IF(T48="","",IF(T48+7&gt;='ouderschapsverlof na 1e jaar'!J$20,"",I48+7))</f>
        <v/>
      </c>
      <c r="J49" s="61" t="str">
        <f>IF('ouderschapsverlof na 1e jaar'!C88="","",'ouderschapsverlof na 1e jaar'!B$41+O49)</f>
        <v/>
      </c>
      <c r="K49" s="61" t="str">
        <f>IF('ouderschapsverlof na 1e jaar'!D88="","",'ouderschapsverlof na 1e jaar'!B$41+P49)</f>
        <v/>
      </c>
      <c r="L49" s="61" t="str">
        <f>IF('ouderschapsverlof na 1e jaar'!E88="","",'ouderschapsverlof na 1e jaar'!B$41+Q49)</f>
        <v/>
      </c>
      <c r="M49" s="61" t="str">
        <f>IF('ouderschapsverlof na 1e jaar'!F88="","",'ouderschapsverlof na 1e jaar'!B$41+R49)</f>
        <v/>
      </c>
      <c r="N49" s="61" t="str">
        <f>IF('ouderschapsverlof na 1e jaar'!G88="","",'ouderschapsverlof na 1e jaar'!B$41+S49)</f>
        <v/>
      </c>
      <c r="O49" s="18">
        <v>329</v>
      </c>
      <c r="P49" s="18">
        <v>330</v>
      </c>
      <c r="Q49" s="18">
        <v>331</v>
      </c>
      <c r="R49" s="18">
        <v>332</v>
      </c>
      <c r="S49" s="18">
        <v>333</v>
      </c>
      <c r="T49" s="34" t="str">
        <f>IF(T48="","",IF(T48+7&gt;='ouderschapsverlof na 1e jaar'!U$20,"",T48+7))</f>
        <v/>
      </c>
      <c r="U49" s="61" t="str">
        <f>IF('ouderschapsverlof na 1e jaar'!L88="","",'ouderschapsverlof na 1e jaar'!K$41+O49)</f>
        <v/>
      </c>
      <c r="V49" s="61" t="str">
        <f>IF('ouderschapsverlof na 1e jaar'!M88="","",'ouderschapsverlof na 1e jaar'!K$41+P49)</f>
        <v/>
      </c>
      <c r="W49" s="61" t="str">
        <f>IF('ouderschapsverlof na 1e jaar'!N88="","",'ouderschapsverlof na 1e jaar'!K$41+Q49)</f>
        <v/>
      </c>
      <c r="X49" s="61" t="str">
        <f>IF('ouderschapsverlof na 1e jaar'!O88="","",'ouderschapsverlof na 1e jaar'!K$41+R49)</f>
        <v/>
      </c>
      <c r="Y49" s="61" t="str">
        <f>IF('ouderschapsverlof na 1e jaar'!P88="","",'ouderschapsverlof na 1e jaar'!K$41+S49)</f>
        <v/>
      </c>
    </row>
    <row r="50" spans="1:25" x14ac:dyDescent="0.25">
      <c r="A50" s="1"/>
      <c r="I50" s="34" t="str">
        <f>IF(T49="","",IF(T49+7&gt;='ouderschapsverlof na 1e jaar'!J$20,"",I49+7))</f>
        <v/>
      </c>
      <c r="J50" s="61" t="str">
        <f>IF('ouderschapsverlof na 1e jaar'!C89="","",'ouderschapsverlof na 1e jaar'!B$41+O50)</f>
        <v/>
      </c>
      <c r="K50" s="61" t="str">
        <f>IF('ouderschapsverlof na 1e jaar'!D89="","",'ouderschapsverlof na 1e jaar'!B$41+P50)</f>
        <v/>
      </c>
      <c r="L50" s="61" t="str">
        <f>IF('ouderschapsverlof na 1e jaar'!E89="","",'ouderschapsverlof na 1e jaar'!B$41+Q50)</f>
        <v/>
      </c>
      <c r="M50" s="61" t="str">
        <f>IF('ouderschapsverlof na 1e jaar'!F89="","",'ouderschapsverlof na 1e jaar'!B$41+R50)</f>
        <v/>
      </c>
      <c r="N50" s="61" t="str">
        <f>IF('ouderschapsverlof na 1e jaar'!G89="","",'ouderschapsverlof na 1e jaar'!B$41+S50)</f>
        <v/>
      </c>
      <c r="O50" s="18">
        <v>336</v>
      </c>
      <c r="P50" s="18">
        <v>337</v>
      </c>
      <c r="Q50" s="18">
        <v>338</v>
      </c>
      <c r="R50" s="18">
        <v>339</v>
      </c>
      <c r="S50" s="18">
        <v>340</v>
      </c>
      <c r="T50" s="34" t="str">
        <f>IF(T49="","",IF(T49+7&gt;='ouderschapsverlof na 1e jaar'!U$20,"",T49+7))</f>
        <v/>
      </c>
      <c r="U50" s="61" t="str">
        <f>IF('ouderschapsverlof na 1e jaar'!L89="","",'ouderschapsverlof na 1e jaar'!K$41+O50)</f>
        <v/>
      </c>
      <c r="V50" s="61" t="str">
        <f>IF('ouderschapsverlof na 1e jaar'!M89="","",'ouderschapsverlof na 1e jaar'!K$41+P50)</f>
        <v/>
      </c>
      <c r="W50" s="61" t="str">
        <f>IF('ouderschapsverlof na 1e jaar'!N89="","",'ouderschapsverlof na 1e jaar'!K$41+Q50)</f>
        <v/>
      </c>
      <c r="X50" s="61" t="str">
        <f>IF('ouderschapsverlof na 1e jaar'!O89="","",'ouderschapsverlof na 1e jaar'!K$41+R50)</f>
        <v/>
      </c>
      <c r="Y50" s="61" t="str">
        <f>IF('ouderschapsverlof na 1e jaar'!P89="","",'ouderschapsverlof na 1e jaar'!K$41+S50)</f>
        <v/>
      </c>
    </row>
    <row r="51" spans="1:25" x14ac:dyDescent="0.25">
      <c r="A51" s="1"/>
      <c r="I51" s="34" t="str">
        <f>IF(T50="","",IF(T50+7&gt;='ouderschapsverlof na 1e jaar'!J$20,"",I50+7))</f>
        <v/>
      </c>
      <c r="J51" s="61" t="str">
        <f>IF('ouderschapsverlof na 1e jaar'!C90="","",'ouderschapsverlof na 1e jaar'!B$41+O51)</f>
        <v/>
      </c>
      <c r="K51" s="61" t="str">
        <f>IF('ouderschapsverlof na 1e jaar'!D90="","",'ouderschapsverlof na 1e jaar'!B$41+P51)</f>
        <v/>
      </c>
      <c r="L51" s="61" t="str">
        <f>IF('ouderschapsverlof na 1e jaar'!E90="","",'ouderschapsverlof na 1e jaar'!B$41+Q51)</f>
        <v/>
      </c>
      <c r="M51" s="61" t="str">
        <f>IF('ouderschapsverlof na 1e jaar'!F90="","",'ouderschapsverlof na 1e jaar'!B$41+R51)</f>
        <v/>
      </c>
      <c r="N51" s="61" t="str">
        <f>IF('ouderschapsverlof na 1e jaar'!G90="","",'ouderschapsverlof na 1e jaar'!B$41+S51)</f>
        <v/>
      </c>
      <c r="O51" s="18">
        <v>343</v>
      </c>
      <c r="P51" s="18">
        <v>344</v>
      </c>
      <c r="Q51" s="18">
        <v>345</v>
      </c>
      <c r="R51" s="18">
        <v>346</v>
      </c>
      <c r="S51" s="18">
        <v>347</v>
      </c>
      <c r="T51" s="34" t="str">
        <f>IF(T50="","",IF(T50+7&gt;='ouderschapsverlof na 1e jaar'!U$20,"",T50+7))</f>
        <v/>
      </c>
      <c r="U51" s="61" t="str">
        <f>IF('ouderschapsverlof na 1e jaar'!L90="","",'ouderschapsverlof na 1e jaar'!K$41+O51)</f>
        <v/>
      </c>
      <c r="V51" s="61" t="str">
        <f>IF('ouderschapsverlof na 1e jaar'!M90="","",'ouderschapsverlof na 1e jaar'!K$41+P51)</f>
        <v/>
      </c>
      <c r="W51" s="61" t="str">
        <f>IF('ouderschapsverlof na 1e jaar'!N90="","",'ouderschapsverlof na 1e jaar'!K$41+Q51)</f>
        <v/>
      </c>
      <c r="X51" s="61" t="str">
        <f>IF('ouderschapsverlof na 1e jaar'!O90="","",'ouderschapsverlof na 1e jaar'!K$41+R51)</f>
        <v/>
      </c>
      <c r="Y51" s="61" t="str">
        <f>IF('ouderschapsverlof na 1e jaar'!P90="","",'ouderschapsverlof na 1e jaar'!K$41+S51)</f>
        <v/>
      </c>
    </row>
    <row r="52" spans="1:25" x14ac:dyDescent="0.25">
      <c r="A52" s="1"/>
      <c r="I52" s="34" t="str">
        <f>IF(T51="","",IF(T51+7&gt;='ouderschapsverlof na 1e jaar'!J$20,"",I51+7))</f>
        <v/>
      </c>
      <c r="J52" s="61" t="str">
        <f>IF('ouderschapsverlof na 1e jaar'!C91="","",'ouderschapsverlof na 1e jaar'!B$41+O52)</f>
        <v/>
      </c>
      <c r="K52" s="61" t="str">
        <f>IF('ouderschapsverlof na 1e jaar'!D91="","",'ouderschapsverlof na 1e jaar'!B$41+P52)</f>
        <v/>
      </c>
      <c r="L52" s="61" t="str">
        <f>IF('ouderschapsverlof na 1e jaar'!E91="","",'ouderschapsverlof na 1e jaar'!B$41+Q52)</f>
        <v/>
      </c>
      <c r="M52" s="61" t="str">
        <f>IF('ouderschapsverlof na 1e jaar'!F91="","",'ouderschapsverlof na 1e jaar'!B$41+R52)</f>
        <v/>
      </c>
      <c r="N52" s="61" t="str">
        <f>IF('ouderschapsverlof na 1e jaar'!G91="","",'ouderschapsverlof na 1e jaar'!B$41+S52)</f>
        <v/>
      </c>
      <c r="O52" s="18">
        <v>350</v>
      </c>
      <c r="P52" s="18">
        <v>351</v>
      </c>
      <c r="Q52" s="18">
        <v>352</v>
      </c>
      <c r="R52" s="18">
        <v>353</v>
      </c>
      <c r="S52" s="18">
        <v>354</v>
      </c>
      <c r="T52" s="34" t="str">
        <f>IF(T51="","",IF(T51+7&gt;='ouderschapsverlof na 1e jaar'!U$20,"",T51+7))</f>
        <v/>
      </c>
      <c r="U52" s="61" t="str">
        <f>IF('ouderschapsverlof na 1e jaar'!L91="","",'ouderschapsverlof na 1e jaar'!K$41+O52)</f>
        <v/>
      </c>
      <c r="V52" s="61" t="str">
        <f>IF('ouderschapsverlof na 1e jaar'!M91="","",'ouderschapsverlof na 1e jaar'!K$41+P52)</f>
        <v/>
      </c>
      <c r="W52" s="61" t="str">
        <f>IF('ouderschapsverlof na 1e jaar'!N91="","",'ouderschapsverlof na 1e jaar'!K$41+Q52)</f>
        <v/>
      </c>
      <c r="X52" s="61" t="str">
        <f>IF('ouderschapsverlof na 1e jaar'!O91="","",'ouderschapsverlof na 1e jaar'!K$41+R52)</f>
        <v/>
      </c>
      <c r="Y52" s="61" t="str">
        <f>IF('ouderschapsverlof na 1e jaar'!P91="","",'ouderschapsverlof na 1e jaar'!K$41+S52)</f>
        <v/>
      </c>
    </row>
    <row r="53" spans="1:25" x14ac:dyDescent="0.25">
      <c r="A53" s="1"/>
      <c r="I53" s="34" t="str">
        <f>IF(T52="","",IF(T52+7&gt;='ouderschapsverlof na 1e jaar'!J$20,"",I52+7))</f>
        <v/>
      </c>
      <c r="J53" s="61" t="str">
        <f>IF('ouderschapsverlof na 1e jaar'!C92="","",'ouderschapsverlof na 1e jaar'!B$41+O53)</f>
        <v/>
      </c>
      <c r="K53" s="61" t="str">
        <f>IF('ouderschapsverlof na 1e jaar'!D92="","",'ouderschapsverlof na 1e jaar'!B$41+P53)</f>
        <v/>
      </c>
      <c r="L53" s="61" t="str">
        <f>IF('ouderschapsverlof na 1e jaar'!E92="","",'ouderschapsverlof na 1e jaar'!B$41+Q53)</f>
        <v/>
      </c>
      <c r="M53" s="61" t="str">
        <f>IF('ouderschapsverlof na 1e jaar'!F92="","",'ouderschapsverlof na 1e jaar'!B$41+R53)</f>
        <v/>
      </c>
      <c r="N53" s="61" t="str">
        <f>IF('ouderschapsverlof na 1e jaar'!G92="","",'ouderschapsverlof na 1e jaar'!B$41+S53)</f>
        <v/>
      </c>
      <c r="O53" s="18">
        <v>357</v>
      </c>
      <c r="P53" s="18">
        <v>358</v>
      </c>
      <c r="Q53" s="18">
        <v>359</v>
      </c>
      <c r="R53" s="18">
        <v>360</v>
      </c>
      <c r="S53" s="18">
        <v>361</v>
      </c>
      <c r="T53" s="34" t="str">
        <f>IF(T52="","",IF(T52+7&gt;='ouderschapsverlof na 1e jaar'!U$20,"",T52+7))</f>
        <v/>
      </c>
      <c r="U53" s="61" t="str">
        <f>IF('ouderschapsverlof na 1e jaar'!L92="","",'ouderschapsverlof na 1e jaar'!K$41+O53)</f>
        <v/>
      </c>
      <c r="V53" s="61" t="str">
        <f>IF('ouderschapsverlof na 1e jaar'!M92="","",'ouderschapsverlof na 1e jaar'!K$41+P53)</f>
        <v/>
      </c>
      <c r="W53" s="61" t="str">
        <f>IF('ouderschapsverlof na 1e jaar'!N92="","",'ouderschapsverlof na 1e jaar'!K$41+Q53)</f>
        <v/>
      </c>
      <c r="X53" s="61" t="str">
        <f>IF('ouderschapsverlof na 1e jaar'!O92="","",'ouderschapsverlof na 1e jaar'!K$41+R53)</f>
        <v/>
      </c>
      <c r="Y53" s="61" t="str">
        <f>IF('ouderschapsverlof na 1e jaar'!P92="","",'ouderschapsverlof na 1e jaar'!K$41+S53)</f>
        <v/>
      </c>
    </row>
    <row r="54" spans="1:25" x14ac:dyDescent="0.25">
      <c r="A54" s="1"/>
      <c r="I54" s="34" t="str">
        <f>IF(T53="","",IF(T53+7&gt;='ouderschapsverlof na 1e jaar'!J$20,"",I53+7))</f>
        <v/>
      </c>
      <c r="J54" s="61" t="str">
        <f>IF('ouderschapsverlof na 1e jaar'!C93="","",'ouderschapsverlof na 1e jaar'!B$41+O54)</f>
        <v/>
      </c>
      <c r="K54" s="61" t="str">
        <f>IF('ouderschapsverlof na 1e jaar'!D93="","",'ouderschapsverlof na 1e jaar'!B$41+P54)</f>
        <v/>
      </c>
      <c r="L54" s="61" t="str">
        <f>IF('ouderschapsverlof na 1e jaar'!E93="","",'ouderschapsverlof na 1e jaar'!B$41+Q54)</f>
        <v/>
      </c>
      <c r="M54" s="61" t="str">
        <f>IF('ouderschapsverlof na 1e jaar'!F93="","",'ouderschapsverlof na 1e jaar'!B$41+R54)</f>
        <v/>
      </c>
      <c r="N54" s="61" t="str">
        <f>IF('ouderschapsverlof na 1e jaar'!G93="","",'ouderschapsverlof na 1e jaar'!B$41+S54)</f>
        <v/>
      </c>
      <c r="O54" s="18">
        <v>364</v>
      </c>
      <c r="P54" s="18">
        <v>365</v>
      </c>
      <c r="Q54" s="18">
        <v>366</v>
      </c>
      <c r="R54" s="18">
        <v>367</v>
      </c>
      <c r="S54" s="18">
        <v>368</v>
      </c>
      <c r="T54" s="34" t="str">
        <f>IF(T53="","",IF(T53+7&gt;='ouderschapsverlof na 1e jaar'!U$20,"",T53+7))</f>
        <v/>
      </c>
      <c r="U54" s="61" t="str">
        <f>IF('ouderschapsverlof na 1e jaar'!L93="","",'ouderschapsverlof na 1e jaar'!K$41+O54)</f>
        <v/>
      </c>
      <c r="V54" s="61" t="str">
        <f>IF('ouderschapsverlof na 1e jaar'!M93="","",'ouderschapsverlof na 1e jaar'!K$41+P54)</f>
        <v/>
      </c>
      <c r="W54" s="61" t="str">
        <f>IF('ouderschapsverlof na 1e jaar'!N93="","",'ouderschapsverlof na 1e jaar'!K$41+Q54)</f>
        <v/>
      </c>
      <c r="X54" s="61" t="str">
        <f>IF('ouderschapsverlof na 1e jaar'!O93="","",'ouderschapsverlof na 1e jaar'!K$41+R54)</f>
        <v/>
      </c>
      <c r="Y54" s="61" t="str">
        <f>IF('ouderschapsverlof na 1e jaar'!P93="","",'ouderschapsverlof na 1e jaar'!K$41+S54)</f>
        <v/>
      </c>
    </row>
    <row r="55" spans="1:25" x14ac:dyDescent="0.25">
      <c r="A55" s="1"/>
      <c r="I55" s="34" t="str">
        <f>IF(T54="","",IF(T54+7&gt;='ouderschapsverlof na 1e jaar'!J$20,"",I54+7))</f>
        <v/>
      </c>
      <c r="J55" s="61" t="str">
        <f>IF('ouderschapsverlof na 1e jaar'!C94="","",'ouderschapsverlof na 1e jaar'!B$41+O55)</f>
        <v/>
      </c>
      <c r="K55" s="61" t="str">
        <f>IF('ouderschapsverlof na 1e jaar'!D94="","",'ouderschapsverlof na 1e jaar'!B$41+P55)</f>
        <v/>
      </c>
      <c r="L55" s="61" t="str">
        <f>IF('ouderschapsverlof na 1e jaar'!E94="","",'ouderschapsverlof na 1e jaar'!B$41+Q55)</f>
        <v/>
      </c>
      <c r="M55" s="61" t="str">
        <f>IF('ouderschapsverlof na 1e jaar'!F94="","",'ouderschapsverlof na 1e jaar'!B$41+R55)</f>
        <v/>
      </c>
      <c r="N55" s="61" t="str">
        <f>IF('ouderschapsverlof na 1e jaar'!G94="","",'ouderschapsverlof na 1e jaar'!B$41+S55)</f>
        <v/>
      </c>
      <c r="O55" s="18">
        <v>371</v>
      </c>
      <c r="P55" s="18">
        <v>372</v>
      </c>
      <c r="Q55" s="18">
        <v>373</v>
      </c>
      <c r="R55" s="18">
        <v>374</v>
      </c>
      <c r="S55" s="18">
        <v>375</v>
      </c>
      <c r="T55" s="34" t="str">
        <f>IF(T54="","",IF(T54+7&gt;='ouderschapsverlof na 1e jaar'!U$20,"",T54+7))</f>
        <v/>
      </c>
      <c r="U55" s="61" t="str">
        <f>IF('ouderschapsverlof na 1e jaar'!L94="","",'ouderschapsverlof na 1e jaar'!K$41+O55)</f>
        <v/>
      </c>
      <c r="V55" s="61" t="str">
        <f>IF('ouderschapsverlof na 1e jaar'!M94="","",'ouderschapsverlof na 1e jaar'!K$41+P55)</f>
        <v/>
      </c>
      <c r="W55" s="61" t="str">
        <f>IF('ouderschapsverlof na 1e jaar'!N94="","",'ouderschapsverlof na 1e jaar'!K$41+Q55)</f>
        <v/>
      </c>
      <c r="X55" s="61" t="str">
        <f>IF('ouderschapsverlof na 1e jaar'!O94="","",'ouderschapsverlof na 1e jaar'!K$41+R55)</f>
        <v/>
      </c>
      <c r="Y55" s="61" t="str">
        <f>IF('ouderschapsverlof na 1e jaar'!P94="","",'ouderschapsverlof na 1e jaar'!K$41+S55)</f>
        <v/>
      </c>
    </row>
    <row r="56" spans="1:25" x14ac:dyDescent="0.25">
      <c r="A56" s="1"/>
      <c r="I56" s="34" t="str">
        <f>IF(T55="","",IF(T55+7&gt;='ouderschapsverlof na 1e jaar'!J$20,"",I55+7))</f>
        <v/>
      </c>
      <c r="J56" s="61" t="str">
        <f>IF('ouderschapsverlof na 1e jaar'!C95="","",'ouderschapsverlof na 1e jaar'!B$41+O56)</f>
        <v/>
      </c>
      <c r="K56" s="61" t="str">
        <f>IF('ouderschapsverlof na 1e jaar'!D95="","",'ouderschapsverlof na 1e jaar'!B$41+P56)</f>
        <v/>
      </c>
      <c r="L56" s="61" t="str">
        <f>IF('ouderschapsverlof na 1e jaar'!E95="","",'ouderschapsverlof na 1e jaar'!B$41+Q56)</f>
        <v/>
      </c>
      <c r="M56" s="61" t="str">
        <f>IF('ouderschapsverlof na 1e jaar'!F95="","",'ouderschapsverlof na 1e jaar'!B$41+R56)</f>
        <v/>
      </c>
      <c r="N56" s="61" t="str">
        <f>IF('ouderschapsverlof na 1e jaar'!G95="","",'ouderschapsverlof na 1e jaar'!B$41+S56)</f>
        <v/>
      </c>
      <c r="O56" s="18">
        <v>378</v>
      </c>
      <c r="P56" s="18">
        <v>379</v>
      </c>
      <c r="Q56" s="18">
        <v>380</v>
      </c>
      <c r="R56" s="18">
        <v>381</v>
      </c>
      <c r="S56" s="18">
        <v>382</v>
      </c>
      <c r="T56" s="34" t="str">
        <f>IF(T55="","",IF(T55+7&gt;='ouderschapsverlof na 1e jaar'!U$20,"",T55+7))</f>
        <v/>
      </c>
      <c r="U56" s="61" t="str">
        <f>IF('ouderschapsverlof na 1e jaar'!L95="","",'ouderschapsverlof na 1e jaar'!K$41+O56)</f>
        <v/>
      </c>
      <c r="V56" s="61" t="str">
        <f>IF('ouderschapsverlof na 1e jaar'!M95="","",'ouderschapsverlof na 1e jaar'!K$41+P56)</f>
        <v/>
      </c>
      <c r="W56" s="61" t="str">
        <f>IF('ouderschapsverlof na 1e jaar'!N95="","",'ouderschapsverlof na 1e jaar'!K$41+Q56)</f>
        <v/>
      </c>
      <c r="X56" s="61" t="str">
        <f>IF('ouderschapsverlof na 1e jaar'!O95="","",'ouderschapsverlof na 1e jaar'!K$41+R56)</f>
        <v/>
      </c>
      <c r="Y56" s="61" t="str">
        <f>IF('ouderschapsverlof na 1e jaar'!P95="","",'ouderschapsverlof na 1e jaar'!K$41+S56)</f>
        <v/>
      </c>
    </row>
    <row r="57" spans="1:25" x14ac:dyDescent="0.25">
      <c r="A57" s="1"/>
      <c r="I57" s="34" t="str">
        <f>IF(T56="","",IF(T56+7&gt;='ouderschapsverlof na 1e jaar'!J$20,"",I56+7))</f>
        <v/>
      </c>
      <c r="J57" s="61" t="str">
        <f>IF('ouderschapsverlof na 1e jaar'!C96="","",'ouderschapsverlof na 1e jaar'!B$41+O57)</f>
        <v/>
      </c>
      <c r="K57" s="61" t="str">
        <f>IF('ouderschapsverlof na 1e jaar'!D96="","",'ouderschapsverlof na 1e jaar'!B$41+P57)</f>
        <v/>
      </c>
      <c r="L57" s="61" t="str">
        <f>IF('ouderschapsverlof na 1e jaar'!E96="","",'ouderschapsverlof na 1e jaar'!B$41+Q57)</f>
        <v/>
      </c>
      <c r="M57" s="61" t="str">
        <f>IF('ouderschapsverlof na 1e jaar'!F96="","",'ouderschapsverlof na 1e jaar'!B$41+R57)</f>
        <v/>
      </c>
      <c r="N57" s="61" t="str">
        <f>IF('ouderschapsverlof na 1e jaar'!G96="","",'ouderschapsverlof na 1e jaar'!B$41+S57)</f>
        <v/>
      </c>
      <c r="O57" s="18">
        <v>385</v>
      </c>
      <c r="P57" s="18">
        <v>386</v>
      </c>
      <c r="Q57" s="18">
        <v>387</v>
      </c>
      <c r="R57" s="18">
        <v>388</v>
      </c>
      <c r="S57" s="18">
        <v>389</v>
      </c>
      <c r="T57" s="34" t="str">
        <f>IF(T56="","",IF(T56+7&gt;='ouderschapsverlof na 1e jaar'!U$20,"",T56+7))</f>
        <v/>
      </c>
      <c r="U57" s="61" t="str">
        <f>IF('ouderschapsverlof na 1e jaar'!L96="","",'ouderschapsverlof na 1e jaar'!K$41+O57)</f>
        <v/>
      </c>
      <c r="V57" s="61" t="str">
        <f>IF('ouderschapsverlof na 1e jaar'!M96="","",'ouderschapsverlof na 1e jaar'!K$41+P57)</f>
        <v/>
      </c>
      <c r="W57" s="61" t="str">
        <f>IF('ouderschapsverlof na 1e jaar'!N96="","",'ouderschapsverlof na 1e jaar'!K$41+Q57)</f>
        <v/>
      </c>
      <c r="X57" s="61" t="str">
        <f>IF('ouderschapsverlof na 1e jaar'!O96="","",'ouderschapsverlof na 1e jaar'!K$41+R57)</f>
        <v/>
      </c>
      <c r="Y57" s="61" t="str">
        <f>IF('ouderschapsverlof na 1e jaar'!P96="","",'ouderschapsverlof na 1e jaar'!K$41+S57)</f>
        <v/>
      </c>
    </row>
    <row r="58" spans="1:25" x14ac:dyDescent="0.25">
      <c r="A58" s="1"/>
      <c r="I58" s="34" t="str">
        <f>IF(T57="","",IF(T57+7&gt;='ouderschapsverlof na 1e jaar'!J$20,"",I57+7))</f>
        <v/>
      </c>
      <c r="J58" s="61" t="str">
        <f>IF('ouderschapsverlof na 1e jaar'!C97="","",'ouderschapsverlof na 1e jaar'!B$41+O58)</f>
        <v/>
      </c>
      <c r="K58" s="61" t="str">
        <f>IF('ouderschapsverlof na 1e jaar'!D97="","",'ouderschapsverlof na 1e jaar'!B$41+P58)</f>
        <v/>
      </c>
      <c r="L58" s="61" t="str">
        <f>IF('ouderschapsverlof na 1e jaar'!E97="","",'ouderschapsverlof na 1e jaar'!B$41+Q58)</f>
        <v/>
      </c>
      <c r="M58" s="61" t="str">
        <f>IF('ouderschapsverlof na 1e jaar'!F97="","",'ouderschapsverlof na 1e jaar'!B$41+R58)</f>
        <v/>
      </c>
      <c r="N58" s="61" t="str">
        <f>IF('ouderschapsverlof na 1e jaar'!G97="","",'ouderschapsverlof na 1e jaar'!B$41+S58)</f>
        <v/>
      </c>
      <c r="O58" s="18">
        <v>392</v>
      </c>
      <c r="P58" s="18">
        <v>393</v>
      </c>
      <c r="Q58" s="18">
        <v>394</v>
      </c>
      <c r="R58" s="18">
        <v>395</v>
      </c>
      <c r="S58" s="18">
        <v>396</v>
      </c>
      <c r="T58" s="34" t="str">
        <f>IF(T57="","",IF(T57+7&gt;='ouderschapsverlof na 1e jaar'!U$20,"",T57+7))</f>
        <v/>
      </c>
      <c r="U58" s="61" t="str">
        <f>IF('ouderschapsverlof na 1e jaar'!L97="","",'ouderschapsverlof na 1e jaar'!K$41+O58)</f>
        <v/>
      </c>
      <c r="V58" s="61" t="str">
        <f>IF('ouderschapsverlof na 1e jaar'!M97="","",'ouderschapsverlof na 1e jaar'!K$41+P58)</f>
        <v/>
      </c>
      <c r="W58" s="61" t="str">
        <f>IF('ouderschapsverlof na 1e jaar'!N97="","",'ouderschapsverlof na 1e jaar'!K$41+Q58)</f>
        <v/>
      </c>
      <c r="X58" s="61" t="str">
        <f>IF('ouderschapsverlof na 1e jaar'!O97="","",'ouderschapsverlof na 1e jaar'!K$41+R58)</f>
        <v/>
      </c>
      <c r="Y58" s="61" t="str">
        <f>IF('ouderschapsverlof na 1e jaar'!P97="","",'ouderschapsverlof na 1e jaar'!K$41+S58)</f>
        <v/>
      </c>
    </row>
    <row r="59" spans="1:25" x14ac:dyDescent="0.25">
      <c r="A59" s="1"/>
      <c r="I59" s="34" t="str">
        <f>IF(T58="","",IF(T58+7&gt;='ouderschapsverlof na 1e jaar'!J$20,"",I58+7))</f>
        <v/>
      </c>
      <c r="J59" s="61" t="str">
        <f>IF('ouderschapsverlof na 1e jaar'!C98="","",'ouderschapsverlof na 1e jaar'!B$41+O59)</f>
        <v/>
      </c>
      <c r="K59" s="61" t="str">
        <f>IF('ouderschapsverlof na 1e jaar'!D98="","",'ouderschapsverlof na 1e jaar'!B$41+P59)</f>
        <v/>
      </c>
      <c r="L59" s="61" t="str">
        <f>IF('ouderschapsverlof na 1e jaar'!E98="","",'ouderschapsverlof na 1e jaar'!B$41+Q59)</f>
        <v/>
      </c>
      <c r="M59" s="61" t="str">
        <f>IF('ouderschapsverlof na 1e jaar'!F98="","",'ouderschapsverlof na 1e jaar'!B$41+R59)</f>
        <v/>
      </c>
      <c r="N59" s="61" t="str">
        <f>IF('ouderschapsverlof na 1e jaar'!G98="","",'ouderschapsverlof na 1e jaar'!B$41+S59)</f>
        <v/>
      </c>
      <c r="O59" s="18">
        <v>399</v>
      </c>
      <c r="P59" s="18">
        <v>400</v>
      </c>
      <c r="Q59" s="18">
        <v>401</v>
      </c>
      <c r="R59" s="18">
        <v>402</v>
      </c>
      <c r="S59" s="18">
        <v>403</v>
      </c>
      <c r="T59" s="34" t="str">
        <f>IF(T58="","",IF(T58+7&gt;='ouderschapsverlof na 1e jaar'!U$20,"",T58+7))</f>
        <v/>
      </c>
      <c r="U59" s="61" t="str">
        <f>IF('ouderschapsverlof na 1e jaar'!L98="","",'ouderschapsverlof na 1e jaar'!K$41+O59)</f>
        <v/>
      </c>
      <c r="V59" s="61" t="str">
        <f>IF('ouderschapsverlof na 1e jaar'!M98="","",'ouderschapsverlof na 1e jaar'!K$41+P59)</f>
        <v/>
      </c>
      <c r="W59" s="61" t="str">
        <f>IF('ouderschapsverlof na 1e jaar'!N98="","",'ouderschapsverlof na 1e jaar'!K$41+Q59)</f>
        <v/>
      </c>
      <c r="X59" s="61" t="str">
        <f>IF('ouderschapsverlof na 1e jaar'!O98="","",'ouderschapsverlof na 1e jaar'!K$41+R59)</f>
        <v/>
      </c>
      <c r="Y59" s="61" t="str">
        <f>IF('ouderschapsverlof na 1e jaar'!P98="","",'ouderschapsverlof na 1e jaar'!K$41+S59)</f>
        <v/>
      </c>
    </row>
    <row r="60" spans="1:25" x14ac:dyDescent="0.25">
      <c r="A60" s="1"/>
      <c r="I60" s="34" t="str">
        <f>IF(T59="","",IF(T59+7&gt;='ouderschapsverlof na 1e jaar'!J$20,"",I59+7))</f>
        <v/>
      </c>
      <c r="J60" s="61" t="str">
        <f>IF('ouderschapsverlof na 1e jaar'!C99="","",'ouderschapsverlof na 1e jaar'!B$41+O60)</f>
        <v/>
      </c>
      <c r="K60" s="61" t="str">
        <f>IF('ouderschapsverlof na 1e jaar'!D99="","",'ouderschapsverlof na 1e jaar'!B$41+P60)</f>
        <v/>
      </c>
      <c r="L60" s="61" t="str">
        <f>IF('ouderschapsverlof na 1e jaar'!E99="","",'ouderschapsverlof na 1e jaar'!B$41+Q60)</f>
        <v/>
      </c>
      <c r="M60" s="61" t="str">
        <f>IF('ouderschapsverlof na 1e jaar'!F99="","",'ouderschapsverlof na 1e jaar'!B$41+R60)</f>
        <v/>
      </c>
      <c r="N60" s="61" t="str">
        <f>IF('ouderschapsverlof na 1e jaar'!G99="","",'ouderschapsverlof na 1e jaar'!B$41+S60)</f>
        <v/>
      </c>
      <c r="O60" s="18">
        <v>406</v>
      </c>
      <c r="P60" s="18">
        <v>407</v>
      </c>
      <c r="Q60" s="18">
        <v>408</v>
      </c>
      <c r="R60" s="18">
        <v>409</v>
      </c>
      <c r="S60" s="18">
        <v>410</v>
      </c>
      <c r="T60" s="34" t="str">
        <f>IF(T59="","",IF(T59+7&gt;='ouderschapsverlof na 1e jaar'!U$20,"",T59+7))</f>
        <v/>
      </c>
      <c r="U60" s="61" t="str">
        <f>IF('ouderschapsverlof na 1e jaar'!L99="","",'ouderschapsverlof na 1e jaar'!K$41+O60)</f>
        <v/>
      </c>
      <c r="V60" s="61" t="str">
        <f>IF('ouderschapsverlof na 1e jaar'!M99="","",'ouderschapsverlof na 1e jaar'!K$41+P60)</f>
        <v/>
      </c>
      <c r="W60" s="61" t="str">
        <f>IF('ouderschapsverlof na 1e jaar'!N99="","",'ouderschapsverlof na 1e jaar'!K$41+Q60)</f>
        <v/>
      </c>
      <c r="X60" s="61" t="str">
        <f>IF('ouderschapsverlof na 1e jaar'!O99="","",'ouderschapsverlof na 1e jaar'!K$41+R60)</f>
        <v/>
      </c>
      <c r="Y60" s="61" t="str">
        <f>IF('ouderschapsverlof na 1e jaar'!P99="","",'ouderschapsverlof na 1e jaar'!K$41+S60)</f>
        <v/>
      </c>
    </row>
    <row r="61" spans="1:25" x14ac:dyDescent="0.25">
      <c r="A61" s="1"/>
      <c r="I61" s="34" t="str">
        <f>IF(T60="","",IF(T60+7&gt;='ouderschapsverlof na 1e jaar'!J$20,"",I60+7))</f>
        <v/>
      </c>
      <c r="J61" s="61" t="str">
        <f>IF('ouderschapsverlof na 1e jaar'!C100="","",'ouderschapsverlof na 1e jaar'!B$41+O61)</f>
        <v/>
      </c>
      <c r="K61" s="61" t="str">
        <f>IF('ouderschapsverlof na 1e jaar'!D100="","",'ouderschapsverlof na 1e jaar'!B$41+P61)</f>
        <v/>
      </c>
      <c r="L61" s="61" t="str">
        <f>IF('ouderschapsverlof na 1e jaar'!E100="","",'ouderschapsverlof na 1e jaar'!B$41+Q61)</f>
        <v/>
      </c>
      <c r="M61" s="61" t="str">
        <f>IF('ouderschapsverlof na 1e jaar'!F100="","",'ouderschapsverlof na 1e jaar'!B$41+R61)</f>
        <v/>
      </c>
      <c r="N61" s="61" t="str">
        <f>IF('ouderschapsverlof na 1e jaar'!G100="","",'ouderschapsverlof na 1e jaar'!B$41+S61)</f>
        <v/>
      </c>
      <c r="O61" s="18">
        <v>413</v>
      </c>
      <c r="P61" s="18">
        <v>414</v>
      </c>
      <c r="Q61" s="18">
        <v>415</v>
      </c>
      <c r="R61" s="18">
        <v>416</v>
      </c>
      <c r="S61" s="18">
        <v>417</v>
      </c>
      <c r="T61" s="34" t="str">
        <f>IF(T60="","",IF(T60+7&gt;='ouderschapsverlof na 1e jaar'!U$20,"",T60+7))</f>
        <v/>
      </c>
      <c r="U61" s="61" t="str">
        <f>IF('ouderschapsverlof na 1e jaar'!L100="","",'ouderschapsverlof na 1e jaar'!K$41+O61)</f>
        <v/>
      </c>
      <c r="V61" s="61" t="str">
        <f>IF('ouderschapsverlof na 1e jaar'!M100="","",'ouderschapsverlof na 1e jaar'!K$41+P61)</f>
        <v/>
      </c>
      <c r="W61" s="61" t="str">
        <f>IF('ouderschapsverlof na 1e jaar'!N100="","",'ouderschapsverlof na 1e jaar'!K$41+Q61)</f>
        <v/>
      </c>
      <c r="X61" s="61" t="str">
        <f>IF('ouderschapsverlof na 1e jaar'!O100="","",'ouderschapsverlof na 1e jaar'!K$41+R61)</f>
        <v/>
      </c>
      <c r="Y61" s="61" t="str">
        <f>IF('ouderschapsverlof na 1e jaar'!P100="","",'ouderschapsverlof na 1e jaar'!K$41+S61)</f>
        <v/>
      </c>
    </row>
    <row r="62" spans="1:25" x14ac:dyDescent="0.25">
      <c r="A62" s="1"/>
      <c r="I62" s="34" t="str">
        <f>IF(T61="","",IF(T61+7&gt;='ouderschapsverlof na 1e jaar'!J$20,"",I61+7))</f>
        <v/>
      </c>
      <c r="J62" s="61" t="str">
        <f>IF('ouderschapsverlof na 1e jaar'!C101="","",'ouderschapsverlof na 1e jaar'!B$41+O62)</f>
        <v/>
      </c>
      <c r="K62" s="61" t="str">
        <f>IF('ouderschapsverlof na 1e jaar'!D101="","",'ouderschapsverlof na 1e jaar'!B$41+P62)</f>
        <v/>
      </c>
      <c r="L62" s="61" t="str">
        <f>IF('ouderschapsverlof na 1e jaar'!E101="","",'ouderschapsverlof na 1e jaar'!B$41+Q62)</f>
        <v/>
      </c>
      <c r="M62" s="61" t="str">
        <f>IF('ouderschapsverlof na 1e jaar'!F101="","",'ouderschapsverlof na 1e jaar'!B$41+R62)</f>
        <v/>
      </c>
      <c r="N62" s="61" t="str">
        <f>IF('ouderschapsverlof na 1e jaar'!G101="","",'ouderschapsverlof na 1e jaar'!B$41+S62)</f>
        <v/>
      </c>
      <c r="O62" s="18">
        <v>420</v>
      </c>
      <c r="P62" s="18">
        <v>421</v>
      </c>
      <c r="Q62" s="18">
        <v>422</v>
      </c>
      <c r="R62" s="18">
        <v>423</v>
      </c>
      <c r="S62" s="18">
        <v>424</v>
      </c>
      <c r="T62" s="34" t="str">
        <f>IF(T61="","",IF(T61+7&gt;='ouderschapsverlof na 1e jaar'!U$20,"",T61+7))</f>
        <v/>
      </c>
      <c r="U62" s="61" t="str">
        <f>IF('ouderschapsverlof na 1e jaar'!L101="","",'ouderschapsverlof na 1e jaar'!K$41+O62)</f>
        <v/>
      </c>
      <c r="V62" s="61" t="str">
        <f>IF('ouderschapsverlof na 1e jaar'!M101="","",'ouderschapsverlof na 1e jaar'!K$41+P62)</f>
        <v/>
      </c>
      <c r="W62" s="61" t="str">
        <f>IF('ouderschapsverlof na 1e jaar'!N101="","",'ouderschapsverlof na 1e jaar'!K$41+Q62)</f>
        <v/>
      </c>
      <c r="X62" s="61" t="str">
        <f>IF('ouderschapsverlof na 1e jaar'!O101="","",'ouderschapsverlof na 1e jaar'!K$41+R62)</f>
        <v/>
      </c>
      <c r="Y62" s="61" t="str">
        <f>IF('ouderschapsverlof na 1e jaar'!P101="","",'ouderschapsverlof na 1e jaar'!K$41+S62)</f>
        <v/>
      </c>
    </row>
    <row r="63" spans="1:25" x14ac:dyDescent="0.25">
      <c r="A63" s="1"/>
      <c r="I63" s="34" t="str">
        <f>IF(T62="","",IF(T62+7&gt;='ouderschapsverlof na 1e jaar'!J$20,"",I62+7))</f>
        <v/>
      </c>
      <c r="J63" s="61" t="str">
        <f>IF('ouderschapsverlof na 1e jaar'!C102="","",'ouderschapsverlof na 1e jaar'!B$41+O63)</f>
        <v/>
      </c>
      <c r="K63" s="61" t="str">
        <f>IF('ouderschapsverlof na 1e jaar'!D102="","",'ouderschapsverlof na 1e jaar'!B$41+P63)</f>
        <v/>
      </c>
      <c r="L63" s="61" t="str">
        <f>IF('ouderschapsverlof na 1e jaar'!E102="","",'ouderschapsverlof na 1e jaar'!B$41+Q63)</f>
        <v/>
      </c>
      <c r="M63" s="61" t="str">
        <f>IF('ouderschapsverlof na 1e jaar'!F102="","",'ouderschapsverlof na 1e jaar'!B$41+R63)</f>
        <v/>
      </c>
      <c r="N63" s="61" t="str">
        <f>IF('ouderschapsverlof na 1e jaar'!G102="","",'ouderschapsverlof na 1e jaar'!B$41+S63)</f>
        <v/>
      </c>
      <c r="O63" s="18">
        <v>427</v>
      </c>
      <c r="P63" s="18">
        <v>428</v>
      </c>
      <c r="Q63" s="18">
        <v>429</v>
      </c>
      <c r="R63" s="18">
        <v>430</v>
      </c>
      <c r="S63" s="18">
        <v>431</v>
      </c>
      <c r="T63" s="34" t="str">
        <f>IF(T62="","",IF(T62+7&gt;='ouderschapsverlof na 1e jaar'!U$20,"",T62+7))</f>
        <v/>
      </c>
      <c r="U63" s="61" t="str">
        <f>IF('ouderschapsverlof na 1e jaar'!L102="","",'ouderschapsverlof na 1e jaar'!K$41+O63)</f>
        <v/>
      </c>
      <c r="V63" s="61" t="str">
        <f>IF('ouderschapsverlof na 1e jaar'!M102="","",'ouderschapsverlof na 1e jaar'!K$41+P63)</f>
        <v/>
      </c>
      <c r="W63" s="61" t="str">
        <f>IF('ouderschapsverlof na 1e jaar'!N102="","",'ouderschapsverlof na 1e jaar'!K$41+Q63)</f>
        <v/>
      </c>
      <c r="X63" s="61" t="str">
        <f>IF('ouderschapsverlof na 1e jaar'!O102="","",'ouderschapsverlof na 1e jaar'!K$41+R63)</f>
        <v/>
      </c>
      <c r="Y63" s="61" t="str">
        <f>IF('ouderschapsverlof na 1e jaar'!P102="","",'ouderschapsverlof na 1e jaar'!K$41+S63)</f>
        <v/>
      </c>
    </row>
    <row r="64" spans="1:25" x14ac:dyDescent="0.25">
      <c r="A64" s="1"/>
      <c r="I64" s="34" t="str">
        <f>IF(T63="","",IF(T63+7&gt;='ouderschapsverlof na 1e jaar'!J$20,"",I63+7))</f>
        <v/>
      </c>
      <c r="J64" s="61" t="str">
        <f>IF('ouderschapsverlof na 1e jaar'!C103="","",'ouderschapsverlof na 1e jaar'!B$41+O64)</f>
        <v/>
      </c>
      <c r="K64" s="61" t="str">
        <f>IF('ouderschapsverlof na 1e jaar'!D103="","",'ouderschapsverlof na 1e jaar'!B$41+P64)</f>
        <v/>
      </c>
      <c r="L64" s="61" t="str">
        <f>IF('ouderschapsverlof na 1e jaar'!E103="","",'ouderschapsverlof na 1e jaar'!B$41+Q64)</f>
        <v/>
      </c>
      <c r="M64" s="61" t="str">
        <f>IF('ouderschapsverlof na 1e jaar'!F103="","",'ouderschapsverlof na 1e jaar'!B$41+R64)</f>
        <v/>
      </c>
      <c r="N64" s="61" t="str">
        <f>IF('ouderschapsverlof na 1e jaar'!G103="","",'ouderschapsverlof na 1e jaar'!B$41+S64)</f>
        <v/>
      </c>
      <c r="O64" s="18">
        <v>434</v>
      </c>
      <c r="P64" s="18">
        <v>435</v>
      </c>
      <c r="Q64" s="18">
        <v>436</v>
      </c>
      <c r="R64" s="18">
        <v>437</v>
      </c>
      <c r="S64" s="18">
        <v>438</v>
      </c>
      <c r="T64" s="34" t="str">
        <f>IF(T63="","",IF(T63+7&gt;='ouderschapsverlof na 1e jaar'!U$20,"",T63+7))</f>
        <v/>
      </c>
      <c r="U64" s="61" t="str">
        <f>IF('ouderschapsverlof na 1e jaar'!L103="","",'ouderschapsverlof na 1e jaar'!K$41+O64)</f>
        <v/>
      </c>
      <c r="V64" s="61" t="str">
        <f>IF('ouderschapsverlof na 1e jaar'!M103="","",'ouderschapsverlof na 1e jaar'!K$41+P64)</f>
        <v/>
      </c>
      <c r="W64" s="61" t="str">
        <f>IF('ouderschapsverlof na 1e jaar'!N103="","",'ouderschapsverlof na 1e jaar'!K$41+Q64)</f>
        <v/>
      </c>
      <c r="X64" s="61" t="str">
        <f>IF('ouderschapsverlof na 1e jaar'!O103="","",'ouderschapsverlof na 1e jaar'!K$41+R64)</f>
        <v/>
      </c>
      <c r="Y64" s="61" t="str">
        <f>IF('ouderschapsverlof na 1e jaar'!P103="","",'ouderschapsverlof na 1e jaar'!K$41+S64)</f>
        <v/>
      </c>
    </row>
    <row r="65" spans="1:25" x14ac:dyDescent="0.25">
      <c r="A65" s="1"/>
      <c r="I65" s="34" t="str">
        <f>IF(T64="","",IF(T64+7&gt;='ouderschapsverlof na 1e jaar'!J$20,"",I64+7))</f>
        <v/>
      </c>
      <c r="J65" s="61" t="str">
        <f>IF('ouderschapsverlof na 1e jaar'!C104="","",'ouderschapsverlof na 1e jaar'!B$41+O65)</f>
        <v/>
      </c>
      <c r="K65" s="61" t="str">
        <f>IF('ouderschapsverlof na 1e jaar'!D104="","",'ouderschapsverlof na 1e jaar'!B$41+P65)</f>
        <v/>
      </c>
      <c r="L65" s="61" t="str">
        <f>IF('ouderschapsverlof na 1e jaar'!E104="","",'ouderschapsverlof na 1e jaar'!B$41+Q65)</f>
        <v/>
      </c>
      <c r="M65" s="61" t="str">
        <f>IF('ouderschapsverlof na 1e jaar'!F104="","",'ouderschapsverlof na 1e jaar'!B$41+R65)</f>
        <v/>
      </c>
      <c r="N65" s="61" t="str">
        <f>IF('ouderschapsverlof na 1e jaar'!G104="","",'ouderschapsverlof na 1e jaar'!B$41+S65)</f>
        <v/>
      </c>
      <c r="O65" s="18">
        <v>441</v>
      </c>
      <c r="P65" s="18">
        <v>442</v>
      </c>
      <c r="Q65" s="18">
        <v>443</v>
      </c>
      <c r="R65" s="18">
        <v>444</v>
      </c>
      <c r="S65" s="18">
        <v>445</v>
      </c>
      <c r="T65" s="34" t="str">
        <f>IF(T64="","",IF(T64+7&gt;='ouderschapsverlof na 1e jaar'!U$20,"",T64+7))</f>
        <v/>
      </c>
      <c r="U65" s="61" t="str">
        <f>IF('ouderschapsverlof na 1e jaar'!L104="","",'ouderschapsverlof na 1e jaar'!K$41+O65)</f>
        <v/>
      </c>
      <c r="V65" s="61" t="str">
        <f>IF('ouderschapsverlof na 1e jaar'!M104="","",'ouderschapsverlof na 1e jaar'!K$41+P65)</f>
        <v/>
      </c>
      <c r="W65" s="61" t="str">
        <f>IF('ouderschapsverlof na 1e jaar'!N104="","",'ouderschapsverlof na 1e jaar'!K$41+Q65)</f>
        <v/>
      </c>
      <c r="X65" s="61" t="str">
        <f>IF('ouderschapsverlof na 1e jaar'!O104="","",'ouderschapsverlof na 1e jaar'!K$41+R65)</f>
        <v/>
      </c>
      <c r="Y65" s="61" t="str">
        <f>IF('ouderschapsverlof na 1e jaar'!P104="","",'ouderschapsverlof na 1e jaar'!K$41+S65)</f>
        <v/>
      </c>
    </row>
    <row r="66" spans="1:25" x14ac:dyDescent="0.25">
      <c r="A66" s="1"/>
      <c r="I66" s="34" t="str">
        <f>IF(T65="","",IF(T65+7&gt;='ouderschapsverlof na 1e jaar'!J$20,"",I65+7))</f>
        <v/>
      </c>
      <c r="J66" s="61" t="str">
        <f>IF('ouderschapsverlof na 1e jaar'!C105="","",'ouderschapsverlof na 1e jaar'!B$41+O66)</f>
        <v/>
      </c>
      <c r="K66" s="61" t="str">
        <f>IF('ouderschapsverlof na 1e jaar'!D105="","",'ouderschapsverlof na 1e jaar'!B$41+P66)</f>
        <v/>
      </c>
      <c r="L66" s="61" t="str">
        <f>IF('ouderschapsverlof na 1e jaar'!E105="","",'ouderschapsverlof na 1e jaar'!B$41+Q66)</f>
        <v/>
      </c>
      <c r="M66" s="61" t="str">
        <f>IF('ouderschapsverlof na 1e jaar'!F105="","",'ouderschapsverlof na 1e jaar'!B$41+R66)</f>
        <v/>
      </c>
      <c r="N66" s="61" t="str">
        <f>IF('ouderschapsverlof na 1e jaar'!G105="","",'ouderschapsverlof na 1e jaar'!B$41+S66)</f>
        <v/>
      </c>
      <c r="O66" s="18">
        <v>448</v>
      </c>
      <c r="P66" s="18">
        <v>449</v>
      </c>
      <c r="Q66" s="18">
        <v>450</v>
      </c>
      <c r="R66" s="18">
        <v>451</v>
      </c>
      <c r="S66" s="18">
        <v>452</v>
      </c>
      <c r="T66" s="34" t="str">
        <f>IF(T65="","",IF(T65+7&gt;='ouderschapsverlof na 1e jaar'!U$20,"",T65+7))</f>
        <v/>
      </c>
      <c r="U66" s="61" t="str">
        <f>IF('ouderschapsverlof na 1e jaar'!L105="","",'ouderschapsverlof na 1e jaar'!K$41+O66)</f>
        <v/>
      </c>
      <c r="V66" s="61" t="str">
        <f>IF('ouderschapsverlof na 1e jaar'!M105="","",'ouderschapsverlof na 1e jaar'!K$41+P66)</f>
        <v/>
      </c>
      <c r="W66" s="61" t="str">
        <f>IF('ouderschapsverlof na 1e jaar'!N105="","",'ouderschapsverlof na 1e jaar'!K$41+Q66)</f>
        <v/>
      </c>
      <c r="X66" s="61" t="str">
        <f>IF('ouderschapsverlof na 1e jaar'!O105="","",'ouderschapsverlof na 1e jaar'!K$41+R66)</f>
        <v/>
      </c>
      <c r="Y66" s="61" t="str">
        <f>IF('ouderschapsverlof na 1e jaar'!P105="","",'ouderschapsverlof na 1e jaar'!K$41+S66)</f>
        <v/>
      </c>
    </row>
    <row r="67" spans="1:25" x14ac:dyDescent="0.25">
      <c r="A67" s="1"/>
      <c r="I67" s="34" t="str">
        <f>IF(T66="","",IF(T66+7&gt;='ouderschapsverlof na 1e jaar'!J$20,"",I66+7))</f>
        <v/>
      </c>
      <c r="J67" s="61" t="str">
        <f>IF('ouderschapsverlof na 1e jaar'!C106="","",'ouderschapsverlof na 1e jaar'!B$41+O67)</f>
        <v/>
      </c>
      <c r="K67" s="61" t="str">
        <f>IF('ouderschapsverlof na 1e jaar'!D106="","",'ouderschapsverlof na 1e jaar'!B$41+P67)</f>
        <v/>
      </c>
      <c r="L67" s="61" t="str">
        <f>IF('ouderschapsverlof na 1e jaar'!E106="","",'ouderschapsverlof na 1e jaar'!B$41+Q67)</f>
        <v/>
      </c>
      <c r="M67" s="61" t="str">
        <f>IF('ouderschapsverlof na 1e jaar'!F106="","",'ouderschapsverlof na 1e jaar'!B$41+R67)</f>
        <v/>
      </c>
      <c r="N67" s="61" t="str">
        <f>IF('ouderschapsverlof na 1e jaar'!G106="","",'ouderschapsverlof na 1e jaar'!B$41+S67)</f>
        <v/>
      </c>
      <c r="O67" s="18">
        <v>455</v>
      </c>
      <c r="P67" s="18">
        <v>456</v>
      </c>
      <c r="Q67" s="18">
        <v>457</v>
      </c>
      <c r="R67" s="18">
        <v>458</v>
      </c>
      <c r="S67" s="18">
        <v>459</v>
      </c>
      <c r="T67" s="34" t="str">
        <f>IF(T66="","",IF(T66+7&gt;='ouderschapsverlof na 1e jaar'!U$20,"",T66+7))</f>
        <v/>
      </c>
      <c r="U67" s="61" t="str">
        <f>IF('ouderschapsverlof na 1e jaar'!L106="","",'ouderschapsverlof na 1e jaar'!K$41+O67)</f>
        <v/>
      </c>
      <c r="V67" s="61" t="str">
        <f>IF('ouderschapsverlof na 1e jaar'!M106="","",'ouderschapsverlof na 1e jaar'!K$41+P67)</f>
        <v/>
      </c>
      <c r="W67" s="61" t="str">
        <f>IF('ouderschapsverlof na 1e jaar'!N106="","",'ouderschapsverlof na 1e jaar'!K$41+Q67)</f>
        <v/>
      </c>
      <c r="X67" s="61" t="str">
        <f>IF('ouderschapsverlof na 1e jaar'!O106="","",'ouderschapsverlof na 1e jaar'!K$41+R67)</f>
        <v/>
      </c>
      <c r="Y67" s="61" t="str">
        <f>IF('ouderschapsverlof na 1e jaar'!P106="","",'ouderschapsverlof na 1e jaar'!K$41+S67)</f>
        <v/>
      </c>
    </row>
    <row r="68" spans="1:25" x14ac:dyDescent="0.25">
      <c r="A68" s="1"/>
      <c r="I68" s="34" t="str">
        <f>IF(T67="","",IF(T67+7&gt;='ouderschapsverlof na 1e jaar'!J$20,"",I67+7))</f>
        <v/>
      </c>
      <c r="J68" s="61" t="str">
        <f>IF('ouderschapsverlof na 1e jaar'!C107="","",'ouderschapsverlof na 1e jaar'!B$41+O68)</f>
        <v/>
      </c>
      <c r="K68" s="61" t="str">
        <f>IF('ouderschapsverlof na 1e jaar'!D107="","",'ouderschapsverlof na 1e jaar'!B$41+P68)</f>
        <v/>
      </c>
      <c r="L68" s="61" t="str">
        <f>IF('ouderschapsverlof na 1e jaar'!E107="","",'ouderschapsverlof na 1e jaar'!B$41+Q68)</f>
        <v/>
      </c>
      <c r="M68" s="61" t="str">
        <f>IF('ouderschapsverlof na 1e jaar'!F107="","",'ouderschapsverlof na 1e jaar'!B$41+R68)</f>
        <v/>
      </c>
      <c r="N68" s="61" t="str">
        <f>IF('ouderschapsverlof na 1e jaar'!G107="","",'ouderschapsverlof na 1e jaar'!B$41+S68)</f>
        <v/>
      </c>
      <c r="O68" s="18">
        <v>462</v>
      </c>
      <c r="P68" s="18">
        <v>463</v>
      </c>
      <c r="Q68" s="18">
        <v>464</v>
      </c>
      <c r="R68" s="18">
        <v>465</v>
      </c>
      <c r="S68" s="18">
        <v>466</v>
      </c>
      <c r="T68" s="34" t="str">
        <f>IF(T67="","",IF(T67+7&gt;='ouderschapsverlof na 1e jaar'!U$20,"",T67+7))</f>
        <v/>
      </c>
      <c r="U68" s="61" t="str">
        <f>IF('ouderschapsverlof na 1e jaar'!L107="","",'ouderschapsverlof na 1e jaar'!K$41+O68)</f>
        <v/>
      </c>
      <c r="V68" s="61" t="str">
        <f>IF('ouderschapsverlof na 1e jaar'!M107="","",'ouderschapsverlof na 1e jaar'!K$41+P68)</f>
        <v/>
      </c>
      <c r="W68" s="61" t="str">
        <f>IF('ouderschapsverlof na 1e jaar'!N107="","",'ouderschapsverlof na 1e jaar'!K$41+Q68)</f>
        <v/>
      </c>
      <c r="X68" s="61" t="str">
        <f>IF('ouderschapsverlof na 1e jaar'!O107="","",'ouderschapsverlof na 1e jaar'!K$41+R68)</f>
        <v/>
      </c>
      <c r="Y68" s="61" t="str">
        <f>IF('ouderschapsverlof na 1e jaar'!P107="","",'ouderschapsverlof na 1e jaar'!K$41+S68)</f>
        <v/>
      </c>
    </row>
    <row r="69" spans="1:25" x14ac:dyDescent="0.25">
      <c r="A69" s="1"/>
      <c r="I69" s="34" t="str">
        <f>IF(T68="","",IF(T68+7&gt;='ouderschapsverlof na 1e jaar'!J$20,"",I68+7))</f>
        <v/>
      </c>
      <c r="J69" s="61" t="str">
        <f>IF('ouderschapsverlof na 1e jaar'!C108="","",'ouderschapsverlof na 1e jaar'!B$41+O69)</f>
        <v/>
      </c>
      <c r="K69" s="61" t="str">
        <f>IF('ouderschapsverlof na 1e jaar'!D108="","",'ouderschapsverlof na 1e jaar'!B$41+P69)</f>
        <v/>
      </c>
      <c r="L69" s="61" t="str">
        <f>IF('ouderschapsverlof na 1e jaar'!E108="","",'ouderschapsverlof na 1e jaar'!B$41+Q69)</f>
        <v/>
      </c>
      <c r="M69" s="61" t="str">
        <f>IF('ouderschapsverlof na 1e jaar'!F108="","",'ouderschapsverlof na 1e jaar'!B$41+R69)</f>
        <v/>
      </c>
      <c r="N69" s="61" t="str">
        <f>IF('ouderschapsverlof na 1e jaar'!G108="","",'ouderschapsverlof na 1e jaar'!B$41+S69)</f>
        <v/>
      </c>
      <c r="O69" s="18">
        <v>469</v>
      </c>
      <c r="P69" s="18">
        <v>470</v>
      </c>
      <c r="Q69" s="18">
        <v>471</v>
      </c>
      <c r="R69" s="18">
        <v>472</v>
      </c>
      <c r="S69" s="18">
        <v>473</v>
      </c>
      <c r="T69" s="34" t="str">
        <f>IF(T68="","",IF(T68+7&gt;='ouderschapsverlof na 1e jaar'!U$20,"",T68+7))</f>
        <v/>
      </c>
      <c r="U69" s="61" t="str">
        <f>IF('ouderschapsverlof na 1e jaar'!L108="","",'ouderschapsverlof na 1e jaar'!K$41+O69)</f>
        <v/>
      </c>
      <c r="V69" s="61" t="str">
        <f>IF('ouderschapsverlof na 1e jaar'!M108="","",'ouderschapsverlof na 1e jaar'!K$41+P69)</f>
        <v/>
      </c>
      <c r="W69" s="61" t="str">
        <f>IF('ouderschapsverlof na 1e jaar'!N108="","",'ouderschapsverlof na 1e jaar'!K$41+Q69)</f>
        <v/>
      </c>
      <c r="X69" s="61" t="str">
        <f>IF('ouderschapsverlof na 1e jaar'!O108="","",'ouderschapsverlof na 1e jaar'!K$41+R69)</f>
        <v/>
      </c>
      <c r="Y69" s="61" t="str">
        <f>IF('ouderschapsverlof na 1e jaar'!P108="","",'ouderschapsverlof na 1e jaar'!K$41+S69)</f>
        <v/>
      </c>
    </row>
    <row r="70" spans="1:25" x14ac:dyDescent="0.25">
      <c r="A70" s="1"/>
      <c r="I70" s="34" t="str">
        <f>IF(T69="","",IF(T69+7&gt;='ouderschapsverlof na 1e jaar'!J$20,"",I69+7))</f>
        <v/>
      </c>
      <c r="J70" s="61" t="str">
        <f>IF('ouderschapsverlof na 1e jaar'!C109="","",'ouderschapsverlof na 1e jaar'!B$41+O70)</f>
        <v/>
      </c>
      <c r="K70" s="61" t="str">
        <f>IF('ouderschapsverlof na 1e jaar'!D109="","",'ouderschapsverlof na 1e jaar'!B$41+P70)</f>
        <v/>
      </c>
      <c r="L70" s="61" t="str">
        <f>IF('ouderschapsverlof na 1e jaar'!E109="","",'ouderschapsverlof na 1e jaar'!B$41+Q70)</f>
        <v/>
      </c>
      <c r="M70" s="61" t="str">
        <f>IF('ouderschapsverlof na 1e jaar'!F109="","",'ouderschapsverlof na 1e jaar'!B$41+R70)</f>
        <v/>
      </c>
      <c r="N70" s="61" t="str">
        <f>IF('ouderschapsverlof na 1e jaar'!G109="","",'ouderschapsverlof na 1e jaar'!B$41+S70)</f>
        <v/>
      </c>
      <c r="O70" s="18">
        <v>476</v>
      </c>
      <c r="P70" s="18">
        <v>477</v>
      </c>
      <c r="Q70" s="18">
        <v>478</v>
      </c>
      <c r="R70" s="18">
        <v>479</v>
      </c>
      <c r="S70" s="18">
        <v>480</v>
      </c>
      <c r="T70" s="34" t="str">
        <f>IF(T69="","",IF(T69+7&gt;='ouderschapsverlof na 1e jaar'!U$20,"",T69+7))</f>
        <v/>
      </c>
      <c r="U70" s="61" t="str">
        <f>IF('ouderschapsverlof na 1e jaar'!L109="","",'ouderschapsverlof na 1e jaar'!K$41+O70)</f>
        <v/>
      </c>
      <c r="V70" s="61" t="str">
        <f>IF('ouderschapsverlof na 1e jaar'!M109="","",'ouderschapsverlof na 1e jaar'!K$41+P70)</f>
        <v/>
      </c>
      <c r="W70" s="61" t="str">
        <f>IF('ouderschapsverlof na 1e jaar'!N109="","",'ouderschapsverlof na 1e jaar'!K$41+Q70)</f>
        <v/>
      </c>
      <c r="X70" s="61" t="str">
        <f>IF('ouderschapsverlof na 1e jaar'!O109="","",'ouderschapsverlof na 1e jaar'!K$41+R70)</f>
        <v/>
      </c>
      <c r="Y70" s="61" t="str">
        <f>IF('ouderschapsverlof na 1e jaar'!P109="","",'ouderschapsverlof na 1e jaar'!K$41+S70)</f>
        <v/>
      </c>
    </row>
    <row r="71" spans="1:25" x14ac:dyDescent="0.25">
      <c r="A71" s="1"/>
      <c r="I71" s="34" t="str">
        <f>IF(T70="","",IF(T70+7&gt;='ouderschapsverlof na 1e jaar'!J$20,"",I70+7))</f>
        <v/>
      </c>
      <c r="J71" s="61" t="str">
        <f>IF('ouderschapsverlof na 1e jaar'!C110="","",'ouderschapsverlof na 1e jaar'!B$41+O71)</f>
        <v/>
      </c>
      <c r="K71" s="61" t="str">
        <f>IF('ouderschapsverlof na 1e jaar'!D110="","",'ouderschapsverlof na 1e jaar'!B$41+P71)</f>
        <v/>
      </c>
      <c r="L71" s="61" t="str">
        <f>IF('ouderschapsverlof na 1e jaar'!E110="","",'ouderschapsverlof na 1e jaar'!B$41+Q71)</f>
        <v/>
      </c>
      <c r="M71" s="61" t="str">
        <f>IF('ouderschapsverlof na 1e jaar'!F110="","",'ouderschapsverlof na 1e jaar'!B$41+R71)</f>
        <v/>
      </c>
      <c r="N71" s="61" t="str">
        <f>IF('ouderschapsverlof na 1e jaar'!G110="","",'ouderschapsverlof na 1e jaar'!B$41+S71)</f>
        <v/>
      </c>
      <c r="O71" s="18">
        <v>483</v>
      </c>
      <c r="P71" s="18">
        <v>484</v>
      </c>
      <c r="Q71" s="18">
        <v>485</v>
      </c>
      <c r="R71" s="18">
        <v>486</v>
      </c>
      <c r="S71" s="18">
        <v>487</v>
      </c>
      <c r="T71" s="34" t="str">
        <f>IF(T70="","",IF(T70+7&gt;='ouderschapsverlof na 1e jaar'!U$20,"",T70+7))</f>
        <v/>
      </c>
      <c r="U71" s="61" t="str">
        <f>IF('ouderschapsverlof na 1e jaar'!L110="","",'ouderschapsverlof na 1e jaar'!K$41+O71)</f>
        <v/>
      </c>
      <c r="V71" s="61" t="str">
        <f>IF('ouderschapsverlof na 1e jaar'!M110="","",'ouderschapsverlof na 1e jaar'!K$41+P71)</f>
        <v/>
      </c>
      <c r="W71" s="61" t="str">
        <f>IF('ouderschapsverlof na 1e jaar'!N110="","",'ouderschapsverlof na 1e jaar'!K$41+Q71)</f>
        <v/>
      </c>
      <c r="X71" s="61" t="str">
        <f>IF('ouderschapsverlof na 1e jaar'!O110="","",'ouderschapsverlof na 1e jaar'!K$41+R71)</f>
        <v/>
      </c>
      <c r="Y71" s="61" t="str">
        <f>IF('ouderschapsverlof na 1e jaar'!P110="","",'ouderschapsverlof na 1e jaar'!K$41+S71)</f>
        <v/>
      </c>
    </row>
    <row r="72" spans="1:25" x14ac:dyDescent="0.25">
      <c r="A72" s="1"/>
      <c r="I72" s="34" t="str">
        <f>IF(T71="","",IF(T71+7&gt;='ouderschapsverlof na 1e jaar'!J$20,"",I71+7))</f>
        <v/>
      </c>
      <c r="J72" s="61" t="str">
        <f>IF('ouderschapsverlof na 1e jaar'!C111="","",'ouderschapsverlof na 1e jaar'!B$41+O72)</f>
        <v/>
      </c>
      <c r="K72" s="61" t="str">
        <f>IF('ouderschapsverlof na 1e jaar'!D111="","",'ouderschapsverlof na 1e jaar'!B$41+P72)</f>
        <v/>
      </c>
      <c r="L72" s="61" t="str">
        <f>IF('ouderschapsverlof na 1e jaar'!E111="","",'ouderschapsverlof na 1e jaar'!B$41+Q72)</f>
        <v/>
      </c>
      <c r="M72" s="61" t="str">
        <f>IF('ouderschapsverlof na 1e jaar'!F111="","",'ouderschapsverlof na 1e jaar'!B$41+R72)</f>
        <v/>
      </c>
      <c r="N72" s="61" t="str">
        <f>IF('ouderschapsverlof na 1e jaar'!G111="","",'ouderschapsverlof na 1e jaar'!B$41+S72)</f>
        <v/>
      </c>
      <c r="O72" s="18">
        <v>490</v>
      </c>
      <c r="P72" s="18">
        <v>491</v>
      </c>
      <c r="Q72" s="18">
        <v>492</v>
      </c>
      <c r="R72" s="18">
        <v>493</v>
      </c>
      <c r="S72" s="18">
        <v>494</v>
      </c>
      <c r="T72" s="34" t="str">
        <f>IF(T71="","",IF(T71+7&gt;='ouderschapsverlof na 1e jaar'!U$20,"",T71+7))</f>
        <v/>
      </c>
      <c r="U72" s="61" t="str">
        <f>IF('ouderschapsverlof na 1e jaar'!L111="","",'ouderschapsverlof na 1e jaar'!K$41+O72)</f>
        <v/>
      </c>
      <c r="V72" s="61" t="str">
        <f>IF('ouderschapsverlof na 1e jaar'!M111="","",'ouderschapsverlof na 1e jaar'!K$41+P72)</f>
        <v/>
      </c>
      <c r="W72" s="61" t="str">
        <f>IF('ouderschapsverlof na 1e jaar'!N111="","",'ouderschapsverlof na 1e jaar'!K$41+Q72)</f>
        <v/>
      </c>
      <c r="X72" s="61" t="str">
        <f>IF('ouderschapsverlof na 1e jaar'!O111="","",'ouderschapsverlof na 1e jaar'!K$41+R72)</f>
        <v/>
      </c>
      <c r="Y72" s="61" t="str">
        <f>IF('ouderschapsverlof na 1e jaar'!P111="","",'ouderschapsverlof na 1e jaar'!K$41+S72)</f>
        <v/>
      </c>
    </row>
    <row r="73" spans="1:25" x14ac:dyDescent="0.25">
      <c r="A73" s="1"/>
      <c r="I73" s="34" t="str">
        <f>IF(T72="","",IF(T72+7&gt;='ouderschapsverlof na 1e jaar'!J$20,"",I72+7))</f>
        <v/>
      </c>
      <c r="J73" s="61" t="str">
        <f>IF('ouderschapsverlof na 1e jaar'!C112="","",'ouderschapsverlof na 1e jaar'!B$41+O73)</f>
        <v/>
      </c>
      <c r="K73" s="61" t="str">
        <f>IF('ouderschapsverlof na 1e jaar'!D112="","",'ouderschapsverlof na 1e jaar'!B$41+P73)</f>
        <v/>
      </c>
      <c r="L73" s="61" t="str">
        <f>IF('ouderschapsverlof na 1e jaar'!E112="","",'ouderschapsverlof na 1e jaar'!B$41+Q73)</f>
        <v/>
      </c>
      <c r="M73" s="61" t="str">
        <f>IF('ouderschapsverlof na 1e jaar'!F112="","",'ouderschapsverlof na 1e jaar'!B$41+R73)</f>
        <v/>
      </c>
      <c r="N73" s="61" t="str">
        <f>IF('ouderschapsverlof na 1e jaar'!G112="","",'ouderschapsverlof na 1e jaar'!B$41+S73)</f>
        <v/>
      </c>
      <c r="O73" s="18">
        <v>497</v>
      </c>
      <c r="P73" s="18">
        <v>498</v>
      </c>
      <c r="Q73" s="18">
        <v>499</v>
      </c>
      <c r="R73" s="18">
        <v>500</v>
      </c>
      <c r="S73" s="18">
        <v>501</v>
      </c>
      <c r="T73" s="34" t="str">
        <f>IF(T72="","",IF(T72+7&gt;='ouderschapsverlof na 1e jaar'!U$20,"",T72+7))</f>
        <v/>
      </c>
      <c r="U73" s="61" t="str">
        <f>IF('ouderschapsverlof na 1e jaar'!L112="","",'ouderschapsverlof na 1e jaar'!K$41+O73)</f>
        <v/>
      </c>
      <c r="V73" s="61" t="str">
        <f>IF('ouderschapsverlof na 1e jaar'!M112="","",'ouderschapsverlof na 1e jaar'!K$41+P73)</f>
        <v/>
      </c>
      <c r="W73" s="61" t="str">
        <f>IF('ouderschapsverlof na 1e jaar'!N112="","",'ouderschapsverlof na 1e jaar'!K$41+Q73)</f>
        <v/>
      </c>
      <c r="X73" s="61" t="str">
        <f>IF('ouderschapsverlof na 1e jaar'!O112="","",'ouderschapsverlof na 1e jaar'!K$41+R73)</f>
        <v/>
      </c>
      <c r="Y73" s="61" t="str">
        <f>IF('ouderschapsverlof na 1e jaar'!P112="","",'ouderschapsverlof na 1e jaar'!K$41+S73)</f>
        <v/>
      </c>
    </row>
    <row r="74" spans="1:25" x14ac:dyDescent="0.25">
      <c r="A74" s="1"/>
      <c r="I74" s="34" t="str">
        <f>IF(T73="","",IF(T73+7&gt;='ouderschapsverlof na 1e jaar'!J$20,"",I73+7))</f>
        <v/>
      </c>
      <c r="J74" s="61" t="str">
        <f>IF('ouderschapsverlof na 1e jaar'!C113="","",'ouderschapsverlof na 1e jaar'!B$41+O74)</f>
        <v/>
      </c>
      <c r="K74" s="61" t="str">
        <f>IF('ouderschapsverlof na 1e jaar'!D113="","",'ouderschapsverlof na 1e jaar'!B$41+P74)</f>
        <v/>
      </c>
      <c r="L74" s="61" t="str">
        <f>IF('ouderschapsverlof na 1e jaar'!E113="","",'ouderschapsverlof na 1e jaar'!B$41+Q74)</f>
        <v/>
      </c>
      <c r="M74" s="61" t="str">
        <f>IF('ouderschapsverlof na 1e jaar'!F113="","",'ouderschapsverlof na 1e jaar'!B$41+R74)</f>
        <v/>
      </c>
      <c r="N74" s="61" t="str">
        <f>IF('ouderschapsverlof na 1e jaar'!G113="","",'ouderschapsverlof na 1e jaar'!B$41+S74)</f>
        <v/>
      </c>
      <c r="O74" s="18">
        <v>504</v>
      </c>
      <c r="P74" s="18">
        <v>505</v>
      </c>
      <c r="Q74" s="18">
        <v>506</v>
      </c>
      <c r="R74" s="18">
        <v>507</v>
      </c>
      <c r="S74" s="18">
        <v>508</v>
      </c>
      <c r="T74" s="34" t="str">
        <f>IF(T73="","",IF(T73+7&gt;='ouderschapsverlof na 1e jaar'!U$20,"",T73+7))</f>
        <v/>
      </c>
      <c r="U74" s="61" t="str">
        <f>IF('ouderschapsverlof na 1e jaar'!L113="","",'ouderschapsverlof na 1e jaar'!K$41+O74)</f>
        <v/>
      </c>
      <c r="V74" s="61" t="str">
        <f>IF('ouderschapsverlof na 1e jaar'!M113="","",'ouderschapsverlof na 1e jaar'!K$41+P74)</f>
        <v/>
      </c>
      <c r="W74" s="61" t="str">
        <f>IF('ouderschapsverlof na 1e jaar'!N113="","",'ouderschapsverlof na 1e jaar'!K$41+Q74)</f>
        <v/>
      </c>
      <c r="X74" s="61" t="str">
        <f>IF('ouderschapsverlof na 1e jaar'!O113="","",'ouderschapsverlof na 1e jaar'!K$41+R74)</f>
        <v/>
      </c>
      <c r="Y74" s="61" t="str">
        <f>IF('ouderschapsverlof na 1e jaar'!P113="","",'ouderschapsverlof na 1e jaar'!K$41+S74)</f>
        <v/>
      </c>
    </row>
    <row r="75" spans="1:25" x14ac:dyDescent="0.25">
      <c r="A75" s="1"/>
      <c r="I75" s="34" t="str">
        <f>IF(T74="","",IF(T74+7&gt;='ouderschapsverlof na 1e jaar'!J$20,"",I74+7))</f>
        <v/>
      </c>
      <c r="J75" s="61" t="str">
        <f>IF('ouderschapsverlof na 1e jaar'!C114="","",'ouderschapsverlof na 1e jaar'!B$41+O75)</f>
        <v/>
      </c>
      <c r="K75" s="61" t="str">
        <f>IF('ouderschapsverlof na 1e jaar'!D114="","",'ouderschapsverlof na 1e jaar'!B$41+P75)</f>
        <v/>
      </c>
      <c r="L75" s="61" t="str">
        <f>IF('ouderschapsverlof na 1e jaar'!E114="","",'ouderschapsverlof na 1e jaar'!B$41+Q75)</f>
        <v/>
      </c>
      <c r="M75" s="61" t="str">
        <f>IF('ouderschapsverlof na 1e jaar'!F114="","",'ouderschapsverlof na 1e jaar'!B$41+R75)</f>
        <v/>
      </c>
      <c r="N75" s="61" t="str">
        <f>IF('ouderschapsverlof na 1e jaar'!G114="","",'ouderschapsverlof na 1e jaar'!B$41+S75)</f>
        <v/>
      </c>
      <c r="O75" s="18">
        <v>511</v>
      </c>
      <c r="P75" s="18">
        <v>512</v>
      </c>
      <c r="Q75" s="18">
        <v>513</v>
      </c>
      <c r="R75" s="18">
        <v>514</v>
      </c>
      <c r="S75" s="18">
        <v>515</v>
      </c>
      <c r="T75" s="34" t="str">
        <f>IF(T74="","",IF(T74+7&gt;='ouderschapsverlof na 1e jaar'!U$20,"",T74+7))</f>
        <v/>
      </c>
      <c r="U75" s="61" t="str">
        <f>IF('ouderschapsverlof na 1e jaar'!L114="","",'ouderschapsverlof na 1e jaar'!K$41+O75)</f>
        <v/>
      </c>
      <c r="V75" s="61" t="str">
        <f>IF('ouderschapsverlof na 1e jaar'!M114="","",'ouderschapsverlof na 1e jaar'!K$41+P75)</f>
        <v/>
      </c>
      <c r="W75" s="61" t="str">
        <f>IF('ouderschapsverlof na 1e jaar'!N114="","",'ouderschapsverlof na 1e jaar'!K$41+Q75)</f>
        <v/>
      </c>
      <c r="X75" s="61" t="str">
        <f>IF('ouderschapsverlof na 1e jaar'!O114="","",'ouderschapsverlof na 1e jaar'!K$41+R75)</f>
        <v/>
      </c>
      <c r="Y75" s="61" t="str">
        <f>IF('ouderschapsverlof na 1e jaar'!P114="","",'ouderschapsverlof na 1e jaar'!K$41+S75)</f>
        <v/>
      </c>
    </row>
    <row r="76" spans="1:25" x14ac:dyDescent="0.25">
      <c r="A76" s="1"/>
      <c r="I76" s="34" t="str">
        <f>IF(T75="","",IF(T75+7&gt;='ouderschapsverlof na 1e jaar'!J$20,"",I75+7))</f>
        <v/>
      </c>
      <c r="J76" s="61" t="str">
        <f>IF('ouderschapsverlof na 1e jaar'!C115="","",'ouderschapsverlof na 1e jaar'!B$41+O76)</f>
        <v/>
      </c>
      <c r="K76" s="61" t="str">
        <f>IF('ouderschapsverlof na 1e jaar'!D115="","",'ouderschapsverlof na 1e jaar'!B$41+P76)</f>
        <v/>
      </c>
      <c r="L76" s="61" t="str">
        <f>IF('ouderschapsverlof na 1e jaar'!E115="","",'ouderschapsverlof na 1e jaar'!B$41+Q76)</f>
        <v/>
      </c>
      <c r="M76" s="61" t="str">
        <f>IF('ouderschapsverlof na 1e jaar'!F115="","",'ouderschapsverlof na 1e jaar'!B$41+R76)</f>
        <v/>
      </c>
      <c r="N76" s="61" t="str">
        <f>IF('ouderschapsverlof na 1e jaar'!G115="","",'ouderschapsverlof na 1e jaar'!B$41+S76)</f>
        <v/>
      </c>
      <c r="O76" s="18">
        <v>518</v>
      </c>
      <c r="P76" s="18">
        <v>519</v>
      </c>
      <c r="Q76" s="18">
        <v>520</v>
      </c>
      <c r="R76" s="18">
        <v>521</v>
      </c>
      <c r="S76" s="18">
        <v>522</v>
      </c>
      <c r="T76" s="34" t="str">
        <f>IF(T75="","",IF(T75+7&gt;='ouderschapsverlof na 1e jaar'!U$20,"",T75+7))</f>
        <v/>
      </c>
      <c r="U76" s="61" t="str">
        <f>IF('ouderschapsverlof na 1e jaar'!L115="","",'ouderschapsverlof na 1e jaar'!K$41+O76)</f>
        <v/>
      </c>
      <c r="V76" s="61" t="str">
        <f>IF('ouderschapsverlof na 1e jaar'!M115="","",'ouderschapsverlof na 1e jaar'!K$41+P76)</f>
        <v/>
      </c>
      <c r="W76" s="61" t="str">
        <f>IF('ouderschapsverlof na 1e jaar'!N115="","",'ouderschapsverlof na 1e jaar'!K$41+Q76)</f>
        <v/>
      </c>
      <c r="X76" s="61" t="str">
        <f>IF('ouderschapsverlof na 1e jaar'!O115="","",'ouderschapsverlof na 1e jaar'!K$41+R76)</f>
        <v/>
      </c>
      <c r="Y76" s="61" t="str">
        <f>IF('ouderschapsverlof na 1e jaar'!P115="","",'ouderschapsverlof na 1e jaar'!K$41+S76)</f>
        <v/>
      </c>
    </row>
    <row r="77" spans="1:25" x14ac:dyDescent="0.25">
      <c r="A77" s="1"/>
      <c r="I77" s="34" t="str">
        <f>IF(T76="","",IF(T76+7&gt;='ouderschapsverlof na 1e jaar'!J$20,"",I76+7))</f>
        <v/>
      </c>
      <c r="J77" s="61" t="str">
        <f>IF('ouderschapsverlof na 1e jaar'!C116="","",'ouderschapsverlof na 1e jaar'!B$41+O77)</f>
        <v/>
      </c>
      <c r="K77" s="61" t="str">
        <f>IF('ouderschapsverlof na 1e jaar'!D116="","",'ouderschapsverlof na 1e jaar'!B$41+P77)</f>
        <v/>
      </c>
      <c r="L77" s="61" t="str">
        <f>IF('ouderschapsverlof na 1e jaar'!E116="","",'ouderschapsverlof na 1e jaar'!B$41+Q77)</f>
        <v/>
      </c>
      <c r="M77" s="61" t="str">
        <f>IF('ouderschapsverlof na 1e jaar'!F116="","",'ouderschapsverlof na 1e jaar'!B$41+R77)</f>
        <v/>
      </c>
      <c r="N77" s="61" t="str">
        <f>IF('ouderschapsverlof na 1e jaar'!G116="","",'ouderschapsverlof na 1e jaar'!B$41+S77)</f>
        <v/>
      </c>
      <c r="O77" s="18">
        <v>525</v>
      </c>
      <c r="P77" s="18">
        <v>526</v>
      </c>
      <c r="Q77" s="18">
        <v>527</v>
      </c>
      <c r="R77" s="18">
        <v>528</v>
      </c>
      <c r="S77" s="18">
        <v>529</v>
      </c>
      <c r="T77" s="34" t="str">
        <f>IF(T76="","",IF(T76+7&gt;='ouderschapsverlof na 1e jaar'!U$20,"",T76+7))</f>
        <v/>
      </c>
      <c r="U77" s="61" t="str">
        <f>IF('ouderschapsverlof na 1e jaar'!L116="","",'ouderschapsverlof na 1e jaar'!K$41+O77)</f>
        <v/>
      </c>
      <c r="V77" s="61" t="str">
        <f>IF('ouderschapsverlof na 1e jaar'!M116="","",'ouderschapsverlof na 1e jaar'!K$41+P77)</f>
        <v/>
      </c>
      <c r="W77" s="61" t="str">
        <f>IF('ouderschapsverlof na 1e jaar'!N116="","",'ouderschapsverlof na 1e jaar'!K$41+Q77)</f>
        <v/>
      </c>
      <c r="X77" s="61" t="str">
        <f>IF('ouderschapsverlof na 1e jaar'!O116="","",'ouderschapsverlof na 1e jaar'!K$41+R77)</f>
        <v/>
      </c>
      <c r="Y77" s="61" t="str">
        <f>IF('ouderschapsverlof na 1e jaar'!P116="","",'ouderschapsverlof na 1e jaar'!K$41+S77)</f>
        <v/>
      </c>
    </row>
    <row r="78" spans="1:25" x14ac:dyDescent="0.25">
      <c r="A78" s="1"/>
      <c r="I78" s="34" t="str">
        <f>IF(T77="","",IF(T77+7&gt;='ouderschapsverlof na 1e jaar'!J$20,"",I77+7))</f>
        <v/>
      </c>
      <c r="J78" s="61" t="str">
        <f>IF('ouderschapsverlof na 1e jaar'!C117="","",'ouderschapsverlof na 1e jaar'!B$41+O78)</f>
        <v/>
      </c>
      <c r="K78" s="61" t="str">
        <f>IF('ouderschapsverlof na 1e jaar'!D117="","",'ouderschapsverlof na 1e jaar'!B$41+P78)</f>
        <v/>
      </c>
      <c r="L78" s="61" t="str">
        <f>IF('ouderschapsverlof na 1e jaar'!E117="","",'ouderschapsverlof na 1e jaar'!B$41+Q78)</f>
        <v/>
      </c>
      <c r="M78" s="61" t="str">
        <f>IF('ouderschapsverlof na 1e jaar'!F117="","",'ouderschapsverlof na 1e jaar'!B$41+R78)</f>
        <v/>
      </c>
      <c r="N78" s="61" t="str">
        <f>IF('ouderschapsverlof na 1e jaar'!G117="","",'ouderschapsverlof na 1e jaar'!B$41+S78)</f>
        <v/>
      </c>
      <c r="O78" s="18">
        <v>532</v>
      </c>
      <c r="P78" s="18">
        <v>533</v>
      </c>
      <c r="Q78" s="18">
        <v>534</v>
      </c>
      <c r="R78" s="18">
        <v>535</v>
      </c>
      <c r="S78" s="18">
        <v>536</v>
      </c>
      <c r="T78" s="34" t="str">
        <f>IF(T77="","",IF(T77+7&gt;='ouderschapsverlof na 1e jaar'!U$20,"",T77+7))</f>
        <v/>
      </c>
      <c r="U78" s="61" t="str">
        <f>IF('ouderschapsverlof na 1e jaar'!L117="","",'ouderschapsverlof na 1e jaar'!K$41+O78)</f>
        <v/>
      </c>
      <c r="V78" s="61" t="str">
        <f>IF('ouderschapsverlof na 1e jaar'!M117="","",'ouderschapsverlof na 1e jaar'!K$41+P78)</f>
        <v/>
      </c>
      <c r="W78" s="61" t="str">
        <f>IF('ouderschapsverlof na 1e jaar'!N117="","",'ouderschapsverlof na 1e jaar'!K$41+Q78)</f>
        <v/>
      </c>
      <c r="X78" s="61" t="str">
        <f>IF('ouderschapsverlof na 1e jaar'!O117="","",'ouderschapsverlof na 1e jaar'!K$41+R78)</f>
        <v/>
      </c>
      <c r="Y78" s="61" t="str">
        <f>IF('ouderschapsverlof na 1e jaar'!P117="","",'ouderschapsverlof na 1e jaar'!K$41+S78)</f>
        <v/>
      </c>
    </row>
    <row r="79" spans="1:25" x14ac:dyDescent="0.25">
      <c r="A79" s="1"/>
      <c r="I79" s="34" t="str">
        <f>IF(T78="","",IF(T78+7&gt;='ouderschapsverlof na 1e jaar'!J$20,"",I78+7))</f>
        <v/>
      </c>
      <c r="J79" s="61" t="str">
        <f>IF('ouderschapsverlof na 1e jaar'!C118="","",'ouderschapsverlof na 1e jaar'!B$41+O79)</f>
        <v/>
      </c>
      <c r="K79" s="61" t="str">
        <f>IF('ouderschapsverlof na 1e jaar'!D118="","",'ouderschapsverlof na 1e jaar'!B$41+P79)</f>
        <v/>
      </c>
      <c r="L79" s="61" t="str">
        <f>IF('ouderschapsverlof na 1e jaar'!E118="","",'ouderschapsverlof na 1e jaar'!B$41+Q79)</f>
        <v/>
      </c>
      <c r="M79" s="61" t="str">
        <f>IF('ouderschapsverlof na 1e jaar'!F118="","",'ouderschapsverlof na 1e jaar'!B$41+R79)</f>
        <v/>
      </c>
      <c r="N79" s="61" t="str">
        <f>IF('ouderschapsverlof na 1e jaar'!G118="","",'ouderschapsverlof na 1e jaar'!B$41+S79)</f>
        <v/>
      </c>
      <c r="O79" s="18">
        <v>539</v>
      </c>
      <c r="P79" s="18">
        <v>540</v>
      </c>
      <c r="Q79" s="18">
        <v>541</v>
      </c>
      <c r="R79" s="18">
        <v>542</v>
      </c>
      <c r="S79" s="18">
        <v>543</v>
      </c>
      <c r="T79" s="34" t="str">
        <f>IF(T78="","",IF(T78+7&gt;='ouderschapsverlof na 1e jaar'!U$20,"",T78+7))</f>
        <v/>
      </c>
      <c r="U79" s="61" t="str">
        <f>IF('ouderschapsverlof na 1e jaar'!L118="","",'ouderschapsverlof na 1e jaar'!K$41+O79)</f>
        <v/>
      </c>
      <c r="V79" s="61" t="str">
        <f>IF('ouderschapsverlof na 1e jaar'!M118="","",'ouderschapsverlof na 1e jaar'!K$41+P79)</f>
        <v/>
      </c>
      <c r="W79" s="61" t="str">
        <f>IF('ouderschapsverlof na 1e jaar'!N118="","",'ouderschapsverlof na 1e jaar'!K$41+Q79)</f>
        <v/>
      </c>
      <c r="X79" s="61" t="str">
        <f>IF('ouderschapsverlof na 1e jaar'!O118="","",'ouderschapsverlof na 1e jaar'!K$41+R79)</f>
        <v/>
      </c>
      <c r="Y79" s="61" t="str">
        <f>IF('ouderschapsverlof na 1e jaar'!P118="","",'ouderschapsverlof na 1e jaar'!K$41+S79)</f>
        <v/>
      </c>
    </row>
    <row r="80" spans="1:25" x14ac:dyDescent="0.25">
      <c r="A80" s="1"/>
      <c r="I80" s="34" t="str">
        <f>IF(T79="","",IF(T79+7&gt;='ouderschapsverlof na 1e jaar'!J$20,"",I79+7))</f>
        <v/>
      </c>
      <c r="J80" s="61" t="str">
        <f>IF('ouderschapsverlof na 1e jaar'!C119="","",'ouderschapsverlof na 1e jaar'!B$41+O80)</f>
        <v/>
      </c>
      <c r="K80" s="61" t="str">
        <f>IF('ouderschapsverlof na 1e jaar'!D119="","",'ouderschapsverlof na 1e jaar'!B$41+P80)</f>
        <v/>
      </c>
      <c r="L80" s="61" t="str">
        <f>IF('ouderschapsverlof na 1e jaar'!E119="","",'ouderschapsverlof na 1e jaar'!B$41+Q80)</f>
        <v/>
      </c>
      <c r="M80" s="61" t="str">
        <f>IF('ouderschapsverlof na 1e jaar'!F119="","",'ouderschapsverlof na 1e jaar'!B$41+R80)</f>
        <v/>
      </c>
      <c r="N80" s="61" t="str">
        <f>IF('ouderschapsverlof na 1e jaar'!G119="","",'ouderschapsverlof na 1e jaar'!B$41+S80)</f>
        <v/>
      </c>
      <c r="O80" s="18">
        <v>546</v>
      </c>
      <c r="P80" s="18">
        <v>547</v>
      </c>
      <c r="Q80" s="18">
        <v>548</v>
      </c>
      <c r="R80" s="18">
        <v>549</v>
      </c>
      <c r="S80" s="18">
        <v>550</v>
      </c>
      <c r="T80" s="34" t="str">
        <f>IF(T79="","",IF(T79+7&gt;='ouderschapsverlof na 1e jaar'!U$20,"",T79+7))</f>
        <v/>
      </c>
      <c r="U80" s="61" t="str">
        <f>IF('ouderschapsverlof na 1e jaar'!L119="","",'ouderschapsverlof na 1e jaar'!K$41+O80)</f>
        <v/>
      </c>
      <c r="V80" s="61" t="str">
        <f>IF('ouderschapsverlof na 1e jaar'!M119="","",'ouderschapsverlof na 1e jaar'!K$41+P80)</f>
        <v/>
      </c>
      <c r="W80" s="61" t="str">
        <f>IF('ouderschapsverlof na 1e jaar'!N119="","",'ouderschapsverlof na 1e jaar'!K$41+Q80)</f>
        <v/>
      </c>
      <c r="X80" s="61" t="str">
        <f>IF('ouderschapsverlof na 1e jaar'!O119="","",'ouderschapsverlof na 1e jaar'!K$41+R80)</f>
        <v/>
      </c>
      <c r="Y80" s="61" t="str">
        <f>IF('ouderschapsverlof na 1e jaar'!P119="","",'ouderschapsverlof na 1e jaar'!K$41+S80)</f>
        <v/>
      </c>
    </row>
    <row r="81" spans="1:25" x14ac:dyDescent="0.25">
      <c r="A81" s="1"/>
      <c r="I81" s="34" t="str">
        <f>IF(T80="","",IF(T80+7&gt;='ouderschapsverlof na 1e jaar'!J$20,"",I80+7))</f>
        <v/>
      </c>
      <c r="J81" s="61" t="str">
        <f>IF('ouderschapsverlof na 1e jaar'!C120="","",'ouderschapsverlof na 1e jaar'!B$41+O81)</f>
        <v/>
      </c>
      <c r="K81" s="61" t="str">
        <f>IF('ouderschapsverlof na 1e jaar'!D120="","",'ouderschapsverlof na 1e jaar'!B$41+P81)</f>
        <v/>
      </c>
      <c r="L81" s="61" t="str">
        <f>IF('ouderschapsverlof na 1e jaar'!E120="","",'ouderschapsverlof na 1e jaar'!B$41+Q81)</f>
        <v/>
      </c>
      <c r="M81" s="61" t="str">
        <f>IF('ouderschapsverlof na 1e jaar'!F120="","",'ouderschapsverlof na 1e jaar'!B$41+R81)</f>
        <v/>
      </c>
      <c r="N81" s="61" t="str">
        <f>IF('ouderschapsverlof na 1e jaar'!G120="","",'ouderschapsverlof na 1e jaar'!B$41+S81)</f>
        <v/>
      </c>
      <c r="O81" s="18">
        <v>553</v>
      </c>
      <c r="P81" s="18">
        <v>554</v>
      </c>
      <c r="Q81" s="18">
        <v>555</v>
      </c>
      <c r="R81" s="18">
        <v>556</v>
      </c>
      <c r="S81" s="18">
        <v>557</v>
      </c>
      <c r="T81" s="34" t="str">
        <f>IF(T80="","",IF(T80+7&gt;='ouderschapsverlof na 1e jaar'!U$20,"",T80+7))</f>
        <v/>
      </c>
      <c r="U81" s="61" t="str">
        <f>IF('ouderschapsverlof na 1e jaar'!L120="","",'ouderschapsverlof na 1e jaar'!K$41+O81)</f>
        <v/>
      </c>
      <c r="V81" s="61" t="str">
        <f>IF('ouderschapsverlof na 1e jaar'!M120="","",'ouderschapsverlof na 1e jaar'!K$41+P81)</f>
        <v/>
      </c>
      <c r="W81" s="61" t="str">
        <f>IF('ouderschapsverlof na 1e jaar'!N120="","",'ouderschapsverlof na 1e jaar'!K$41+Q81)</f>
        <v/>
      </c>
      <c r="X81" s="61" t="str">
        <f>IF('ouderschapsverlof na 1e jaar'!O120="","",'ouderschapsverlof na 1e jaar'!K$41+R81)</f>
        <v/>
      </c>
      <c r="Y81" s="61" t="str">
        <f>IF('ouderschapsverlof na 1e jaar'!P120="","",'ouderschapsverlof na 1e jaar'!K$41+S81)</f>
        <v/>
      </c>
    </row>
    <row r="82" spans="1:25" x14ac:dyDescent="0.25">
      <c r="A82" s="1"/>
      <c r="I82" s="34" t="str">
        <f>IF(T81="","",IF(T81+7&gt;='ouderschapsverlof na 1e jaar'!J$20,"",I81+7))</f>
        <v/>
      </c>
      <c r="J82" s="61" t="str">
        <f>IF('ouderschapsverlof na 1e jaar'!C121="","",'ouderschapsverlof na 1e jaar'!B$41+O82)</f>
        <v/>
      </c>
      <c r="K82" s="61" t="str">
        <f>IF('ouderschapsverlof na 1e jaar'!D121="","",'ouderschapsverlof na 1e jaar'!B$41+P82)</f>
        <v/>
      </c>
      <c r="L82" s="61" t="str">
        <f>IF('ouderschapsverlof na 1e jaar'!E121="","",'ouderschapsverlof na 1e jaar'!B$41+Q82)</f>
        <v/>
      </c>
      <c r="M82" s="61" t="str">
        <f>IF('ouderschapsverlof na 1e jaar'!F121="","",'ouderschapsverlof na 1e jaar'!B$41+R82)</f>
        <v/>
      </c>
      <c r="N82" s="61" t="str">
        <f>IF('ouderschapsverlof na 1e jaar'!G121="","",'ouderschapsverlof na 1e jaar'!B$41+S82)</f>
        <v/>
      </c>
      <c r="O82" s="18">
        <v>560</v>
      </c>
      <c r="P82" s="18">
        <v>561</v>
      </c>
      <c r="Q82" s="18">
        <v>562</v>
      </c>
      <c r="R82" s="18">
        <v>563</v>
      </c>
      <c r="S82" s="18">
        <v>564</v>
      </c>
      <c r="T82" s="34" t="str">
        <f>IF(T81="","",IF(T81+7&gt;='ouderschapsverlof na 1e jaar'!U$20,"",T81+7))</f>
        <v/>
      </c>
      <c r="U82" s="61" t="str">
        <f>IF('ouderschapsverlof na 1e jaar'!L121="","",'ouderschapsverlof na 1e jaar'!K$41+O82)</f>
        <v/>
      </c>
      <c r="V82" s="61" t="str">
        <f>IF('ouderschapsverlof na 1e jaar'!M121="","",'ouderschapsverlof na 1e jaar'!K$41+P82)</f>
        <v/>
      </c>
      <c r="W82" s="61" t="str">
        <f>IF('ouderschapsverlof na 1e jaar'!N121="","",'ouderschapsverlof na 1e jaar'!K$41+Q82)</f>
        <v/>
      </c>
      <c r="X82" s="61" t="str">
        <f>IF('ouderschapsverlof na 1e jaar'!O121="","",'ouderschapsverlof na 1e jaar'!K$41+R82)</f>
        <v/>
      </c>
      <c r="Y82" s="61" t="str">
        <f>IF('ouderschapsverlof na 1e jaar'!P121="","",'ouderschapsverlof na 1e jaar'!K$41+S82)</f>
        <v/>
      </c>
    </row>
    <row r="83" spans="1:25" x14ac:dyDescent="0.25">
      <c r="A83" s="1"/>
      <c r="I83" s="34" t="str">
        <f>IF(T82="","",IF(T82+7&gt;='ouderschapsverlof na 1e jaar'!J$20,"",I82+7))</f>
        <v/>
      </c>
      <c r="J83" s="61" t="str">
        <f>IF('ouderschapsverlof na 1e jaar'!C122="","",'ouderschapsverlof na 1e jaar'!B$41+O83)</f>
        <v/>
      </c>
      <c r="K83" s="61" t="str">
        <f>IF('ouderschapsverlof na 1e jaar'!D122="","",'ouderschapsverlof na 1e jaar'!B$41+P83)</f>
        <v/>
      </c>
      <c r="L83" s="61" t="str">
        <f>IF('ouderschapsverlof na 1e jaar'!E122="","",'ouderschapsverlof na 1e jaar'!B$41+Q83)</f>
        <v/>
      </c>
      <c r="M83" s="61" t="str">
        <f>IF('ouderschapsverlof na 1e jaar'!F122="","",'ouderschapsverlof na 1e jaar'!B$41+R83)</f>
        <v/>
      </c>
      <c r="N83" s="61" t="str">
        <f>IF('ouderschapsverlof na 1e jaar'!G122="","",'ouderschapsverlof na 1e jaar'!B$41+S83)</f>
        <v/>
      </c>
      <c r="O83" s="18">
        <v>567</v>
      </c>
      <c r="P83" s="18">
        <v>568</v>
      </c>
      <c r="Q83" s="18">
        <v>569</v>
      </c>
      <c r="R83" s="18">
        <v>570</v>
      </c>
      <c r="S83" s="18">
        <v>571</v>
      </c>
      <c r="T83" s="34" t="str">
        <f>IF(T82="","",IF(T82+7&gt;='ouderschapsverlof na 1e jaar'!U$20,"",T82+7))</f>
        <v/>
      </c>
      <c r="U83" s="61" t="str">
        <f>IF('ouderschapsverlof na 1e jaar'!L122="","",'ouderschapsverlof na 1e jaar'!K$41+O83)</f>
        <v/>
      </c>
      <c r="V83" s="61" t="str">
        <f>IF('ouderschapsverlof na 1e jaar'!M122="","",'ouderschapsverlof na 1e jaar'!K$41+P83)</f>
        <v/>
      </c>
      <c r="W83" s="61" t="str">
        <f>IF('ouderschapsverlof na 1e jaar'!N122="","",'ouderschapsverlof na 1e jaar'!K$41+Q83)</f>
        <v/>
      </c>
      <c r="X83" s="61" t="str">
        <f>IF('ouderschapsverlof na 1e jaar'!O122="","",'ouderschapsverlof na 1e jaar'!K$41+R83)</f>
        <v/>
      </c>
      <c r="Y83" s="61" t="str">
        <f>IF('ouderschapsverlof na 1e jaar'!P122="","",'ouderschapsverlof na 1e jaar'!K$41+S83)</f>
        <v/>
      </c>
    </row>
    <row r="84" spans="1:25" x14ac:dyDescent="0.25">
      <c r="A84" s="1"/>
      <c r="I84" s="34" t="str">
        <f>IF(T83="","",IF(T83+7&gt;='ouderschapsverlof na 1e jaar'!J$20,"",I83+7))</f>
        <v/>
      </c>
      <c r="J84" s="61" t="str">
        <f>IF('ouderschapsverlof na 1e jaar'!C123="","",'ouderschapsverlof na 1e jaar'!B$41+O84)</f>
        <v/>
      </c>
      <c r="K84" s="61" t="str">
        <f>IF('ouderschapsverlof na 1e jaar'!D123="","",'ouderschapsverlof na 1e jaar'!B$41+P84)</f>
        <v/>
      </c>
      <c r="L84" s="61" t="str">
        <f>IF('ouderschapsverlof na 1e jaar'!E123="","",'ouderschapsverlof na 1e jaar'!B$41+Q84)</f>
        <v/>
      </c>
      <c r="M84" s="61" t="str">
        <f>IF('ouderschapsverlof na 1e jaar'!F123="","",'ouderschapsverlof na 1e jaar'!B$41+R84)</f>
        <v/>
      </c>
      <c r="N84" s="61" t="str">
        <f>IF('ouderschapsverlof na 1e jaar'!G123="","",'ouderschapsverlof na 1e jaar'!B$41+S84)</f>
        <v/>
      </c>
      <c r="O84" s="18">
        <v>574</v>
      </c>
      <c r="P84" s="18">
        <v>575</v>
      </c>
      <c r="Q84" s="18">
        <v>576</v>
      </c>
      <c r="R84" s="18">
        <v>577</v>
      </c>
      <c r="S84" s="18">
        <v>578</v>
      </c>
      <c r="T84" s="34" t="str">
        <f>IF(T83="","",IF(T83+7&gt;='ouderschapsverlof na 1e jaar'!U$20,"",T83+7))</f>
        <v/>
      </c>
      <c r="U84" s="61" t="str">
        <f>IF('ouderschapsverlof na 1e jaar'!L123="","",'ouderschapsverlof na 1e jaar'!K$41+O84)</f>
        <v/>
      </c>
      <c r="V84" s="61" t="str">
        <f>IF('ouderschapsverlof na 1e jaar'!M123="","",'ouderschapsverlof na 1e jaar'!K$41+P84)</f>
        <v/>
      </c>
      <c r="W84" s="61" t="str">
        <f>IF('ouderschapsverlof na 1e jaar'!N123="","",'ouderschapsverlof na 1e jaar'!K$41+Q84)</f>
        <v/>
      </c>
      <c r="X84" s="61" t="str">
        <f>IF('ouderschapsverlof na 1e jaar'!O123="","",'ouderschapsverlof na 1e jaar'!K$41+R84)</f>
        <v/>
      </c>
      <c r="Y84" s="61" t="str">
        <f>IF('ouderschapsverlof na 1e jaar'!P123="","",'ouderschapsverlof na 1e jaar'!K$41+S84)</f>
        <v/>
      </c>
    </row>
    <row r="85" spans="1:25" x14ac:dyDescent="0.25">
      <c r="A85" s="1"/>
      <c r="I85" s="34" t="str">
        <f>IF(T84="","",IF(T84+7&gt;='ouderschapsverlof na 1e jaar'!J$20,"",I84+7))</f>
        <v/>
      </c>
      <c r="J85" s="61" t="str">
        <f>IF('ouderschapsverlof na 1e jaar'!C124="","",'ouderschapsverlof na 1e jaar'!B$41+O85)</f>
        <v/>
      </c>
      <c r="K85" s="61" t="str">
        <f>IF('ouderschapsverlof na 1e jaar'!D124="","",'ouderschapsverlof na 1e jaar'!B$41+P85)</f>
        <v/>
      </c>
      <c r="L85" s="61" t="str">
        <f>IF('ouderschapsverlof na 1e jaar'!E124="","",'ouderschapsverlof na 1e jaar'!B$41+Q85)</f>
        <v/>
      </c>
      <c r="M85" s="61" t="str">
        <f>IF('ouderschapsverlof na 1e jaar'!F124="","",'ouderschapsverlof na 1e jaar'!B$41+R85)</f>
        <v/>
      </c>
      <c r="N85" s="61" t="str">
        <f>IF('ouderschapsverlof na 1e jaar'!G124="","",'ouderschapsverlof na 1e jaar'!B$41+S85)</f>
        <v/>
      </c>
      <c r="O85" s="18">
        <v>581</v>
      </c>
      <c r="P85" s="18">
        <v>582</v>
      </c>
      <c r="Q85" s="18">
        <v>583</v>
      </c>
      <c r="R85" s="18">
        <v>584</v>
      </c>
      <c r="S85" s="18">
        <v>585</v>
      </c>
      <c r="T85" s="34" t="str">
        <f>IF(T84="","",IF(T84+7&gt;='ouderschapsverlof na 1e jaar'!U$20,"",T84+7))</f>
        <v/>
      </c>
      <c r="U85" s="61" t="str">
        <f>IF('ouderschapsverlof na 1e jaar'!L124="","",'ouderschapsverlof na 1e jaar'!K$41+O85)</f>
        <v/>
      </c>
      <c r="V85" s="61" t="str">
        <f>IF('ouderschapsverlof na 1e jaar'!M124="","",'ouderschapsverlof na 1e jaar'!K$41+P85)</f>
        <v/>
      </c>
      <c r="W85" s="61" t="str">
        <f>IF('ouderschapsverlof na 1e jaar'!N124="","",'ouderschapsverlof na 1e jaar'!K$41+Q85)</f>
        <v/>
      </c>
      <c r="X85" s="61" t="str">
        <f>IF('ouderschapsverlof na 1e jaar'!O124="","",'ouderschapsverlof na 1e jaar'!K$41+R85)</f>
        <v/>
      </c>
      <c r="Y85" s="61" t="str">
        <f>IF('ouderschapsverlof na 1e jaar'!P124="","",'ouderschapsverlof na 1e jaar'!K$41+S85)</f>
        <v/>
      </c>
    </row>
    <row r="86" spans="1:25" x14ac:dyDescent="0.25">
      <c r="A86" s="1"/>
      <c r="I86" s="34" t="str">
        <f>IF(T85="","",IF(T85+7&gt;='ouderschapsverlof na 1e jaar'!J$20,"",I85+7))</f>
        <v/>
      </c>
      <c r="J86" s="61" t="str">
        <f>IF('ouderschapsverlof na 1e jaar'!C125="","",'ouderschapsverlof na 1e jaar'!B$41+O86)</f>
        <v/>
      </c>
      <c r="K86" s="61" t="str">
        <f>IF('ouderschapsverlof na 1e jaar'!D125="","",'ouderschapsverlof na 1e jaar'!B$41+P86)</f>
        <v/>
      </c>
      <c r="L86" s="61" t="str">
        <f>IF('ouderschapsverlof na 1e jaar'!E125="","",'ouderschapsverlof na 1e jaar'!B$41+Q86)</f>
        <v/>
      </c>
      <c r="M86" s="61" t="str">
        <f>IF('ouderschapsverlof na 1e jaar'!F125="","",'ouderschapsverlof na 1e jaar'!B$41+R86)</f>
        <v/>
      </c>
      <c r="N86" s="61" t="str">
        <f>IF('ouderschapsverlof na 1e jaar'!G125="","",'ouderschapsverlof na 1e jaar'!B$41+S86)</f>
        <v/>
      </c>
      <c r="O86" s="18">
        <v>588</v>
      </c>
      <c r="P86" s="18">
        <v>589</v>
      </c>
      <c r="Q86" s="18">
        <v>590</v>
      </c>
      <c r="R86" s="18">
        <v>591</v>
      </c>
      <c r="S86" s="18">
        <v>592</v>
      </c>
      <c r="T86" s="34" t="str">
        <f>IF(T85="","",IF(T85+7&gt;='ouderschapsverlof na 1e jaar'!U$20,"",T85+7))</f>
        <v/>
      </c>
      <c r="U86" s="61" t="str">
        <f>IF('ouderschapsverlof na 1e jaar'!L125="","",'ouderschapsverlof na 1e jaar'!K$41+O86)</f>
        <v/>
      </c>
      <c r="V86" s="61" t="str">
        <f>IF('ouderschapsverlof na 1e jaar'!M125="","",'ouderschapsverlof na 1e jaar'!K$41+P86)</f>
        <v/>
      </c>
      <c r="W86" s="61" t="str">
        <f>IF('ouderschapsverlof na 1e jaar'!N125="","",'ouderschapsverlof na 1e jaar'!K$41+Q86)</f>
        <v/>
      </c>
      <c r="X86" s="61" t="str">
        <f>IF('ouderschapsverlof na 1e jaar'!O125="","",'ouderschapsverlof na 1e jaar'!K$41+R86)</f>
        <v/>
      </c>
      <c r="Y86" s="61" t="str">
        <f>IF('ouderschapsverlof na 1e jaar'!P125="","",'ouderschapsverlof na 1e jaar'!K$41+S86)</f>
        <v/>
      </c>
    </row>
    <row r="87" spans="1:25" x14ac:dyDescent="0.25">
      <c r="A87" s="1"/>
      <c r="I87" s="34" t="str">
        <f>IF(T86="","",IF(T86+7&gt;='ouderschapsverlof na 1e jaar'!J$20,"",I86+7))</f>
        <v/>
      </c>
      <c r="J87" s="61" t="str">
        <f>IF('ouderschapsverlof na 1e jaar'!C126="","",'ouderschapsverlof na 1e jaar'!B$41+O87)</f>
        <v/>
      </c>
      <c r="K87" s="61" t="str">
        <f>IF('ouderschapsverlof na 1e jaar'!D126="","",'ouderschapsverlof na 1e jaar'!B$41+P87)</f>
        <v/>
      </c>
      <c r="L87" s="61" t="str">
        <f>IF('ouderschapsverlof na 1e jaar'!E126="","",'ouderschapsverlof na 1e jaar'!B$41+Q87)</f>
        <v/>
      </c>
      <c r="M87" s="61" t="str">
        <f>IF('ouderschapsverlof na 1e jaar'!F126="","",'ouderschapsverlof na 1e jaar'!B$41+R87)</f>
        <v/>
      </c>
      <c r="N87" s="61" t="str">
        <f>IF('ouderschapsverlof na 1e jaar'!G126="","",'ouderschapsverlof na 1e jaar'!B$41+S87)</f>
        <v/>
      </c>
      <c r="O87" s="18">
        <v>595</v>
      </c>
      <c r="P87" s="18">
        <v>596</v>
      </c>
      <c r="Q87" s="18">
        <v>597</v>
      </c>
      <c r="R87" s="18">
        <v>598</v>
      </c>
      <c r="S87" s="18">
        <v>599</v>
      </c>
      <c r="T87" s="34" t="str">
        <f>IF(T86="","",IF(T86+7&gt;='ouderschapsverlof na 1e jaar'!U$20,"",T86+7))</f>
        <v/>
      </c>
      <c r="U87" s="61" t="str">
        <f>IF('ouderschapsverlof na 1e jaar'!L126="","",'ouderschapsverlof na 1e jaar'!K$41+O87)</f>
        <v/>
      </c>
      <c r="V87" s="61" t="str">
        <f>IF('ouderschapsverlof na 1e jaar'!M126="","",'ouderschapsverlof na 1e jaar'!K$41+P87)</f>
        <v/>
      </c>
      <c r="W87" s="61" t="str">
        <f>IF('ouderschapsverlof na 1e jaar'!N126="","",'ouderschapsverlof na 1e jaar'!K$41+Q87)</f>
        <v/>
      </c>
      <c r="X87" s="61" t="str">
        <f>IF('ouderschapsverlof na 1e jaar'!O126="","",'ouderschapsverlof na 1e jaar'!K$41+R87)</f>
        <v/>
      </c>
      <c r="Y87" s="61" t="str">
        <f>IF('ouderschapsverlof na 1e jaar'!P126="","",'ouderschapsverlof na 1e jaar'!K$41+S87)</f>
        <v/>
      </c>
    </row>
    <row r="88" spans="1:25" x14ac:dyDescent="0.25">
      <c r="A88" s="1"/>
      <c r="I88" s="34" t="str">
        <f>IF(T87="","",IF(T87+7&gt;='ouderschapsverlof na 1e jaar'!J$20,"",I87+7))</f>
        <v/>
      </c>
      <c r="J88" s="61" t="str">
        <f>IF('ouderschapsverlof na 1e jaar'!C127="","",'ouderschapsverlof na 1e jaar'!B$41+O88)</f>
        <v/>
      </c>
      <c r="K88" s="61" t="str">
        <f>IF('ouderschapsverlof na 1e jaar'!D127="","",'ouderschapsverlof na 1e jaar'!B$41+P88)</f>
        <v/>
      </c>
      <c r="L88" s="61" t="str">
        <f>IF('ouderschapsverlof na 1e jaar'!E127="","",'ouderschapsverlof na 1e jaar'!B$41+Q88)</f>
        <v/>
      </c>
      <c r="M88" s="61" t="str">
        <f>IF('ouderschapsverlof na 1e jaar'!F127="","",'ouderschapsverlof na 1e jaar'!B$41+R88)</f>
        <v/>
      </c>
      <c r="N88" s="61" t="str">
        <f>IF('ouderschapsverlof na 1e jaar'!G127="","",'ouderschapsverlof na 1e jaar'!B$41+S88)</f>
        <v/>
      </c>
      <c r="O88" s="18">
        <v>602</v>
      </c>
      <c r="P88" s="18">
        <v>603</v>
      </c>
      <c r="Q88" s="18">
        <v>604</v>
      </c>
      <c r="R88" s="18">
        <v>605</v>
      </c>
      <c r="S88" s="18">
        <v>606</v>
      </c>
      <c r="T88" s="34" t="str">
        <f>IF(T87="","",IF(T87+7&gt;='ouderschapsverlof na 1e jaar'!U$20,"",T87+7))</f>
        <v/>
      </c>
      <c r="U88" s="61" t="str">
        <f>IF('ouderschapsverlof na 1e jaar'!L127="","",'ouderschapsverlof na 1e jaar'!K$41+O88)</f>
        <v/>
      </c>
      <c r="V88" s="61" t="str">
        <f>IF('ouderschapsverlof na 1e jaar'!M127="","",'ouderschapsverlof na 1e jaar'!K$41+P88)</f>
        <v/>
      </c>
      <c r="W88" s="61" t="str">
        <f>IF('ouderschapsverlof na 1e jaar'!N127="","",'ouderschapsverlof na 1e jaar'!K$41+Q88)</f>
        <v/>
      </c>
      <c r="X88" s="61" t="str">
        <f>IF('ouderschapsverlof na 1e jaar'!O127="","",'ouderschapsverlof na 1e jaar'!K$41+R88)</f>
        <v/>
      </c>
      <c r="Y88" s="61" t="str">
        <f>IF('ouderschapsverlof na 1e jaar'!P127="","",'ouderschapsverlof na 1e jaar'!K$41+S88)</f>
        <v/>
      </c>
    </row>
    <row r="89" spans="1:25" x14ac:dyDescent="0.25">
      <c r="A89" s="1"/>
      <c r="I89" s="34" t="str">
        <f>IF(T88="","",IF(T88+7&gt;='ouderschapsverlof na 1e jaar'!J$20,"",I88+7))</f>
        <v/>
      </c>
      <c r="J89" s="61" t="str">
        <f>IF('ouderschapsverlof na 1e jaar'!C128="","",'ouderschapsverlof na 1e jaar'!B$41+O89)</f>
        <v/>
      </c>
      <c r="K89" s="61" t="str">
        <f>IF('ouderschapsverlof na 1e jaar'!D128="","",'ouderschapsverlof na 1e jaar'!B$41+P89)</f>
        <v/>
      </c>
      <c r="L89" s="61" t="str">
        <f>IF('ouderschapsverlof na 1e jaar'!E128="","",'ouderschapsverlof na 1e jaar'!B$41+Q89)</f>
        <v/>
      </c>
      <c r="M89" s="61" t="str">
        <f>IF('ouderschapsverlof na 1e jaar'!F128="","",'ouderschapsverlof na 1e jaar'!B$41+R89)</f>
        <v/>
      </c>
      <c r="N89" s="61" t="str">
        <f>IF('ouderschapsverlof na 1e jaar'!G128="","",'ouderschapsverlof na 1e jaar'!B$41+S89)</f>
        <v/>
      </c>
      <c r="O89" s="18">
        <v>609</v>
      </c>
      <c r="P89" s="18">
        <v>610</v>
      </c>
      <c r="Q89" s="18">
        <v>611</v>
      </c>
      <c r="R89" s="18">
        <v>612</v>
      </c>
      <c r="S89" s="18">
        <v>613</v>
      </c>
      <c r="T89" s="34" t="str">
        <f>IF(T88="","",IF(T88+7&gt;='ouderschapsverlof na 1e jaar'!U$20,"",T88+7))</f>
        <v/>
      </c>
      <c r="U89" s="61" t="str">
        <f>IF('ouderschapsverlof na 1e jaar'!L128="","",'ouderschapsverlof na 1e jaar'!K$41+O89)</f>
        <v/>
      </c>
      <c r="V89" s="61" t="str">
        <f>IF('ouderschapsverlof na 1e jaar'!M128="","",'ouderschapsverlof na 1e jaar'!K$41+P89)</f>
        <v/>
      </c>
      <c r="W89" s="61" t="str">
        <f>IF('ouderschapsverlof na 1e jaar'!N128="","",'ouderschapsverlof na 1e jaar'!K$41+Q89)</f>
        <v/>
      </c>
      <c r="X89" s="61" t="str">
        <f>IF('ouderschapsverlof na 1e jaar'!O128="","",'ouderschapsverlof na 1e jaar'!K$41+R89)</f>
        <v/>
      </c>
      <c r="Y89" s="61" t="str">
        <f>IF('ouderschapsverlof na 1e jaar'!P128="","",'ouderschapsverlof na 1e jaar'!K$41+S89)</f>
        <v/>
      </c>
    </row>
    <row r="90" spans="1:25" x14ac:dyDescent="0.25">
      <c r="A90" s="1"/>
      <c r="I90" s="34" t="str">
        <f>IF(T89="","",IF(T89+7&gt;='ouderschapsverlof na 1e jaar'!J$20,"",I89+7))</f>
        <v/>
      </c>
      <c r="J90" s="61" t="str">
        <f>IF('ouderschapsverlof na 1e jaar'!C129="","",'ouderschapsverlof na 1e jaar'!B$41+O90)</f>
        <v/>
      </c>
      <c r="K90" s="61" t="str">
        <f>IF('ouderschapsverlof na 1e jaar'!D129="","",'ouderschapsverlof na 1e jaar'!B$41+P90)</f>
        <v/>
      </c>
      <c r="L90" s="61" t="str">
        <f>IF('ouderschapsverlof na 1e jaar'!E129="","",'ouderschapsverlof na 1e jaar'!B$41+Q90)</f>
        <v/>
      </c>
      <c r="M90" s="61" t="str">
        <f>IF('ouderschapsverlof na 1e jaar'!F129="","",'ouderschapsverlof na 1e jaar'!B$41+R90)</f>
        <v/>
      </c>
      <c r="N90" s="61" t="str">
        <f>IF('ouderschapsverlof na 1e jaar'!G129="","",'ouderschapsverlof na 1e jaar'!B$41+S90)</f>
        <v/>
      </c>
      <c r="O90" s="18">
        <v>616</v>
      </c>
      <c r="P90" s="18">
        <v>617</v>
      </c>
      <c r="Q90" s="18">
        <v>618</v>
      </c>
      <c r="R90" s="18">
        <v>619</v>
      </c>
      <c r="S90" s="18">
        <v>620</v>
      </c>
      <c r="T90" s="34" t="str">
        <f>IF(T89="","",IF(T89+7&gt;='ouderschapsverlof na 1e jaar'!U$20,"",T89+7))</f>
        <v/>
      </c>
      <c r="U90" s="61" t="str">
        <f>IF('ouderschapsverlof na 1e jaar'!L129="","",'ouderschapsverlof na 1e jaar'!K$41+O90)</f>
        <v/>
      </c>
      <c r="V90" s="61" t="str">
        <f>IF('ouderschapsverlof na 1e jaar'!M129="","",'ouderschapsverlof na 1e jaar'!K$41+P90)</f>
        <v/>
      </c>
      <c r="W90" s="61" t="str">
        <f>IF('ouderschapsverlof na 1e jaar'!N129="","",'ouderschapsverlof na 1e jaar'!K$41+Q90)</f>
        <v/>
      </c>
      <c r="X90" s="61" t="str">
        <f>IF('ouderschapsverlof na 1e jaar'!O129="","",'ouderschapsverlof na 1e jaar'!K$41+R90)</f>
        <v/>
      </c>
      <c r="Y90" s="61" t="str">
        <f>IF('ouderschapsverlof na 1e jaar'!P129="","",'ouderschapsverlof na 1e jaar'!K$41+S90)</f>
        <v/>
      </c>
    </row>
    <row r="91" spans="1:25" x14ac:dyDescent="0.25">
      <c r="A91" s="1"/>
      <c r="I91" s="34" t="str">
        <f>IF(T90="","",IF(T90+7&gt;='ouderschapsverlof na 1e jaar'!J$20,"",I90+7))</f>
        <v/>
      </c>
      <c r="J91" s="61" t="str">
        <f>IF('ouderschapsverlof na 1e jaar'!C130="","",'ouderschapsverlof na 1e jaar'!B$41+O91)</f>
        <v/>
      </c>
      <c r="K91" s="61" t="str">
        <f>IF('ouderschapsverlof na 1e jaar'!D130="","",'ouderschapsverlof na 1e jaar'!B$41+P91)</f>
        <v/>
      </c>
      <c r="L91" s="61" t="str">
        <f>IF('ouderschapsverlof na 1e jaar'!E130="","",'ouderschapsverlof na 1e jaar'!B$41+Q91)</f>
        <v/>
      </c>
      <c r="M91" s="61" t="str">
        <f>IF('ouderschapsverlof na 1e jaar'!F130="","",'ouderschapsverlof na 1e jaar'!B$41+R91)</f>
        <v/>
      </c>
      <c r="N91" s="61" t="str">
        <f>IF('ouderschapsverlof na 1e jaar'!G130="","",'ouderschapsverlof na 1e jaar'!B$41+S91)</f>
        <v/>
      </c>
      <c r="O91" s="18">
        <v>623</v>
      </c>
      <c r="P91" s="18">
        <v>624</v>
      </c>
      <c r="Q91" s="18">
        <v>625</v>
      </c>
      <c r="R91" s="18">
        <v>626</v>
      </c>
      <c r="S91" s="18">
        <v>627</v>
      </c>
      <c r="T91" s="34" t="str">
        <f>IF(T90="","",IF(T90+7&gt;='ouderschapsverlof na 1e jaar'!U$20,"",T90+7))</f>
        <v/>
      </c>
      <c r="U91" s="61" t="str">
        <f>IF('ouderschapsverlof na 1e jaar'!L130="","",'ouderschapsverlof na 1e jaar'!K$41+O91)</f>
        <v/>
      </c>
      <c r="V91" s="61" t="str">
        <f>IF('ouderschapsverlof na 1e jaar'!M130="","",'ouderschapsverlof na 1e jaar'!K$41+P91)</f>
        <v/>
      </c>
      <c r="W91" s="61" t="str">
        <f>IF('ouderschapsverlof na 1e jaar'!N130="","",'ouderschapsverlof na 1e jaar'!K$41+Q91)</f>
        <v/>
      </c>
      <c r="X91" s="61" t="str">
        <f>IF('ouderschapsverlof na 1e jaar'!O130="","",'ouderschapsverlof na 1e jaar'!K$41+R91)</f>
        <v/>
      </c>
      <c r="Y91" s="61" t="str">
        <f>IF('ouderschapsverlof na 1e jaar'!P130="","",'ouderschapsverlof na 1e jaar'!K$41+S91)</f>
        <v/>
      </c>
    </row>
    <row r="92" spans="1:25" x14ac:dyDescent="0.25">
      <c r="A92" s="1"/>
      <c r="I92" s="34" t="str">
        <f>IF(T91="","",IF(T91+7&gt;='ouderschapsverlof na 1e jaar'!J$20,"",I91+7))</f>
        <v/>
      </c>
      <c r="J92" s="61" t="str">
        <f>IF('ouderschapsverlof na 1e jaar'!C131="","",'ouderschapsverlof na 1e jaar'!B$41+O92)</f>
        <v/>
      </c>
      <c r="K92" s="61" t="str">
        <f>IF('ouderschapsverlof na 1e jaar'!D131="","",'ouderschapsverlof na 1e jaar'!B$41+P92)</f>
        <v/>
      </c>
      <c r="L92" s="61" t="str">
        <f>IF('ouderschapsverlof na 1e jaar'!E131="","",'ouderschapsverlof na 1e jaar'!B$41+Q92)</f>
        <v/>
      </c>
      <c r="M92" s="61" t="str">
        <f>IF('ouderschapsverlof na 1e jaar'!F131="","",'ouderschapsverlof na 1e jaar'!B$41+R92)</f>
        <v/>
      </c>
      <c r="N92" s="61" t="str">
        <f>IF('ouderschapsverlof na 1e jaar'!G131="","",'ouderschapsverlof na 1e jaar'!B$41+S92)</f>
        <v/>
      </c>
      <c r="O92" s="18">
        <v>630</v>
      </c>
      <c r="P92" s="18">
        <v>631</v>
      </c>
      <c r="Q92" s="18">
        <v>632</v>
      </c>
      <c r="R92" s="18">
        <v>633</v>
      </c>
      <c r="S92" s="18">
        <v>634</v>
      </c>
      <c r="T92" s="34" t="str">
        <f>IF(T91="","",IF(T91+7&gt;='ouderschapsverlof na 1e jaar'!U$20,"",T91+7))</f>
        <v/>
      </c>
      <c r="U92" s="61" t="str">
        <f>IF('ouderschapsverlof na 1e jaar'!L131="","",'ouderschapsverlof na 1e jaar'!K$41+O92)</f>
        <v/>
      </c>
      <c r="V92" s="61" t="str">
        <f>IF('ouderschapsverlof na 1e jaar'!M131="","",'ouderschapsverlof na 1e jaar'!K$41+P92)</f>
        <v/>
      </c>
      <c r="W92" s="61" t="str">
        <f>IF('ouderschapsverlof na 1e jaar'!N131="","",'ouderschapsverlof na 1e jaar'!K$41+Q92)</f>
        <v/>
      </c>
      <c r="X92" s="61" t="str">
        <f>IF('ouderschapsverlof na 1e jaar'!O131="","",'ouderschapsverlof na 1e jaar'!K$41+R92)</f>
        <v/>
      </c>
      <c r="Y92" s="61" t="str">
        <f>IF('ouderschapsverlof na 1e jaar'!P131="","",'ouderschapsverlof na 1e jaar'!K$41+S92)</f>
        <v/>
      </c>
    </row>
    <row r="93" spans="1:25" x14ac:dyDescent="0.25">
      <c r="A93" s="1"/>
      <c r="I93" s="34" t="str">
        <f>IF(T92="","",IF(T92+7&gt;='ouderschapsverlof na 1e jaar'!J$20,"",I92+7))</f>
        <v/>
      </c>
      <c r="J93" s="61" t="str">
        <f>IF('ouderschapsverlof na 1e jaar'!C132="","",'ouderschapsverlof na 1e jaar'!B$41+O93)</f>
        <v/>
      </c>
      <c r="K93" s="61" t="str">
        <f>IF('ouderschapsverlof na 1e jaar'!D132="","",'ouderschapsverlof na 1e jaar'!B$41+P93)</f>
        <v/>
      </c>
      <c r="L93" s="61" t="str">
        <f>IF('ouderschapsverlof na 1e jaar'!E132="","",'ouderschapsverlof na 1e jaar'!B$41+Q93)</f>
        <v/>
      </c>
      <c r="M93" s="61" t="str">
        <f>IF('ouderschapsverlof na 1e jaar'!F132="","",'ouderschapsverlof na 1e jaar'!B$41+R93)</f>
        <v/>
      </c>
      <c r="N93" s="61" t="str">
        <f>IF('ouderschapsverlof na 1e jaar'!G132="","",'ouderschapsverlof na 1e jaar'!B$41+S93)</f>
        <v/>
      </c>
      <c r="O93" s="18">
        <v>637</v>
      </c>
      <c r="P93" s="18">
        <v>638</v>
      </c>
      <c r="Q93" s="18">
        <v>639</v>
      </c>
      <c r="R93" s="18">
        <v>640</v>
      </c>
      <c r="S93" s="18">
        <v>641</v>
      </c>
      <c r="T93" s="34" t="str">
        <f>IF(T92="","",IF(T92+7&gt;='ouderschapsverlof na 1e jaar'!U$20,"",T92+7))</f>
        <v/>
      </c>
      <c r="U93" s="61" t="str">
        <f>IF('ouderschapsverlof na 1e jaar'!L132="","",'ouderschapsverlof na 1e jaar'!K$41+O93)</f>
        <v/>
      </c>
      <c r="V93" s="61" t="str">
        <f>IF('ouderschapsverlof na 1e jaar'!M132="","",'ouderschapsverlof na 1e jaar'!K$41+P93)</f>
        <v/>
      </c>
      <c r="W93" s="61" t="str">
        <f>IF('ouderschapsverlof na 1e jaar'!N132="","",'ouderschapsverlof na 1e jaar'!K$41+Q93)</f>
        <v/>
      </c>
      <c r="X93" s="61" t="str">
        <f>IF('ouderschapsverlof na 1e jaar'!O132="","",'ouderschapsverlof na 1e jaar'!K$41+R93)</f>
        <v/>
      </c>
      <c r="Y93" s="61" t="str">
        <f>IF('ouderschapsverlof na 1e jaar'!P132="","",'ouderschapsverlof na 1e jaar'!K$41+S93)</f>
        <v/>
      </c>
    </row>
    <row r="94" spans="1:25" x14ac:dyDescent="0.25">
      <c r="A94" s="1"/>
      <c r="I94" s="34" t="str">
        <f>IF(T93="","",IF(T93+7&gt;='ouderschapsverlof na 1e jaar'!J$20,"",I93+7))</f>
        <v/>
      </c>
      <c r="J94" s="61" t="str">
        <f>IF('ouderschapsverlof na 1e jaar'!C133="","",'ouderschapsverlof na 1e jaar'!B$41+O94)</f>
        <v/>
      </c>
      <c r="K94" s="61" t="str">
        <f>IF('ouderschapsverlof na 1e jaar'!D133="","",'ouderschapsverlof na 1e jaar'!B$41+P94)</f>
        <v/>
      </c>
      <c r="L94" s="61" t="str">
        <f>IF('ouderschapsverlof na 1e jaar'!E133="","",'ouderschapsverlof na 1e jaar'!B$41+Q94)</f>
        <v/>
      </c>
      <c r="M94" s="61" t="str">
        <f>IF('ouderschapsverlof na 1e jaar'!F133="","",'ouderschapsverlof na 1e jaar'!B$41+R94)</f>
        <v/>
      </c>
      <c r="N94" s="61" t="str">
        <f>IF('ouderschapsverlof na 1e jaar'!G133="","",'ouderschapsverlof na 1e jaar'!B$41+S94)</f>
        <v/>
      </c>
      <c r="O94" s="18">
        <v>644</v>
      </c>
      <c r="P94" s="18">
        <v>645</v>
      </c>
      <c r="Q94" s="18">
        <v>646</v>
      </c>
      <c r="R94" s="18">
        <v>647</v>
      </c>
      <c r="S94" s="18">
        <v>648</v>
      </c>
      <c r="T94" s="34" t="str">
        <f>IF(T93="","",IF(T93+7&gt;='ouderschapsverlof na 1e jaar'!U$20,"",T93+7))</f>
        <v/>
      </c>
      <c r="U94" s="61" t="str">
        <f>IF('ouderschapsverlof na 1e jaar'!L133="","",'ouderschapsverlof na 1e jaar'!K$41+O94)</f>
        <v/>
      </c>
      <c r="V94" s="61" t="str">
        <f>IF('ouderschapsverlof na 1e jaar'!M133="","",'ouderschapsverlof na 1e jaar'!K$41+P94)</f>
        <v/>
      </c>
      <c r="W94" s="61" t="str">
        <f>IF('ouderschapsverlof na 1e jaar'!N133="","",'ouderschapsverlof na 1e jaar'!K$41+Q94)</f>
        <v/>
      </c>
      <c r="X94" s="61" t="str">
        <f>IF('ouderschapsverlof na 1e jaar'!O133="","",'ouderschapsverlof na 1e jaar'!K$41+R94)</f>
        <v/>
      </c>
      <c r="Y94" s="61" t="str">
        <f>IF('ouderschapsverlof na 1e jaar'!P133="","",'ouderschapsverlof na 1e jaar'!K$41+S94)</f>
        <v/>
      </c>
    </row>
    <row r="95" spans="1:25" x14ac:dyDescent="0.25">
      <c r="A95" s="1"/>
      <c r="I95" s="34" t="str">
        <f>IF(T94="","",IF(T94+7&gt;='ouderschapsverlof na 1e jaar'!J$20,"",I94+7))</f>
        <v/>
      </c>
      <c r="J95" s="61" t="str">
        <f>IF('ouderschapsverlof na 1e jaar'!C134="","",'ouderschapsverlof na 1e jaar'!B$41+O95)</f>
        <v/>
      </c>
      <c r="K95" s="61" t="str">
        <f>IF('ouderschapsverlof na 1e jaar'!D134="","",'ouderschapsverlof na 1e jaar'!B$41+P95)</f>
        <v/>
      </c>
      <c r="L95" s="61" t="str">
        <f>IF('ouderschapsverlof na 1e jaar'!E134="","",'ouderschapsverlof na 1e jaar'!B$41+Q95)</f>
        <v/>
      </c>
      <c r="M95" s="61" t="str">
        <f>IF('ouderschapsverlof na 1e jaar'!F134="","",'ouderschapsverlof na 1e jaar'!B$41+R95)</f>
        <v/>
      </c>
      <c r="N95" s="61" t="str">
        <f>IF('ouderschapsverlof na 1e jaar'!G134="","",'ouderschapsverlof na 1e jaar'!B$41+S95)</f>
        <v/>
      </c>
      <c r="O95" s="18">
        <v>651</v>
      </c>
      <c r="P95" s="18">
        <v>652</v>
      </c>
      <c r="Q95" s="18">
        <v>653</v>
      </c>
      <c r="R95" s="18">
        <v>654</v>
      </c>
      <c r="S95" s="18">
        <v>655</v>
      </c>
      <c r="T95" s="34" t="str">
        <f>IF(T94="","",IF(T94+7&gt;='ouderschapsverlof na 1e jaar'!U$20,"",T94+7))</f>
        <v/>
      </c>
      <c r="U95" s="61" t="str">
        <f>IF('ouderschapsverlof na 1e jaar'!L134="","",'ouderschapsverlof na 1e jaar'!K$41+O95)</f>
        <v/>
      </c>
      <c r="V95" s="61" t="str">
        <f>IF('ouderschapsverlof na 1e jaar'!M134="","",'ouderschapsverlof na 1e jaar'!K$41+P95)</f>
        <v/>
      </c>
      <c r="W95" s="61" t="str">
        <f>IF('ouderschapsverlof na 1e jaar'!N134="","",'ouderschapsverlof na 1e jaar'!K$41+Q95)</f>
        <v/>
      </c>
      <c r="X95" s="61" t="str">
        <f>IF('ouderschapsverlof na 1e jaar'!O134="","",'ouderschapsverlof na 1e jaar'!K$41+R95)</f>
        <v/>
      </c>
      <c r="Y95" s="61" t="str">
        <f>IF('ouderschapsverlof na 1e jaar'!P134="","",'ouderschapsverlof na 1e jaar'!K$41+S95)</f>
        <v/>
      </c>
    </row>
    <row r="96" spans="1:25" x14ac:dyDescent="0.25">
      <c r="A96" s="1"/>
      <c r="I96" s="34" t="str">
        <f>IF(T95="","",IF(T95+7&gt;='ouderschapsverlof na 1e jaar'!J$20,"",I95+7))</f>
        <v/>
      </c>
      <c r="J96" s="61" t="str">
        <f>IF('ouderschapsverlof na 1e jaar'!C135="","",'ouderschapsverlof na 1e jaar'!B$41+O96)</f>
        <v/>
      </c>
      <c r="K96" s="61" t="str">
        <f>IF('ouderschapsverlof na 1e jaar'!D135="","",'ouderschapsverlof na 1e jaar'!B$41+P96)</f>
        <v/>
      </c>
      <c r="L96" s="61" t="str">
        <f>IF('ouderschapsverlof na 1e jaar'!E135="","",'ouderschapsverlof na 1e jaar'!B$41+Q96)</f>
        <v/>
      </c>
      <c r="M96" s="61" t="str">
        <f>IF('ouderschapsverlof na 1e jaar'!F135="","",'ouderschapsverlof na 1e jaar'!B$41+R96)</f>
        <v/>
      </c>
      <c r="N96" s="61" t="str">
        <f>IF('ouderschapsverlof na 1e jaar'!G135="","",'ouderschapsverlof na 1e jaar'!B$41+S96)</f>
        <v/>
      </c>
      <c r="O96" s="18">
        <v>658</v>
      </c>
      <c r="P96" s="18">
        <v>659</v>
      </c>
      <c r="Q96" s="18">
        <v>660</v>
      </c>
      <c r="R96" s="18">
        <v>661</v>
      </c>
      <c r="S96" s="18">
        <v>662</v>
      </c>
      <c r="T96" s="34" t="str">
        <f>IF(T95="","",IF(T95+7&gt;='ouderschapsverlof na 1e jaar'!U$20,"",T95+7))</f>
        <v/>
      </c>
      <c r="U96" s="61" t="str">
        <f>IF('ouderschapsverlof na 1e jaar'!L135="","",'ouderschapsverlof na 1e jaar'!K$41+O96)</f>
        <v/>
      </c>
      <c r="V96" s="61" t="str">
        <f>IF('ouderschapsverlof na 1e jaar'!M135="","",'ouderschapsverlof na 1e jaar'!K$41+P96)</f>
        <v/>
      </c>
      <c r="W96" s="61" t="str">
        <f>IF('ouderschapsverlof na 1e jaar'!N135="","",'ouderschapsverlof na 1e jaar'!K$41+Q96)</f>
        <v/>
      </c>
      <c r="X96" s="61" t="str">
        <f>IF('ouderschapsverlof na 1e jaar'!O135="","",'ouderschapsverlof na 1e jaar'!K$41+R96)</f>
        <v/>
      </c>
      <c r="Y96" s="61" t="str">
        <f>IF('ouderschapsverlof na 1e jaar'!P135="","",'ouderschapsverlof na 1e jaar'!K$41+S96)</f>
        <v/>
      </c>
    </row>
    <row r="97" spans="1:25" x14ac:dyDescent="0.25">
      <c r="A97" s="1"/>
      <c r="I97" s="34" t="str">
        <f>IF(T96="","",IF(T96+7&gt;='ouderschapsverlof na 1e jaar'!J$20,"",I96+7))</f>
        <v/>
      </c>
      <c r="J97" s="61" t="str">
        <f>IF('ouderschapsverlof na 1e jaar'!C136="","",'ouderschapsverlof na 1e jaar'!B$41+O97)</f>
        <v/>
      </c>
      <c r="K97" s="61" t="str">
        <f>IF('ouderschapsverlof na 1e jaar'!D136="","",'ouderschapsverlof na 1e jaar'!B$41+P97)</f>
        <v/>
      </c>
      <c r="L97" s="61" t="str">
        <f>IF('ouderschapsverlof na 1e jaar'!E136="","",'ouderschapsverlof na 1e jaar'!B$41+Q97)</f>
        <v/>
      </c>
      <c r="M97" s="61" t="str">
        <f>IF('ouderschapsverlof na 1e jaar'!F136="","",'ouderschapsverlof na 1e jaar'!B$41+R97)</f>
        <v/>
      </c>
      <c r="N97" s="61" t="str">
        <f>IF('ouderschapsverlof na 1e jaar'!G136="","",'ouderschapsverlof na 1e jaar'!B$41+S97)</f>
        <v/>
      </c>
      <c r="O97" s="18">
        <v>665</v>
      </c>
      <c r="P97" s="18">
        <v>666</v>
      </c>
      <c r="Q97" s="18">
        <v>667</v>
      </c>
      <c r="R97" s="18">
        <v>668</v>
      </c>
      <c r="S97" s="18">
        <v>669</v>
      </c>
      <c r="T97" s="34" t="str">
        <f>IF(T96="","",IF(T96+7&gt;='ouderschapsverlof na 1e jaar'!U$20,"",T96+7))</f>
        <v/>
      </c>
      <c r="U97" s="61" t="str">
        <f>IF('ouderschapsverlof na 1e jaar'!L136="","",'ouderschapsverlof na 1e jaar'!K$41+O97)</f>
        <v/>
      </c>
      <c r="V97" s="61" t="str">
        <f>IF('ouderschapsverlof na 1e jaar'!M136="","",'ouderschapsverlof na 1e jaar'!K$41+P97)</f>
        <v/>
      </c>
      <c r="W97" s="61" t="str">
        <f>IF('ouderschapsverlof na 1e jaar'!N136="","",'ouderschapsverlof na 1e jaar'!K$41+Q97)</f>
        <v/>
      </c>
      <c r="X97" s="61" t="str">
        <f>IF('ouderschapsverlof na 1e jaar'!O136="","",'ouderschapsverlof na 1e jaar'!K$41+R97)</f>
        <v/>
      </c>
      <c r="Y97" s="61" t="str">
        <f>IF('ouderschapsverlof na 1e jaar'!P136="","",'ouderschapsverlof na 1e jaar'!K$41+S97)</f>
        <v/>
      </c>
    </row>
    <row r="98" spans="1:25" x14ac:dyDescent="0.25">
      <c r="A98" s="1"/>
      <c r="I98" s="34" t="str">
        <f>IF(T97="","",IF(T97+7&gt;='ouderschapsverlof na 1e jaar'!J$20,"",I97+7))</f>
        <v/>
      </c>
      <c r="J98" s="61" t="str">
        <f>IF('ouderschapsverlof na 1e jaar'!C137="","",'ouderschapsverlof na 1e jaar'!B$41+O98)</f>
        <v/>
      </c>
      <c r="K98" s="61" t="str">
        <f>IF('ouderschapsverlof na 1e jaar'!D137="","",'ouderschapsverlof na 1e jaar'!B$41+P98)</f>
        <v/>
      </c>
      <c r="L98" s="61" t="str">
        <f>IF('ouderschapsverlof na 1e jaar'!E137="","",'ouderschapsverlof na 1e jaar'!B$41+Q98)</f>
        <v/>
      </c>
      <c r="M98" s="61" t="str">
        <f>IF('ouderschapsverlof na 1e jaar'!F137="","",'ouderschapsverlof na 1e jaar'!B$41+R98)</f>
        <v/>
      </c>
      <c r="N98" s="61" t="str">
        <f>IF('ouderschapsverlof na 1e jaar'!G137="","",'ouderschapsverlof na 1e jaar'!B$41+S98)</f>
        <v/>
      </c>
      <c r="O98" s="18">
        <v>672</v>
      </c>
      <c r="P98" s="18">
        <v>673</v>
      </c>
      <c r="Q98" s="18">
        <v>674</v>
      </c>
      <c r="R98" s="18">
        <v>675</v>
      </c>
      <c r="S98" s="18">
        <v>676</v>
      </c>
      <c r="T98" s="34" t="str">
        <f>IF(T97="","",IF(T97+7&gt;='ouderschapsverlof na 1e jaar'!U$20,"",T97+7))</f>
        <v/>
      </c>
      <c r="U98" s="61" t="str">
        <f>IF('ouderschapsverlof na 1e jaar'!L137="","",'ouderschapsverlof na 1e jaar'!K$41+O98)</f>
        <v/>
      </c>
      <c r="V98" s="61" t="str">
        <f>IF('ouderschapsverlof na 1e jaar'!M137="","",'ouderschapsverlof na 1e jaar'!K$41+P98)</f>
        <v/>
      </c>
      <c r="W98" s="61" t="str">
        <f>IF('ouderschapsverlof na 1e jaar'!N137="","",'ouderschapsverlof na 1e jaar'!K$41+Q98)</f>
        <v/>
      </c>
      <c r="X98" s="61" t="str">
        <f>IF('ouderschapsverlof na 1e jaar'!O137="","",'ouderschapsverlof na 1e jaar'!K$41+R98)</f>
        <v/>
      </c>
      <c r="Y98" s="61" t="str">
        <f>IF('ouderschapsverlof na 1e jaar'!P137="","",'ouderschapsverlof na 1e jaar'!K$41+S98)</f>
        <v/>
      </c>
    </row>
    <row r="99" spans="1:25" x14ac:dyDescent="0.25">
      <c r="A99" s="1"/>
      <c r="I99" s="34" t="str">
        <f>IF(T98="","",IF(T98+7&gt;='ouderschapsverlof na 1e jaar'!J$20,"",I98+7))</f>
        <v/>
      </c>
      <c r="J99" s="61" t="str">
        <f>IF('ouderschapsverlof na 1e jaar'!C138="","",'ouderschapsverlof na 1e jaar'!B$41+O99)</f>
        <v/>
      </c>
      <c r="K99" s="61" t="str">
        <f>IF('ouderschapsverlof na 1e jaar'!D138="","",'ouderschapsverlof na 1e jaar'!B$41+P99)</f>
        <v/>
      </c>
      <c r="L99" s="61" t="str">
        <f>IF('ouderschapsverlof na 1e jaar'!E138="","",'ouderschapsverlof na 1e jaar'!B$41+Q99)</f>
        <v/>
      </c>
      <c r="M99" s="61" t="str">
        <f>IF('ouderschapsverlof na 1e jaar'!F138="","",'ouderschapsverlof na 1e jaar'!B$41+R99)</f>
        <v/>
      </c>
      <c r="N99" s="61" t="str">
        <f>IF('ouderschapsverlof na 1e jaar'!G138="","",'ouderschapsverlof na 1e jaar'!B$41+S99)</f>
        <v/>
      </c>
      <c r="O99" s="18">
        <v>679</v>
      </c>
      <c r="P99" s="18">
        <v>680</v>
      </c>
      <c r="Q99" s="18">
        <v>681</v>
      </c>
      <c r="R99" s="18">
        <v>682</v>
      </c>
      <c r="S99" s="18">
        <v>683</v>
      </c>
      <c r="T99" s="34" t="str">
        <f>IF(T98="","",IF(T98+7&gt;='ouderschapsverlof na 1e jaar'!U$20,"",T98+7))</f>
        <v/>
      </c>
      <c r="U99" s="61" t="str">
        <f>IF('ouderschapsverlof na 1e jaar'!L138="","",'ouderschapsverlof na 1e jaar'!K$41+O99)</f>
        <v/>
      </c>
      <c r="V99" s="61" t="str">
        <f>IF('ouderschapsverlof na 1e jaar'!M138="","",'ouderschapsverlof na 1e jaar'!K$41+P99)</f>
        <v/>
      </c>
      <c r="W99" s="61" t="str">
        <f>IF('ouderschapsverlof na 1e jaar'!N138="","",'ouderschapsverlof na 1e jaar'!K$41+Q99)</f>
        <v/>
      </c>
      <c r="X99" s="61" t="str">
        <f>IF('ouderschapsverlof na 1e jaar'!O138="","",'ouderschapsverlof na 1e jaar'!K$41+R99)</f>
        <v/>
      </c>
      <c r="Y99" s="61" t="str">
        <f>IF('ouderschapsverlof na 1e jaar'!P138="","",'ouderschapsverlof na 1e jaar'!K$41+S99)</f>
        <v/>
      </c>
    </row>
    <row r="100" spans="1:25" x14ac:dyDescent="0.25">
      <c r="A100" s="1"/>
      <c r="I100" s="34" t="str">
        <f>IF(T99="","",IF(T99+7&gt;='ouderschapsverlof na 1e jaar'!J$20,"",I99+7))</f>
        <v/>
      </c>
      <c r="J100" s="61" t="str">
        <f>IF('ouderschapsverlof na 1e jaar'!C139="","",'ouderschapsverlof na 1e jaar'!B$41+O100)</f>
        <v/>
      </c>
      <c r="K100" s="61" t="str">
        <f>IF('ouderschapsverlof na 1e jaar'!D139="","",'ouderschapsverlof na 1e jaar'!B$41+P100)</f>
        <v/>
      </c>
      <c r="L100" s="61" t="str">
        <f>IF('ouderschapsverlof na 1e jaar'!E139="","",'ouderschapsverlof na 1e jaar'!B$41+Q100)</f>
        <v/>
      </c>
      <c r="M100" s="61" t="str">
        <f>IF('ouderschapsverlof na 1e jaar'!F139="","",'ouderschapsverlof na 1e jaar'!B$41+R100)</f>
        <v/>
      </c>
      <c r="N100" s="61" t="str">
        <f>IF('ouderschapsverlof na 1e jaar'!G139="","",'ouderschapsverlof na 1e jaar'!B$41+S100)</f>
        <v/>
      </c>
      <c r="O100" s="18">
        <v>686</v>
      </c>
      <c r="P100" s="18">
        <v>687</v>
      </c>
      <c r="Q100" s="18">
        <v>688</v>
      </c>
      <c r="R100" s="18">
        <v>689</v>
      </c>
      <c r="S100" s="18">
        <v>690</v>
      </c>
      <c r="T100" s="34" t="str">
        <f>IF(T99="","",IF(T99+7&gt;='ouderschapsverlof na 1e jaar'!U$20,"",T99+7))</f>
        <v/>
      </c>
      <c r="U100" s="61" t="str">
        <f>IF('ouderschapsverlof na 1e jaar'!L139="","",'ouderschapsverlof na 1e jaar'!K$41+O100)</f>
        <v/>
      </c>
      <c r="V100" s="61" t="str">
        <f>IF('ouderschapsverlof na 1e jaar'!M139="","",'ouderschapsverlof na 1e jaar'!K$41+P100)</f>
        <v/>
      </c>
      <c r="W100" s="61" t="str">
        <f>IF('ouderschapsverlof na 1e jaar'!N139="","",'ouderschapsverlof na 1e jaar'!K$41+Q100)</f>
        <v/>
      </c>
      <c r="X100" s="61" t="str">
        <f>IF('ouderschapsverlof na 1e jaar'!O139="","",'ouderschapsverlof na 1e jaar'!K$41+R100)</f>
        <v/>
      </c>
      <c r="Y100" s="61" t="str">
        <f>IF('ouderschapsverlof na 1e jaar'!P139="","",'ouderschapsverlof na 1e jaar'!K$41+S100)</f>
        <v/>
      </c>
    </row>
    <row r="101" spans="1:25" x14ac:dyDescent="0.25">
      <c r="A101" s="1"/>
      <c r="I101" s="34" t="str">
        <f>IF(T100="","",IF(T100+7&gt;='ouderschapsverlof na 1e jaar'!J$20,"",I100+7))</f>
        <v/>
      </c>
      <c r="J101" s="61" t="str">
        <f>IF('ouderschapsverlof na 1e jaar'!C140="","",'ouderschapsverlof na 1e jaar'!B$41+O101)</f>
        <v/>
      </c>
      <c r="K101" s="61" t="str">
        <f>IF('ouderschapsverlof na 1e jaar'!D140="","",'ouderschapsverlof na 1e jaar'!B$41+P101)</f>
        <v/>
      </c>
      <c r="L101" s="61" t="str">
        <f>IF('ouderschapsverlof na 1e jaar'!E140="","",'ouderschapsverlof na 1e jaar'!B$41+Q101)</f>
        <v/>
      </c>
      <c r="M101" s="61" t="str">
        <f>IF('ouderschapsverlof na 1e jaar'!F140="","",'ouderschapsverlof na 1e jaar'!B$41+R101)</f>
        <v/>
      </c>
      <c r="N101" s="61" t="str">
        <f>IF('ouderschapsverlof na 1e jaar'!G140="","",'ouderschapsverlof na 1e jaar'!B$41+S101)</f>
        <v/>
      </c>
      <c r="O101" s="18">
        <v>693</v>
      </c>
      <c r="P101" s="18">
        <v>694</v>
      </c>
      <c r="Q101" s="18">
        <v>695</v>
      </c>
      <c r="R101" s="18">
        <v>696</v>
      </c>
      <c r="S101" s="18">
        <v>697</v>
      </c>
      <c r="T101" s="34" t="str">
        <f>IF(T100="","",IF(T100+7&gt;='ouderschapsverlof na 1e jaar'!U$20,"",T100+7))</f>
        <v/>
      </c>
      <c r="U101" s="61" t="str">
        <f>IF('ouderschapsverlof na 1e jaar'!L140="","",'ouderschapsverlof na 1e jaar'!K$41+O101)</f>
        <v/>
      </c>
      <c r="V101" s="61" t="str">
        <f>IF('ouderschapsverlof na 1e jaar'!M140="","",'ouderschapsverlof na 1e jaar'!K$41+P101)</f>
        <v/>
      </c>
      <c r="W101" s="61" t="str">
        <f>IF('ouderschapsverlof na 1e jaar'!N140="","",'ouderschapsverlof na 1e jaar'!K$41+Q101)</f>
        <v/>
      </c>
      <c r="X101" s="61" t="str">
        <f>IF('ouderschapsverlof na 1e jaar'!O140="","",'ouderschapsverlof na 1e jaar'!K$41+R101)</f>
        <v/>
      </c>
      <c r="Y101" s="61" t="str">
        <f>IF('ouderschapsverlof na 1e jaar'!P140="","",'ouderschapsverlof na 1e jaar'!K$41+S101)</f>
        <v/>
      </c>
    </row>
    <row r="102" spans="1:25" x14ac:dyDescent="0.25">
      <c r="A102" s="1"/>
      <c r="I102" s="34" t="str">
        <f>IF(T101="","",IF(T101+7&gt;='ouderschapsverlof na 1e jaar'!J$20,"",I101+7))</f>
        <v/>
      </c>
      <c r="J102" s="61" t="str">
        <f>IF('ouderschapsverlof na 1e jaar'!C141="","",'ouderschapsverlof na 1e jaar'!B$41+O102)</f>
        <v/>
      </c>
      <c r="K102" s="61" t="str">
        <f>IF('ouderschapsverlof na 1e jaar'!D141="","",'ouderschapsverlof na 1e jaar'!B$41+P102)</f>
        <v/>
      </c>
      <c r="L102" s="61" t="str">
        <f>IF('ouderschapsverlof na 1e jaar'!E141="","",'ouderschapsverlof na 1e jaar'!B$41+Q102)</f>
        <v/>
      </c>
      <c r="M102" s="61" t="str">
        <f>IF('ouderschapsverlof na 1e jaar'!F141="","",'ouderschapsverlof na 1e jaar'!B$41+R102)</f>
        <v/>
      </c>
      <c r="N102" s="61" t="str">
        <f>IF('ouderschapsverlof na 1e jaar'!G141="","",'ouderschapsverlof na 1e jaar'!B$41+S102)</f>
        <v/>
      </c>
      <c r="O102" s="18">
        <v>700</v>
      </c>
      <c r="P102" s="18">
        <v>701</v>
      </c>
      <c r="Q102" s="18">
        <v>702</v>
      </c>
      <c r="R102" s="18">
        <v>703</v>
      </c>
      <c r="S102" s="18">
        <v>704</v>
      </c>
      <c r="T102" s="34" t="str">
        <f>IF(T101="","",IF(T101+7&gt;='ouderschapsverlof na 1e jaar'!U$20,"",T101+7))</f>
        <v/>
      </c>
      <c r="U102" s="61" t="str">
        <f>IF('ouderschapsverlof na 1e jaar'!L141="","",'ouderschapsverlof na 1e jaar'!K$41+O102)</f>
        <v/>
      </c>
      <c r="V102" s="61" t="str">
        <f>IF('ouderschapsverlof na 1e jaar'!M141="","",'ouderschapsverlof na 1e jaar'!K$41+P102)</f>
        <v/>
      </c>
      <c r="W102" s="61" t="str">
        <f>IF('ouderschapsverlof na 1e jaar'!N141="","",'ouderschapsverlof na 1e jaar'!K$41+Q102)</f>
        <v/>
      </c>
      <c r="X102" s="61" t="str">
        <f>IF('ouderschapsverlof na 1e jaar'!O141="","",'ouderschapsverlof na 1e jaar'!K$41+R102)</f>
        <v/>
      </c>
      <c r="Y102" s="61" t="str">
        <f>IF('ouderschapsverlof na 1e jaar'!P141="","",'ouderschapsverlof na 1e jaar'!K$41+S102)</f>
        <v/>
      </c>
    </row>
    <row r="103" spans="1:25" x14ac:dyDescent="0.25">
      <c r="A103" s="1"/>
      <c r="I103" s="34" t="str">
        <f>IF(T102="","",IF(T102+7&gt;='ouderschapsverlof na 1e jaar'!J$20,"",I102+7))</f>
        <v/>
      </c>
      <c r="J103" s="61" t="str">
        <f>IF('ouderschapsverlof na 1e jaar'!C142="","",'ouderschapsverlof na 1e jaar'!B$41+O103)</f>
        <v/>
      </c>
      <c r="K103" s="61" t="str">
        <f>IF('ouderschapsverlof na 1e jaar'!D142="","",'ouderschapsverlof na 1e jaar'!B$41+P103)</f>
        <v/>
      </c>
      <c r="L103" s="61" t="str">
        <f>IF('ouderschapsverlof na 1e jaar'!E142="","",'ouderschapsverlof na 1e jaar'!B$41+Q103)</f>
        <v/>
      </c>
      <c r="M103" s="61" t="str">
        <f>IF('ouderschapsverlof na 1e jaar'!F142="","",'ouderschapsverlof na 1e jaar'!B$41+R103)</f>
        <v/>
      </c>
      <c r="N103" s="61" t="str">
        <f>IF('ouderschapsverlof na 1e jaar'!G142="","",'ouderschapsverlof na 1e jaar'!B$41+S103)</f>
        <v/>
      </c>
      <c r="O103" s="18">
        <v>707</v>
      </c>
      <c r="P103" s="18">
        <v>708</v>
      </c>
      <c r="Q103" s="18">
        <v>709</v>
      </c>
      <c r="R103" s="18">
        <v>710</v>
      </c>
      <c r="S103" s="18">
        <v>711</v>
      </c>
      <c r="T103" s="34" t="str">
        <f>IF(T102="","",IF(T102+7&gt;='ouderschapsverlof na 1e jaar'!U$20,"",T102+7))</f>
        <v/>
      </c>
      <c r="U103" s="61" t="str">
        <f>IF('ouderschapsverlof na 1e jaar'!L142="","",'ouderschapsverlof na 1e jaar'!K$41+O103)</f>
        <v/>
      </c>
      <c r="V103" s="61" t="str">
        <f>IF('ouderschapsverlof na 1e jaar'!M142="","",'ouderschapsverlof na 1e jaar'!K$41+P103)</f>
        <v/>
      </c>
      <c r="W103" s="61" t="str">
        <f>IF('ouderschapsverlof na 1e jaar'!N142="","",'ouderschapsverlof na 1e jaar'!K$41+Q103)</f>
        <v/>
      </c>
      <c r="X103" s="61" t="str">
        <f>IF('ouderschapsverlof na 1e jaar'!O142="","",'ouderschapsverlof na 1e jaar'!K$41+R103)</f>
        <v/>
      </c>
      <c r="Y103" s="61" t="str">
        <f>IF('ouderschapsverlof na 1e jaar'!P142="","",'ouderschapsverlof na 1e jaar'!K$41+S103)</f>
        <v/>
      </c>
    </row>
    <row r="104" spans="1:25" x14ac:dyDescent="0.25">
      <c r="A104" s="1"/>
      <c r="I104" s="34" t="str">
        <f>IF(T103="","",IF(T103+7&gt;='ouderschapsverlof na 1e jaar'!J$20,"",I103+7))</f>
        <v/>
      </c>
      <c r="J104" s="61" t="str">
        <f>IF('ouderschapsverlof na 1e jaar'!C143="","",'ouderschapsverlof na 1e jaar'!B$41+O104)</f>
        <v/>
      </c>
      <c r="K104" s="61" t="str">
        <f>IF('ouderschapsverlof na 1e jaar'!D143="","",'ouderschapsverlof na 1e jaar'!B$41+P104)</f>
        <v/>
      </c>
      <c r="L104" s="61" t="str">
        <f>IF('ouderschapsverlof na 1e jaar'!E143="","",'ouderschapsverlof na 1e jaar'!B$41+Q104)</f>
        <v/>
      </c>
      <c r="M104" s="61" t="str">
        <f>IF('ouderschapsverlof na 1e jaar'!F143="","",'ouderschapsverlof na 1e jaar'!B$41+R104)</f>
        <v/>
      </c>
      <c r="N104" s="61" t="str">
        <f>IF('ouderschapsverlof na 1e jaar'!G143="","",'ouderschapsverlof na 1e jaar'!B$41+S104)</f>
        <v/>
      </c>
      <c r="O104" s="18">
        <v>714</v>
      </c>
      <c r="P104" s="18">
        <v>715</v>
      </c>
      <c r="Q104" s="18">
        <v>716</v>
      </c>
      <c r="R104" s="18">
        <v>717</v>
      </c>
      <c r="S104" s="18">
        <v>718</v>
      </c>
      <c r="T104" s="34" t="str">
        <f>IF(T103="","",IF(T103+7&gt;='ouderschapsverlof na 1e jaar'!U$20,"",T103+7))</f>
        <v/>
      </c>
      <c r="U104" s="61" t="str">
        <f>IF('ouderschapsverlof na 1e jaar'!L143="","",'ouderschapsverlof na 1e jaar'!K$41+O104)</f>
        <v/>
      </c>
      <c r="V104" s="61" t="str">
        <f>IF('ouderschapsverlof na 1e jaar'!M143="","",'ouderschapsverlof na 1e jaar'!K$41+P104)</f>
        <v/>
      </c>
      <c r="W104" s="61" t="str">
        <f>IF('ouderschapsverlof na 1e jaar'!N143="","",'ouderschapsverlof na 1e jaar'!K$41+Q104)</f>
        <v/>
      </c>
      <c r="X104" s="61" t="str">
        <f>IF('ouderschapsverlof na 1e jaar'!O143="","",'ouderschapsverlof na 1e jaar'!K$41+R104)</f>
        <v/>
      </c>
      <c r="Y104" s="61" t="str">
        <f>IF('ouderschapsverlof na 1e jaar'!P143="","",'ouderschapsverlof na 1e jaar'!K$41+S104)</f>
        <v/>
      </c>
    </row>
    <row r="105" spans="1:25" x14ac:dyDescent="0.25">
      <c r="A105" s="1"/>
      <c r="I105" s="34" t="str">
        <f>IF(T104="","",IF(T104+7&gt;='ouderschapsverlof na 1e jaar'!J$20,"",I104+7))</f>
        <v/>
      </c>
      <c r="J105" s="61" t="str">
        <f>IF('ouderschapsverlof na 1e jaar'!C144="","",'ouderschapsverlof na 1e jaar'!B$41+O105)</f>
        <v/>
      </c>
      <c r="K105" s="61" t="str">
        <f>IF('ouderschapsverlof na 1e jaar'!D144="","",'ouderschapsverlof na 1e jaar'!B$41+P105)</f>
        <v/>
      </c>
      <c r="L105" s="61" t="str">
        <f>IF('ouderschapsverlof na 1e jaar'!E144="","",'ouderschapsverlof na 1e jaar'!B$41+Q105)</f>
        <v/>
      </c>
      <c r="M105" s="61" t="str">
        <f>IF('ouderschapsverlof na 1e jaar'!F144="","",'ouderschapsverlof na 1e jaar'!B$41+R105)</f>
        <v/>
      </c>
      <c r="N105" s="61" t="str">
        <f>IF('ouderschapsverlof na 1e jaar'!G144="","",'ouderschapsverlof na 1e jaar'!B$41+S105)</f>
        <v/>
      </c>
      <c r="O105" s="18">
        <v>721</v>
      </c>
      <c r="P105" s="18">
        <v>722</v>
      </c>
      <c r="Q105" s="18">
        <v>723</v>
      </c>
      <c r="R105" s="18">
        <v>724</v>
      </c>
      <c r="S105" s="18">
        <v>725</v>
      </c>
      <c r="T105" s="34" t="str">
        <f>IF(T104="","",IF(T104+7&gt;='ouderschapsverlof na 1e jaar'!U$20,"",T104+7))</f>
        <v/>
      </c>
      <c r="U105" s="61" t="str">
        <f>IF('ouderschapsverlof na 1e jaar'!L144="","",'ouderschapsverlof na 1e jaar'!K$41+O105)</f>
        <v/>
      </c>
      <c r="V105" s="61" t="str">
        <f>IF('ouderschapsverlof na 1e jaar'!M144="","",'ouderschapsverlof na 1e jaar'!K$41+P105)</f>
        <v/>
      </c>
      <c r="W105" s="61" t="str">
        <f>IF('ouderschapsverlof na 1e jaar'!N144="","",'ouderschapsverlof na 1e jaar'!K$41+Q105)</f>
        <v/>
      </c>
      <c r="X105" s="61" t="str">
        <f>IF('ouderschapsverlof na 1e jaar'!O144="","",'ouderschapsverlof na 1e jaar'!K$41+R105)</f>
        <v/>
      </c>
      <c r="Y105" s="61" t="str">
        <f>IF('ouderschapsverlof na 1e jaar'!P144="","",'ouderschapsverlof na 1e jaar'!K$41+S105)</f>
        <v/>
      </c>
    </row>
    <row r="106" spans="1:25" x14ac:dyDescent="0.25">
      <c r="A106" s="1"/>
      <c r="I106" s="34" t="str">
        <f>IF(T105="","",IF(T105+7&gt;='ouderschapsverlof na 1e jaar'!J$20,"",I105+7))</f>
        <v/>
      </c>
      <c r="J106" s="61" t="str">
        <f>IF('ouderschapsverlof na 1e jaar'!C145="","",'ouderschapsverlof na 1e jaar'!B$41+O106)</f>
        <v/>
      </c>
      <c r="K106" s="61" t="str">
        <f>IF('ouderschapsverlof na 1e jaar'!D145="","",'ouderschapsverlof na 1e jaar'!B$41+P106)</f>
        <v/>
      </c>
      <c r="L106" s="61" t="str">
        <f>IF('ouderschapsverlof na 1e jaar'!E145="","",'ouderschapsverlof na 1e jaar'!B$41+Q106)</f>
        <v/>
      </c>
      <c r="M106" s="61" t="str">
        <f>IF('ouderschapsverlof na 1e jaar'!F145="","",'ouderschapsverlof na 1e jaar'!B$41+R106)</f>
        <v/>
      </c>
      <c r="N106" s="61" t="str">
        <f>IF('ouderschapsverlof na 1e jaar'!G145="","",'ouderschapsverlof na 1e jaar'!B$41+S106)</f>
        <v/>
      </c>
      <c r="O106" s="18">
        <v>728</v>
      </c>
      <c r="P106" s="18">
        <v>729</v>
      </c>
      <c r="Q106" s="18">
        <v>730</v>
      </c>
      <c r="R106" s="18">
        <v>731</v>
      </c>
      <c r="S106" s="18">
        <v>732</v>
      </c>
      <c r="T106" s="34" t="str">
        <f>IF(T105="","",IF(T105+7&gt;='ouderschapsverlof na 1e jaar'!U$20,"",T105+7))</f>
        <v/>
      </c>
      <c r="U106" s="61" t="str">
        <f>IF('ouderschapsverlof na 1e jaar'!L145="","",'ouderschapsverlof na 1e jaar'!K$41+O106)</f>
        <v/>
      </c>
      <c r="V106" s="61" t="str">
        <f>IF('ouderschapsverlof na 1e jaar'!M145="","",'ouderschapsverlof na 1e jaar'!K$41+P106)</f>
        <v/>
      </c>
      <c r="W106" s="61" t="str">
        <f>IF('ouderschapsverlof na 1e jaar'!N145="","",'ouderschapsverlof na 1e jaar'!K$41+Q106)</f>
        <v/>
      </c>
      <c r="X106" s="61" t="str">
        <f>IF('ouderschapsverlof na 1e jaar'!O145="","",'ouderschapsverlof na 1e jaar'!K$41+R106)</f>
        <v/>
      </c>
      <c r="Y106" s="61" t="str">
        <f>IF('ouderschapsverlof na 1e jaar'!P145="","",'ouderschapsverlof na 1e jaar'!K$41+S106)</f>
        <v/>
      </c>
    </row>
    <row r="107" spans="1:25" x14ac:dyDescent="0.25">
      <c r="A107" s="1"/>
      <c r="I107" s="34" t="str">
        <f>IF(T106="","",IF(T106+7&gt;='ouderschapsverlof na 1e jaar'!J$20,"",I106+7))</f>
        <v/>
      </c>
      <c r="J107" s="61" t="str">
        <f>IF('ouderschapsverlof na 1e jaar'!C146="","",'ouderschapsverlof na 1e jaar'!B$41+O107)</f>
        <v/>
      </c>
      <c r="K107" s="61" t="str">
        <f>IF('ouderschapsverlof na 1e jaar'!D146="","",'ouderschapsverlof na 1e jaar'!B$41+P107)</f>
        <v/>
      </c>
      <c r="L107" s="61" t="str">
        <f>IF('ouderschapsverlof na 1e jaar'!E146="","",'ouderschapsverlof na 1e jaar'!B$41+Q107)</f>
        <v/>
      </c>
      <c r="M107" s="61" t="str">
        <f>IF('ouderschapsverlof na 1e jaar'!F146="","",'ouderschapsverlof na 1e jaar'!B$41+R107)</f>
        <v/>
      </c>
      <c r="N107" s="61" t="str">
        <f>IF('ouderschapsverlof na 1e jaar'!G146="","",'ouderschapsverlof na 1e jaar'!B$41+S107)</f>
        <v/>
      </c>
      <c r="O107" s="18">
        <v>735</v>
      </c>
      <c r="P107" s="18">
        <v>736</v>
      </c>
      <c r="Q107" s="18">
        <v>737</v>
      </c>
      <c r="R107" s="18">
        <v>738</v>
      </c>
      <c r="S107" s="18">
        <v>739</v>
      </c>
      <c r="T107" s="34" t="str">
        <f>IF(T106="","",IF(T106+7&gt;='ouderschapsverlof na 1e jaar'!U$20,"",T106+7))</f>
        <v/>
      </c>
      <c r="U107" s="61" t="str">
        <f>IF('ouderschapsverlof na 1e jaar'!L146="","",'ouderschapsverlof na 1e jaar'!K$41+O107)</f>
        <v/>
      </c>
      <c r="V107" s="61" t="str">
        <f>IF('ouderschapsverlof na 1e jaar'!M146="","",'ouderschapsverlof na 1e jaar'!K$41+P107)</f>
        <v/>
      </c>
      <c r="W107" s="61" t="str">
        <f>IF('ouderschapsverlof na 1e jaar'!N146="","",'ouderschapsverlof na 1e jaar'!K$41+Q107)</f>
        <v/>
      </c>
      <c r="X107" s="61" t="str">
        <f>IF('ouderschapsverlof na 1e jaar'!O146="","",'ouderschapsverlof na 1e jaar'!K$41+R107)</f>
        <v/>
      </c>
      <c r="Y107" s="61" t="str">
        <f>IF('ouderschapsverlof na 1e jaar'!P146="","",'ouderschapsverlof na 1e jaar'!K$41+S107)</f>
        <v/>
      </c>
    </row>
    <row r="108" spans="1:25" x14ac:dyDescent="0.25">
      <c r="A108" s="1"/>
      <c r="I108" s="34" t="str">
        <f>IF(T107="","",IF(T107+7&gt;='ouderschapsverlof na 1e jaar'!J$20,"",I107+7))</f>
        <v/>
      </c>
      <c r="J108" s="61" t="str">
        <f>IF('ouderschapsverlof na 1e jaar'!C147="","",'ouderschapsverlof na 1e jaar'!B$41+O108)</f>
        <v/>
      </c>
      <c r="K108" s="61" t="str">
        <f>IF('ouderschapsverlof na 1e jaar'!D147="","",'ouderschapsverlof na 1e jaar'!B$41+P108)</f>
        <v/>
      </c>
      <c r="L108" s="61" t="str">
        <f>IF('ouderschapsverlof na 1e jaar'!E147="","",'ouderschapsverlof na 1e jaar'!B$41+Q108)</f>
        <v/>
      </c>
      <c r="M108" s="61" t="str">
        <f>IF('ouderschapsverlof na 1e jaar'!F147="","",'ouderschapsverlof na 1e jaar'!B$41+R108)</f>
        <v/>
      </c>
      <c r="N108" s="61" t="str">
        <f>IF('ouderschapsverlof na 1e jaar'!G147="","",'ouderschapsverlof na 1e jaar'!B$41+S108)</f>
        <v/>
      </c>
      <c r="O108" s="18">
        <v>742</v>
      </c>
      <c r="P108" s="18">
        <v>743</v>
      </c>
      <c r="Q108" s="18">
        <v>744</v>
      </c>
      <c r="R108" s="18">
        <v>745</v>
      </c>
      <c r="S108" s="18">
        <v>746</v>
      </c>
      <c r="T108" s="34" t="str">
        <f>IF(T107="","",IF(T107+7&gt;='ouderschapsverlof na 1e jaar'!U$20,"",T107+7))</f>
        <v/>
      </c>
      <c r="U108" s="61" t="str">
        <f>IF('ouderschapsverlof na 1e jaar'!L147="","",'ouderschapsverlof na 1e jaar'!K$41+O108)</f>
        <v/>
      </c>
      <c r="V108" s="61" t="str">
        <f>IF('ouderschapsverlof na 1e jaar'!M147="","",'ouderschapsverlof na 1e jaar'!K$41+P108)</f>
        <v/>
      </c>
      <c r="W108" s="61" t="str">
        <f>IF('ouderschapsverlof na 1e jaar'!N147="","",'ouderschapsverlof na 1e jaar'!K$41+Q108)</f>
        <v/>
      </c>
      <c r="X108" s="61" t="str">
        <f>IF('ouderschapsverlof na 1e jaar'!O147="","",'ouderschapsverlof na 1e jaar'!K$41+R108)</f>
        <v/>
      </c>
      <c r="Y108" s="61" t="str">
        <f>IF('ouderschapsverlof na 1e jaar'!P147="","",'ouderschapsverlof na 1e jaar'!K$41+S108)</f>
        <v/>
      </c>
    </row>
    <row r="109" spans="1:25" x14ac:dyDescent="0.25">
      <c r="A109" s="1"/>
      <c r="I109" s="34" t="str">
        <f>IF(T108="","",IF(T108+7&gt;='ouderschapsverlof na 1e jaar'!J$20,"",I108+7))</f>
        <v/>
      </c>
      <c r="J109" s="61" t="str">
        <f>IF('ouderschapsverlof na 1e jaar'!C148="","",'ouderschapsverlof na 1e jaar'!B$41+O109)</f>
        <v/>
      </c>
      <c r="K109" s="61" t="str">
        <f>IF('ouderschapsverlof na 1e jaar'!D148="","",'ouderschapsverlof na 1e jaar'!B$41+P109)</f>
        <v/>
      </c>
      <c r="L109" s="61" t="str">
        <f>IF('ouderschapsverlof na 1e jaar'!E148="","",'ouderschapsverlof na 1e jaar'!B$41+Q109)</f>
        <v/>
      </c>
      <c r="M109" s="61" t="str">
        <f>IF('ouderschapsverlof na 1e jaar'!F148="","",'ouderschapsverlof na 1e jaar'!B$41+R109)</f>
        <v/>
      </c>
      <c r="N109" s="61" t="str">
        <f>IF('ouderschapsverlof na 1e jaar'!G148="","",'ouderschapsverlof na 1e jaar'!B$41+S109)</f>
        <v/>
      </c>
      <c r="O109" s="18">
        <v>749</v>
      </c>
      <c r="P109" s="18">
        <v>750</v>
      </c>
      <c r="Q109" s="18">
        <v>751</v>
      </c>
      <c r="R109" s="18">
        <v>752</v>
      </c>
      <c r="S109" s="18">
        <v>753</v>
      </c>
      <c r="T109" s="34" t="str">
        <f>IF(T108="","",IF(T108+7&gt;='ouderschapsverlof na 1e jaar'!U$20,"",T108+7))</f>
        <v/>
      </c>
      <c r="U109" s="61" t="str">
        <f>IF('ouderschapsverlof na 1e jaar'!L148="","",'ouderschapsverlof na 1e jaar'!K$41+O109)</f>
        <v/>
      </c>
      <c r="V109" s="61" t="str">
        <f>IF('ouderschapsverlof na 1e jaar'!M148="","",'ouderschapsverlof na 1e jaar'!K$41+P109)</f>
        <v/>
      </c>
      <c r="W109" s="61" t="str">
        <f>IF('ouderschapsverlof na 1e jaar'!N148="","",'ouderschapsverlof na 1e jaar'!K$41+Q109)</f>
        <v/>
      </c>
      <c r="X109" s="61" t="str">
        <f>IF('ouderschapsverlof na 1e jaar'!O148="","",'ouderschapsverlof na 1e jaar'!K$41+R109)</f>
        <v/>
      </c>
      <c r="Y109" s="61" t="str">
        <f>IF('ouderschapsverlof na 1e jaar'!P148="","",'ouderschapsverlof na 1e jaar'!K$41+S109)</f>
        <v/>
      </c>
    </row>
    <row r="110" spans="1:25" x14ac:dyDescent="0.25">
      <c r="A110" s="1"/>
      <c r="I110" s="34" t="str">
        <f>IF(T109="","",IF(T109+7&gt;='ouderschapsverlof na 1e jaar'!J$20,"",I109+7))</f>
        <v/>
      </c>
      <c r="J110" s="61" t="str">
        <f>IF('ouderschapsverlof na 1e jaar'!C149="","",'ouderschapsverlof na 1e jaar'!B$41+O110)</f>
        <v/>
      </c>
      <c r="K110" s="61" t="str">
        <f>IF('ouderschapsverlof na 1e jaar'!D149="","",'ouderschapsverlof na 1e jaar'!B$41+P110)</f>
        <v/>
      </c>
      <c r="L110" s="61" t="str">
        <f>IF('ouderschapsverlof na 1e jaar'!E149="","",'ouderschapsverlof na 1e jaar'!B$41+Q110)</f>
        <v/>
      </c>
      <c r="M110" s="61" t="str">
        <f>IF('ouderschapsverlof na 1e jaar'!F149="","",'ouderschapsverlof na 1e jaar'!B$41+R110)</f>
        <v/>
      </c>
      <c r="N110" s="61" t="str">
        <f>IF('ouderschapsverlof na 1e jaar'!G149="","",'ouderschapsverlof na 1e jaar'!B$41+S110)</f>
        <v/>
      </c>
      <c r="O110" s="18">
        <v>756</v>
      </c>
      <c r="P110" s="18">
        <v>757</v>
      </c>
      <c r="Q110" s="18">
        <v>758</v>
      </c>
      <c r="R110" s="18">
        <v>759</v>
      </c>
      <c r="S110" s="18">
        <v>760</v>
      </c>
      <c r="T110" s="34" t="str">
        <f>IF(T109="","",IF(T109+7&gt;='ouderschapsverlof na 1e jaar'!U$20,"",T109+7))</f>
        <v/>
      </c>
      <c r="U110" s="61" t="str">
        <f>IF('ouderschapsverlof na 1e jaar'!L149="","",'ouderschapsverlof na 1e jaar'!K$41+O110)</f>
        <v/>
      </c>
      <c r="V110" s="61" t="str">
        <f>IF('ouderschapsverlof na 1e jaar'!M149="","",'ouderschapsverlof na 1e jaar'!K$41+P110)</f>
        <v/>
      </c>
      <c r="W110" s="61" t="str">
        <f>IF('ouderschapsverlof na 1e jaar'!N149="","",'ouderschapsverlof na 1e jaar'!K$41+Q110)</f>
        <v/>
      </c>
      <c r="X110" s="61" t="str">
        <f>IF('ouderschapsverlof na 1e jaar'!O149="","",'ouderschapsverlof na 1e jaar'!K$41+R110)</f>
        <v/>
      </c>
      <c r="Y110" s="61" t="str">
        <f>IF('ouderschapsverlof na 1e jaar'!P149="","",'ouderschapsverlof na 1e jaar'!K$41+S110)</f>
        <v/>
      </c>
    </row>
    <row r="111" spans="1:25" x14ac:dyDescent="0.25">
      <c r="A111" s="1"/>
      <c r="I111" s="34" t="str">
        <f>IF(T110="","",IF(T110+7&gt;='ouderschapsverlof na 1e jaar'!J$20,"",I110+7))</f>
        <v/>
      </c>
      <c r="J111" s="61" t="str">
        <f>IF('ouderschapsverlof na 1e jaar'!C150="","",'ouderschapsverlof na 1e jaar'!B$41+O111)</f>
        <v/>
      </c>
      <c r="K111" s="61" t="str">
        <f>IF('ouderschapsverlof na 1e jaar'!D150="","",'ouderschapsverlof na 1e jaar'!B$41+P111)</f>
        <v/>
      </c>
      <c r="L111" s="61" t="str">
        <f>IF('ouderschapsverlof na 1e jaar'!E150="","",'ouderschapsverlof na 1e jaar'!B$41+Q111)</f>
        <v/>
      </c>
      <c r="M111" s="61" t="str">
        <f>IF('ouderschapsverlof na 1e jaar'!F150="","",'ouderschapsverlof na 1e jaar'!B$41+R111)</f>
        <v/>
      </c>
      <c r="N111" s="61" t="str">
        <f>IF('ouderschapsverlof na 1e jaar'!G150="","",'ouderschapsverlof na 1e jaar'!B$41+S111)</f>
        <v/>
      </c>
      <c r="O111" s="18">
        <v>763</v>
      </c>
      <c r="P111" s="18">
        <v>764</v>
      </c>
      <c r="Q111" s="18">
        <v>765</v>
      </c>
      <c r="R111" s="18">
        <v>766</v>
      </c>
      <c r="S111" s="18">
        <v>767</v>
      </c>
      <c r="T111" s="34" t="str">
        <f>IF(T110="","",IF(T110+7&gt;='ouderschapsverlof na 1e jaar'!U$20,"",T110+7))</f>
        <v/>
      </c>
      <c r="U111" s="61" t="str">
        <f>IF('ouderschapsverlof na 1e jaar'!L150="","",'ouderschapsverlof na 1e jaar'!K$41+O111)</f>
        <v/>
      </c>
      <c r="V111" s="61" t="str">
        <f>IF('ouderschapsverlof na 1e jaar'!M150="","",'ouderschapsverlof na 1e jaar'!K$41+P111)</f>
        <v/>
      </c>
      <c r="W111" s="61" t="str">
        <f>IF('ouderschapsverlof na 1e jaar'!N150="","",'ouderschapsverlof na 1e jaar'!K$41+Q111)</f>
        <v/>
      </c>
      <c r="X111" s="61" t="str">
        <f>IF('ouderschapsverlof na 1e jaar'!O150="","",'ouderschapsverlof na 1e jaar'!K$41+R111)</f>
        <v/>
      </c>
      <c r="Y111" s="61" t="str">
        <f>IF('ouderschapsverlof na 1e jaar'!P150="","",'ouderschapsverlof na 1e jaar'!K$41+S111)</f>
        <v/>
      </c>
    </row>
    <row r="112" spans="1:25" x14ac:dyDescent="0.25">
      <c r="A112" s="1"/>
      <c r="I112" s="34" t="str">
        <f>IF(T111="","",IF(T111+7&gt;='ouderschapsverlof na 1e jaar'!J$20,"",I111+7))</f>
        <v/>
      </c>
      <c r="J112" s="61" t="str">
        <f>IF('ouderschapsverlof na 1e jaar'!C151="","",'ouderschapsverlof na 1e jaar'!B$41+O112)</f>
        <v/>
      </c>
      <c r="K112" s="61" t="str">
        <f>IF('ouderschapsverlof na 1e jaar'!D151="","",'ouderschapsverlof na 1e jaar'!B$41+P112)</f>
        <v/>
      </c>
      <c r="L112" s="61" t="str">
        <f>IF('ouderschapsverlof na 1e jaar'!E151="","",'ouderschapsverlof na 1e jaar'!B$41+Q112)</f>
        <v/>
      </c>
      <c r="M112" s="61" t="str">
        <f>IF('ouderschapsverlof na 1e jaar'!F151="","",'ouderschapsverlof na 1e jaar'!B$41+R112)</f>
        <v/>
      </c>
      <c r="N112" s="61" t="str">
        <f>IF('ouderschapsverlof na 1e jaar'!G151="","",'ouderschapsverlof na 1e jaar'!B$41+S112)</f>
        <v/>
      </c>
      <c r="O112" s="18">
        <v>770</v>
      </c>
      <c r="P112" s="18">
        <v>771</v>
      </c>
      <c r="Q112" s="18">
        <v>772</v>
      </c>
      <c r="R112" s="18">
        <v>773</v>
      </c>
      <c r="S112" s="18">
        <v>774</v>
      </c>
      <c r="T112" s="34" t="str">
        <f>IF(T111="","",IF(T111+7&gt;='ouderschapsverlof na 1e jaar'!U$20,"",T111+7))</f>
        <v/>
      </c>
      <c r="U112" s="61" t="str">
        <f>IF('ouderschapsverlof na 1e jaar'!L151="","",'ouderschapsverlof na 1e jaar'!K$41+O112)</f>
        <v/>
      </c>
      <c r="V112" s="61" t="str">
        <f>IF('ouderschapsverlof na 1e jaar'!M151="","",'ouderschapsverlof na 1e jaar'!K$41+P112)</f>
        <v/>
      </c>
      <c r="W112" s="61" t="str">
        <f>IF('ouderschapsverlof na 1e jaar'!N151="","",'ouderschapsverlof na 1e jaar'!K$41+Q112)</f>
        <v/>
      </c>
      <c r="X112" s="61" t="str">
        <f>IF('ouderschapsverlof na 1e jaar'!O151="","",'ouderschapsverlof na 1e jaar'!K$41+R112)</f>
        <v/>
      </c>
      <c r="Y112" s="61" t="str">
        <f>IF('ouderschapsverlof na 1e jaar'!P151="","",'ouderschapsverlof na 1e jaar'!K$41+S112)</f>
        <v/>
      </c>
    </row>
    <row r="113" spans="1:25" x14ac:dyDescent="0.25">
      <c r="A113" s="1"/>
      <c r="I113" s="34" t="str">
        <f>IF(T112="","",IF(T112+7&gt;='ouderschapsverlof na 1e jaar'!J$20,"",I112+7))</f>
        <v/>
      </c>
      <c r="J113" s="61" t="str">
        <f>IF('ouderschapsverlof na 1e jaar'!C152="","",'ouderschapsverlof na 1e jaar'!B$41+O113)</f>
        <v/>
      </c>
      <c r="K113" s="61" t="str">
        <f>IF('ouderschapsverlof na 1e jaar'!D152="","",'ouderschapsverlof na 1e jaar'!B$41+P113)</f>
        <v/>
      </c>
      <c r="L113" s="61" t="str">
        <f>IF('ouderschapsverlof na 1e jaar'!E152="","",'ouderschapsverlof na 1e jaar'!B$41+Q113)</f>
        <v/>
      </c>
      <c r="M113" s="61" t="str">
        <f>IF('ouderschapsverlof na 1e jaar'!F152="","",'ouderschapsverlof na 1e jaar'!B$41+R113)</f>
        <v/>
      </c>
      <c r="N113" s="61" t="str">
        <f>IF('ouderschapsverlof na 1e jaar'!G152="","",'ouderschapsverlof na 1e jaar'!B$41+S113)</f>
        <v/>
      </c>
      <c r="O113" s="18">
        <v>777</v>
      </c>
      <c r="P113" s="18">
        <v>778</v>
      </c>
      <c r="Q113" s="18">
        <v>779</v>
      </c>
      <c r="R113" s="18">
        <v>780</v>
      </c>
      <c r="S113" s="18">
        <v>781</v>
      </c>
      <c r="T113" s="34" t="str">
        <f>IF(T112="","",IF(T112+7&gt;='ouderschapsverlof na 1e jaar'!U$20,"",T112+7))</f>
        <v/>
      </c>
      <c r="U113" s="61" t="str">
        <f>IF('ouderschapsverlof na 1e jaar'!L152="","",'ouderschapsverlof na 1e jaar'!K$41+O113)</f>
        <v/>
      </c>
      <c r="V113" s="61" t="str">
        <f>IF('ouderschapsverlof na 1e jaar'!M152="","",'ouderschapsverlof na 1e jaar'!K$41+P113)</f>
        <v/>
      </c>
      <c r="W113" s="61" t="str">
        <f>IF('ouderschapsverlof na 1e jaar'!N152="","",'ouderschapsverlof na 1e jaar'!K$41+Q113)</f>
        <v/>
      </c>
      <c r="X113" s="61" t="str">
        <f>IF('ouderschapsverlof na 1e jaar'!O152="","",'ouderschapsverlof na 1e jaar'!K$41+R113)</f>
        <v/>
      </c>
      <c r="Y113" s="61" t="str">
        <f>IF('ouderschapsverlof na 1e jaar'!P152="","",'ouderschapsverlof na 1e jaar'!K$41+S113)</f>
        <v/>
      </c>
    </row>
    <row r="114" spans="1:25" x14ac:dyDescent="0.25">
      <c r="A114" s="1"/>
      <c r="I114" s="34" t="str">
        <f>IF(T113="","",IF(T113+7&gt;='ouderschapsverlof na 1e jaar'!J$20,"",I113+7))</f>
        <v/>
      </c>
      <c r="J114" s="61" t="str">
        <f>IF('ouderschapsverlof na 1e jaar'!C153="","",'ouderschapsverlof na 1e jaar'!B$41+O114)</f>
        <v/>
      </c>
      <c r="K114" s="61" t="str">
        <f>IF('ouderschapsverlof na 1e jaar'!D153="","",'ouderschapsverlof na 1e jaar'!B$41+P114)</f>
        <v/>
      </c>
      <c r="L114" s="61" t="str">
        <f>IF('ouderschapsverlof na 1e jaar'!E153="","",'ouderschapsverlof na 1e jaar'!B$41+Q114)</f>
        <v/>
      </c>
      <c r="M114" s="61" t="str">
        <f>IF('ouderschapsverlof na 1e jaar'!F153="","",'ouderschapsverlof na 1e jaar'!B$41+R114)</f>
        <v/>
      </c>
      <c r="N114" s="61" t="str">
        <f>IF('ouderschapsverlof na 1e jaar'!G153="","",'ouderschapsverlof na 1e jaar'!B$41+S114)</f>
        <v/>
      </c>
      <c r="O114" s="18">
        <v>784</v>
      </c>
      <c r="P114" s="18">
        <v>785</v>
      </c>
      <c r="Q114" s="18">
        <v>786</v>
      </c>
      <c r="R114" s="18">
        <v>787</v>
      </c>
      <c r="S114" s="18">
        <v>788</v>
      </c>
      <c r="T114" s="34" t="str">
        <f>IF(T113="","",IF(T113+7&gt;='ouderschapsverlof na 1e jaar'!U$20,"",T113+7))</f>
        <v/>
      </c>
      <c r="U114" s="61" t="str">
        <f>IF('ouderschapsverlof na 1e jaar'!L153="","",'ouderschapsverlof na 1e jaar'!K$41+O114)</f>
        <v/>
      </c>
      <c r="V114" s="61" t="str">
        <f>IF('ouderschapsverlof na 1e jaar'!M153="","",'ouderschapsverlof na 1e jaar'!K$41+P114)</f>
        <v/>
      </c>
      <c r="W114" s="61" t="str">
        <f>IF('ouderschapsverlof na 1e jaar'!N153="","",'ouderschapsverlof na 1e jaar'!K$41+Q114)</f>
        <v/>
      </c>
      <c r="X114" s="61" t="str">
        <f>IF('ouderschapsverlof na 1e jaar'!O153="","",'ouderschapsverlof na 1e jaar'!K$41+R114)</f>
        <v/>
      </c>
      <c r="Y114" s="61" t="str">
        <f>IF('ouderschapsverlof na 1e jaar'!P153="","",'ouderschapsverlof na 1e jaar'!K$41+S114)</f>
        <v/>
      </c>
    </row>
    <row r="115" spans="1:25" x14ac:dyDescent="0.25">
      <c r="A115" s="1"/>
      <c r="I115" s="34" t="str">
        <f>IF(T114="","",IF(T114+7&gt;='ouderschapsverlof na 1e jaar'!J$20,"",I114+7))</f>
        <v/>
      </c>
      <c r="J115" s="61" t="str">
        <f>IF('ouderschapsverlof na 1e jaar'!C154="","",'ouderschapsverlof na 1e jaar'!B$41+O115)</f>
        <v/>
      </c>
      <c r="K115" s="61" t="str">
        <f>IF('ouderschapsverlof na 1e jaar'!D154="","",'ouderschapsverlof na 1e jaar'!B$41+P115)</f>
        <v/>
      </c>
      <c r="L115" s="61" t="str">
        <f>IF('ouderschapsverlof na 1e jaar'!E154="","",'ouderschapsverlof na 1e jaar'!B$41+Q115)</f>
        <v/>
      </c>
      <c r="M115" s="61" t="str">
        <f>IF('ouderschapsverlof na 1e jaar'!F154="","",'ouderschapsverlof na 1e jaar'!B$41+R115)</f>
        <v/>
      </c>
      <c r="N115" s="61" t="str">
        <f>IF('ouderschapsverlof na 1e jaar'!G154="","",'ouderschapsverlof na 1e jaar'!B$41+S115)</f>
        <v/>
      </c>
      <c r="O115" s="18">
        <v>791</v>
      </c>
      <c r="P115" s="18">
        <v>792</v>
      </c>
      <c r="Q115" s="18">
        <v>793</v>
      </c>
      <c r="R115" s="18">
        <v>794</v>
      </c>
      <c r="S115" s="18">
        <v>795</v>
      </c>
      <c r="T115" s="34" t="str">
        <f>IF(T114="","",IF(T114+7&gt;='ouderschapsverlof na 1e jaar'!U$20,"",T114+7))</f>
        <v/>
      </c>
      <c r="U115" s="61" t="str">
        <f>IF('ouderschapsverlof na 1e jaar'!L154="","",'ouderschapsverlof na 1e jaar'!K$41+O115)</f>
        <v/>
      </c>
      <c r="V115" s="61" t="str">
        <f>IF('ouderschapsverlof na 1e jaar'!M154="","",'ouderschapsverlof na 1e jaar'!K$41+P115)</f>
        <v/>
      </c>
      <c r="W115" s="61" t="str">
        <f>IF('ouderschapsverlof na 1e jaar'!N154="","",'ouderschapsverlof na 1e jaar'!K$41+Q115)</f>
        <v/>
      </c>
      <c r="X115" s="61" t="str">
        <f>IF('ouderschapsverlof na 1e jaar'!O154="","",'ouderschapsverlof na 1e jaar'!K$41+R115)</f>
        <v/>
      </c>
      <c r="Y115" s="61" t="str">
        <f>IF('ouderschapsverlof na 1e jaar'!P154="","",'ouderschapsverlof na 1e jaar'!K$41+S115)</f>
        <v/>
      </c>
    </row>
    <row r="116" spans="1:25" x14ac:dyDescent="0.25">
      <c r="A116" s="1"/>
      <c r="I116" s="34" t="str">
        <f>IF(T115="","",IF(T115+7&gt;='ouderschapsverlof na 1e jaar'!J$20,"",I115+7))</f>
        <v/>
      </c>
      <c r="J116" s="61" t="str">
        <f>IF('ouderschapsverlof na 1e jaar'!C155="","",'ouderschapsverlof na 1e jaar'!B$41+O116)</f>
        <v/>
      </c>
      <c r="K116" s="61" t="str">
        <f>IF('ouderschapsverlof na 1e jaar'!D155="","",'ouderschapsverlof na 1e jaar'!B$41+P116)</f>
        <v/>
      </c>
      <c r="L116" s="61" t="str">
        <f>IF('ouderschapsverlof na 1e jaar'!E155="","",'ouderschapsverlof na 1e jaar'!B$41+Q116)</f>
        <v/>
      </c>
      <c r="M116" s="61" t="str">
        <f>IF('ouderschapsverlof na 1e jaar'!F155="","",'ouderschapsverlof na 1e jaar'!B$41+R116)</f>
        <v/>
      </c>
      <c r="N116" s="61" t="str">
        <f>IF('ouderschapsverlof na 1e jaar'!G155="","",'ouderschapsverlof na 1e jaar'!B$41+S116)</f>
        <v/>
      </c>
      <c r="O116" s="18">
        <v>798</v>
      </c>
      <c r="P116" s="18">
        <v>799</v>
      </c>
      <c r="Q116" s="18">
        <v>800</v>
      </c>
      <c r="R116" s="18">
        <v>801</v>
      </c>
      <c r="S116" s="18">
        <v>802</v>
      </c>
      <c r="T116" s="34" t="str">
        <f>IF(T115="","",IF(T115+7&gt;='ouderschapsverlof na 1e jaar'!U$20,"",T115+7))</f>
        <v/>
      </c>
      <c r="U116" s="61" t="str">
        <f>IF('ouderschapsverlof na 1e jaar'!L155="","",'ouderschapsverlof na 1e jaar'!K$41+O116)</f>
        <v/>
      </c>
      <c r="V116" s="61" t="str">
        <f>IF('ouderschapsverlof na 1e jaar'!M155="","",'ouderschapsverlof na 1e jaar'!K$41+P116)</f>
        <v/>
      </c>
      <c r="W116" s="61" t="str">
        <f>IF('ouderschapsverlof na 1e jaar'!N155="","",'ouderschapsverlof na 1e jaar'!K$41+Q116)</f>
        <v/>
      </c>
      <c r="X116" s="61" t="str">
        <f>IF('ouderschapsverlof na 1e jaar'!O155="","",'ouderschapsverlof na 1e jaar'!K$41+R116)</f>
        <v/>
      </c>
      <c r="Y116" s="61" t="str">
        <f>IF('ouderschapsverlof na 1e jaar'!P155="","",'ouderschapsverlof na 1e jaar'!K$41+S116)</f>
        <v/>
      </c>
    </row>
    <row r="117" spans="1:25" x14ac:dyDescent="0.25">
      <c r="A117" s="1"/>
      <c r="I117" s="34" t="str">
        <f>IF(T116="","",IF(T116+7&gt;='ouderschapsverlof na 1e jaar'!J$20,"",I116+7))</f>
        <v/>
      </c>
      <c r="J117" s="61" t="str">
        <f>IF('ouderschapsverlof na 1e jaar'!C156="","",'ouderschapsverlof na 1e jaar'!B$41+O117)</f>
        <v/>
      </c>
      <c r="K117" s="61" t="str">
        <f>IF('ouderschapsverlof na 1e jaar'!D156="","",'ouderschapsverlof na 1e jaar'!B$41+P117)</f>
        <v/>
      </c>
      <c r="L117" s="61" t="str">
        <f>IF('ouderschapsverlof na 1e jaar'!E156="","",'ouderschapsverlof na 1e jaar'!B$41+Q117)</f>
        <v/>
      </c>
      <c r="M117" s="61" t="str">
        <f>IF('ouderschapsverlof na 1e jaar'!F156="","",'ouderschapsverlof na 1e jaar'!B$41+R117)</f>
        <v/>
      </c>
      <c r="N117" s="61" t="str">
        <f>IF('ouderschapsverlof na 1e jaar'!G156="","",'ouderschapsverlof na 1e jaar'!B$41+S117)</f>
        <v/>
      </c>
      <c r="O117" s="18">
        <v>805</v>
      </c>
      <c r="P117" s="18">
        <v>806</v>
      </c>
      <c r="Q117" s="18">
        <v>807</v>
      </c>
      <c r="R117" s="18">
        <v>808</v>
      </c>
      <c r="S117" s="18">
        <v>809</v>
      </c>
      <c r="T117" s="34" t="str">
        <f>IF(T116="","",IF(T116+7&gt;='ouderschapsverlof na 1e jaar'!U$20,"",T116+7))</f>
        <v/>
      </c>
      <c r="U117" s="61" t="str">
        <f>IF('ouderschapsverlof na 1e jaar'!L156="","",'ouderschapsverlof na 1e jaar'!K$41+O117)</f>
        <v/>
      </c>
      <c r="V117" s="61" t="str">
        <f>IF('ouderschapsverlof na 1e jaar'!M156="","",'ouderschapsverlof na 1e jaar'!K$41+P117)</f>
        <v/>
      </c>
      <c r="W117" s="61" t="str">
        <f>IF('ouderschapsverlof na 1e jaar'!N156="","",'ouderschapsverlof na 1e jaar'!K$41+Q117)</f>
        <v/>
      </c>
      <c r="X117" s="61" t="str">
        <f>IF('ouderschapsverlof na 1e jaar'!O156="","",'ouderschapsverlof na 1e jaar'!K$41+R117)</f>
        <v/>
      </c>
      <c r="Y117" s="61" t="str">
        <f>IF('ouderschapsverlof na 1e jaar'!P156="","",'ouderschapsverlof na 1e jaar'!K$41+S117)</f>
        <v/>
      </c>
    </row>
    <row r="118" spans="1:25" x14ac:dyDescent="0.25">
      <c r="A118" s="1"/>
      <c r="I118" s="34" t="str">
        <f>IF(T117="","",IF(T117+7&gt;='ouderschapsverlof na 1e jaar'!J$20,"",I117+7))</f>
        <v/>
      </c>
      <c r="J118" s="61" t="str">
        <f>IF('ouderschapsverlof na 1e jaar'!C157="","",'ouderschapsverlof na 1e jaar'!B$41+O118)</f>
        <v/>
      </c>
      <c r="K118" s="61" t="str">
        <f>IF('ouderschapsverlof na 1e jaar'!D157="","",'ouderschapsverlof na 1e jaar'!B$41+P118)</f>
        <v/>
      </c>
      <c r="L118" s="61" t="str">
        <f>IF('ouderschapsverlof na 1e jaar'!E157="","",'ouderschapsverlof na 1e jaar'!B$41+Q118)</f>
        <v/>
      </c>
      <c r="M118" s="61" t="str">
        <f>IF('ouderschapsverlof na 1e jaar'!F157="","",'ouderschapsverlof na 1e jaar'!B$41+R118)</f>
        <v/>
      </c>
      <c r="N118" s="61" t="str">
        <f>IF('ouderschapsverlof na 1e jaar'!G157="","",'ouderschapsverlof na 1e jaar'!B$41+S118)</f>
        <v/>
      </c>
      <c r="O118" s="18">
        <v>812</v>
      </c>
      <c r="P118" s="18">
        <v>813</v>
      </c>
      <c r="Q118" s="18">
        <v>814</v>
      </c>
      <c r="R118" s="18">
        <v>815</v>
      </c>
      <c r="S118" s="18">
        <v>816</v>
      </c>
      <c r="T118" s="34" t="str">
        <f>IF(T117="","",IF(T117+7&gt;='ouderschapsverlof na 1e jaar'!U$20,"",T117+7))</f>
        <v/>
      </c>
      <c r="U118" s="61" t="str">
        <f>IF('ouderschapsverlof na 1e jaar'!L157="","",'ouderschapsverlof na 1e jaar'!K$41+O118)</f>
        <v/>
      </c>
      <c r="V118" s="61" t="str">
        <f>IF('ouderschapsverlof na 1e jaar'!M157="","",'ouderschapsverlof na 1e jaar'!K$41+P118)</f>
        <v/>
      </c>
      <c r="W118" s="61" t="str">
        <f>IF('ouderschapsverlof na 1e jaar'!N157="","",'ouderschapsverlof na 1e jaar'!K$41+Q118)</f>
        <v/>
      </c>
      <c r="X118" s="61" t="str">
        <f>IF('ouderschapsverlof na 1e jaar'!O157="","",'ouderschapsverlof na 1e jaar'!K$41+R118)</f>
        <v/>
      </c>
      <c r="Y118" s="61" t="str">
        <f>IF('ouderschapsverlof na 1e jaar'!P157="","",'ouderschapsverlof na 1e jaar'!K$41+S118)</f>
        <v/>
      </c>
    </row>
    <row r="119" spans="1:25" x14ac:dyDescent="0.25">
      <c r="A119" s="1"/>
      <c r="I119" s="34" t="str">
        <f>IF(T118="","",IF(T118+7&gt;='ouderschapsverlof na 1e jaar'!J$20,"",I118+7))</f>
        <v/>
      </c>
      <c r="J119" s="61" t="str">
        <f>IF('ouderschapsverlof na 1e jaar'!C158="","",'ouderschapsverlof na 1e jaar'!B$41+O119)</f>
        <v/>
      </c>
      <c r="K119" s="61" t="str">
        <f>IF('ouderschapsverlof na 1e jaar'!D158="","",'ouderschapsverlof na 1e jaar'!B$41+P119)</f>
        <v/>
      </c>
      <c r="L119" s="61" t="str">
        <f>IF('ouderschapsverlof na 1e jaar'!E158="","",'ouderschapsverlof na 1e jaar'!B$41+Q119)</f>
        <v/>
      </c>
      <c r="M119" s="61" t="str">
        <f>IF('ouderschapsverlof na 1e jaar'!F158="","",'ouderschapsverlof na 1e jaar'!B$41+R119)</f>
        <v/>
      </c>
      <c r="N119" s="61" t="str">
        <f>IF('ouderschapsverlof na 1e jaar'!G158="","",'ouderschapsverlof na 1e jaar'!B$41+S119)</f>
        <v/>
      </c>
      <c r="O119" s="18">
        <v>819</v>
      </c>
      <c r="P119" s="18">
        <v>820</v>
      </c>
      <c r="Q119" s="18">
        <v>821</v>
      </c>
      <c r="R119" s="18">
        <v>822</v>
      </c>
      <c r="S119" s="18">
        <v>823</v>
      </c>
      <c r="T119" s="34" t="str">
        <f>IF(T118="","",IF(T118+7&gt;='ouderschapsverlof na 1e jaar'!U$20,"",T118+7))</f>
        <v/>
      </c>
      <c r="U119" s="61" t="str">
        <f>IF('ouderschapsverlof na 1e jaar'!L158="","",'ouderschapsverlof na 1e jaar'!K$41+O119)</f>
        <v/>
      </c>
      <c r="V119" s="61" t="str">
        <f>IF('ouderschapsverlof na 1e jaar'!M158="","",'ouderschapsverlof na 1e jaar'!K$41+P119)</f>
        <v/>
      </c>
      <c r="W119" s="61" t="str">
        <f>IF('ouderschapsverlof na 1e jaar'!N158="","",'ouderschapsverlof na 1e jaar'!K$41+Q119)</f>
        <v/>
      </c>
      <c r="X119" s="61" t="str">
        <f>IF('ouderschapsverlof na 1e jaar'!O158="","",'ouderschapsverlof na 1e jaar'!K$41+R119)</f>
        <v/>
      </c>
      <c r="Y119" s="61" t="str">
        <f>IF('ouderschapsverlof na 1e jaar'!P158="","",'ouderschapsverlof na 1e jaar'!K$41+S119)</f>
        <v/>
      </c>
    </row>
    <row r="120" spans="1:25" x14ac:dyDescent="0.25">
      <c r="A120" s="1"/>
      <c r="I120" s="34" t="str">
        <f>IF(T119="","",IF(T119+7&gt;='ouderschapsverlof na 1e jaar'!J$20,"",I119+7))</f>
        <v/>
      </c>
      <c r="J120" s="61" t="str">
        <f>IF('ouderschapsverlof na 1e jaar'!C159="","",'ouderschapsverlof na 1e jaar'!B$41+O120)</f>
        <v/>
      </c>
      <c r="K120" s="61" t="str">
        <f>IF('ouderschapsverlof na 1e jaar'!D159="","",'ouderschapsverlof na 1e jaar'!B$41+P120)</f>
        <v/>
      </c>
      <c r="L120" s="61" t="str">
        <f>IF('ouderschapsverlof na 1e jaar'!E159="","",'ouderschapsverlof na 1e jaar'!B$41+Q120)</f>
        <v/>
      </c>
      <c r="M120" s="61" t="str">
        <f>IF('ouderschapsverlof na 1e jaar'!F159="","",'ouderschapsverlof na 1e jaar'!B$41+R120)</f>
        <v/>
      </c>
      <c r="N120" s="61" t="str">
        <f>IF('ouderschapsverlof na 1e jaar'!G159="","",'ouderschapsverlof na 1e jaar'!B$41+S120)</f>
        <v/>
      </c>
      <c r="O120" s="18">
        <v>826</v>
      </c>
      <c r="P120" s="18">
        <v>827</v>
      </c>
      <c r="Q120" s="18">
        <v>828</v>
      </c>
      <c r="R120" s="18">
        <v>829</v>
      </c>
      <c r="S120" s="18">
        <v>830</v>
      </c>
      <c r="T120" s="34" t="str">
        <f>IF(T119="","",IF(T119+7&gt;='ouderschapsverlof na 1e jaar'!U$20,"",T119+7))</f>
        <v/>
      </c>
      <c r="U120" s="61" t="str">
        <f>IF('ouderschapsverlof na 1e jaar'!L159="","",'ouderschapsverlof na 1e jaar'!K$41+O120)</f>
        <v/>
      </c>
      <c r="V120" s="61" t="str">
        <f>IF('ouderschapsverlof na 1e jaar'!M159="","",'ouderschapsverlof na 1e jaar'!K$41+P120)</f>
        <v/>
      </c>
      <c r="W120" s="61" t="str">
        <f>IF('ouderschapsverlof na 1e jaar'!N159="","",'ouderschapsverlof na 1e jaar'!K$41+Q120)</f>
        <v/>
      </c>
      <c r="X120" s="61" t="str">
        <f>IF('ouderschapsverlof na 1e jaar'!O159="","",'ouderschapsverlof na 1e jaar'!K$41+R120)</f>
        <v/>
      </c>
      <c r="Y120" s="61" t="str">
        <f>IF('ouderschapsverlof na 1e jaar'!P159="","",'ouderschapsverlof na 1e jaar'!K$41+S120)</f>
        <v/>
      </c>
    </row>
    <row r="121" spans="1:25" x14ac:dyDescent="0.25">
      <c r="A121" s="1"/>
      <c r="I121" s="34" t="str">
        <f>IF(T120="","",IF(T120+7&gt;='ouderschapsverlof na 1e jaar'!J$20,"",I120+7))</f>
        <v/>
      </c>
      <c r="J121" s="61" t="str">
        <f>IF('ouderschapsverlof na 1e jaar'!C160="","",'ouderschapsverlof na 1e jaar'!B$41+O121)</f>
        <v/>
      </c>
      <c r="K121" s="61" t="str">
        <f>IF('ouderschapsverlof na 1e jaar'!D160="","",'ouderschapsverlof na 1e jaar'!B$41+P121)</f>
        <v/>
      </c>
      <c r="L121" s="61" t="str">
        <f>IF('ouderschapsverlof na 1e jaar'!E160="","",'ouderschapsverlof na 1e jaar'!B$41+Q121)</f>
        <v/>
      </c>
      <c r="M121" s="61" t="str">
        <f>IF('ouderschapsverlof na 1e jaar'!F160="","",'ouderschapsverlof na 1e jaar'!B$41+R121)</f>
        <v/>
      </c>
      <c r="N121" s="61" t="str">
        <f>IF('ouderschapsverlof na 1e jaar'!G160="","",'ouderschapsverlof na 1e jaar'!B$41+S121)</f>
        <v/>
      </c>
      <c r="O121" s="18">
        <v>833</v>
      </c>
      <c r="P121" s="18">
        <v>834</v>
      </c>
      <c r="Q121" s="18">
        <v>835</v>
      </c>
      <c r="R121" s="18">
        <v>836</v>
      </c>
      <c r="S121" s="18">
        <v>837</v>
      </c>
      <c r="T121" s="34" t="str">
        <f>IF(T120="","",IF(T120+7&gt;='ouderschapsverlof na 1e jaar'!U$20,"",T120+7))</f>
        <v/>
      </c>
      <c r="U121" s="61" t="str">
        <f>IF('ouderschapsverlof na 1e jaar'!L160="","",'ouderschapsverlof na 1e jaar'!K$41+O121)</f>
        <v/>
      </c>
      <c r="V121" s="61" t="str">
        <f>IF('ouderschapsverlof na 1e jaar'!M160="","",'ouderschapsverlof na 1e jaar'!K$41+P121)</f>
        <v/>
      </c>
      <c r="W121" s="61" t="str">
        <f>IF('ouderschapsverlof na 1e jaar'!N160="","",'ouderschapsverlof na 1e jaar'!K$41+Q121)</f>
        <v/>
      </c>
      <c r="X121" s="61" t="str">
        <f>IF('ouderschapsverlof na 1e jaar'!O160="","",'ouderschapsverlof na 1e jaar'!K$41+R121)</f>
        <v/>
      </c>
      <c r="Y121" s="61" t="str">
        <f>IF('ouderschapsverlof na 1e jaar'!P160="","",'ouderschapsverlof na 1e jaar'!K$41+S121)</f>
        <v/>
      </c>
    </row>
    <row r="122" spans="1:25" x14ac:dyDescent="0.25">
      <c r="A122" s="1"/>
      <c r="I122" s="34" t="str">
        <f>IF(T121="","",IF(T121+7&gt;='ouderschapsverlof na 1e jaar'!J$20,"",I121+7))</f>
        <v/>
      </c>
      <c r="J122" s="61" t="str">
        <f>IF('ouderschapsverlof na 1e jaar'!C161="","",'ouderschapsverlof na 1e jaar'!B$41+O122)</f>
        <v/>
      </c>
      <c r="K122" s="61" t="str">
        <f>IF('ouderschapsverlof na 1e jaar'!D161="","",'ouderschapsverlof na 1e jaar'!B$41+P122)</f>
        <v/>
      </c>
      <c r="L122" s="61" t="str">
        <f>IF('ouderschapsverlof na 1e jaar'!E161="","",'ouderschapsverlof na 1e jaar'!B$41+Q122)</f>
        <v/>
      </c>
      <c r="M122" s="61" t="str">
        <f>IF('ouderschapsverlof na 1e jaar'!F161="","",'ouderschapsverlof na 1e jaar'!B$41+R122)</f>
        <v/>
      </c>
      <c r="N122" s="61" t="str">
        <f>IF('ouderschapsverlof na 1e jaar'!G161="","",'ouderschapsverlof na 1e jaar'!B$41+S122)</f>
        <v/>
      </c>
      <c r="O122" s="18">
        <v>840</v>
      </c>
      <c r="P122" s="18">
        <v>841</v>
      </c>
      <c r="Q122" s="18">
        <v>842</v>
      </c>
      <c r="R122" s="18">
        <v>843</v>
      </c>
      <c r="S122" s="18">
        <v>844</v>
      </c>
      <c r="T122" s="34" t="str">
        <f>IF(T121="","",IF(T121+7&gt;='ouderschapsverlof na 1e jaar'!U$20,"",T121+7))</f>
        <v/>
      </c>
      <c r="U122" s="61" t="str">
        <f>IF('ouderschapsverlof na 1e jaar'!L161="","",'ouderschapsverlof na 1e jaar'!K$41+O122)</f>
        <v/>
      </c>
      <c r="V122" s="61" t="str">
        <f>IF('ouderschapsverlof na 1e jaar'!M161="","",'ouderschapsverlof na 1e jaar'!K$41+P122)</f>
        <v/>
      </c>
      <c r="W122" s="61" t="str">
        <f>IF('ouderschapsverlof na 1e jaar'!N161="","",'ouderschapsverlof na 1e jaar'!K$41+Q122)</f>
        <v/>
      </c>
      <c r="X122" s="61" t="str">
        <f>IF('ouderschapsverlof na 1e jaar'!O161="","",'ouderschapsverlof na 1e jaar'!K$41+R122)</f>
        <v/>
      </c>
      <c r="Y122" s="61" t="str">
        <f>IF('ouderschapsverlof na 1e jaar'!P161="","",'ouderschapsverlof na 1e jaar'!K$41+S122)</f>
        <v/>
      </c>
    </row>
    <row r="123" spans="1:25" x14ac:dyDescent="0.25">
      <c r="A123" s="1"/>
      <c r="I123" s="34" t="str">
        <f>IF(T122="","",IF(T122+7&gt;='ouderschapsverlof na 1e jaar'!J$20,"",I122+7))</f>
        <v/>
      </c>
      <c r="J123" s="61" t="str">
        <f>IF('ouderschapsverlof na 1e jaar'!C162="","",'ouderschapsverlof na 1e jaar'!B$41+O123)</f>
        <v/>
      </c>
      <c r="K123" s="61" t="str">
        <f>IF('ouderschapsverlof na 1e jaar'!D162="","",'ouderschapsverlof na 1e jaar'!B$41+P123)</f>
        <v/>
      </c>
      <c r="L123" s="61" t="str">
        <f>IF('ouderschapsverlof na 1e jaar'!E162="","",'ouderschapsverlof na 1e jaar'!B$41+Q123)</f>
        <v/>
      </c>
      <c r="M123" s="61" t="str">
        <f>IF('ouderschapsverlof na 1e jaar'!F162="","",'ouderschapsverlof na 1e jaar'!B$41+R123)</f>
        <v/>
      </c>
      <c r="N123" s="61" t="str">
        <f>IF('ouderschapsverlof na 1e jaar'!G162="","",'ouderschapsverlof na 1e jaar'!B$41+S123)</f>
        <v/>
      </c>
      <c r="O123" s="18">
        <v>847</v>
      </c>
      <c r="P123" s="18">
        <v>848</v>
      </c>
      <c r="Q123" s="18">
        <v>849</v>
      </c>
      <c r="R123" s="18">
        <v>850</v>
      </c>
      <c r="S123" s="18">
        <v>851</v>
      </c>
      <c r="T123" s="34" t="str">
        <f>IF(T122="","",IF(T122+7&gt;='ouderschapsverlof na 1e jaar'!U$20,"",T122+7))</f>
        <v/>
      </c>
      <c r="U123" s="61" t="str">
        <f>IF('ouderschapsverlof na 1e jaar'!L162="","",'ouderschapsverlof na 1e jaar'!K$41+O123)</f>
        <v/>
      </c>
      <c r="V123" s="61" t="str">
        <f>IF('ouderschapsverlof na 1e jaar'!M162="","",'ouderschapsverlof na 1e jaar'!K$41+P123)</f>
        <v/>
      </c>
      <c r="W123" s="61" t="str">
        <f>IF('ouderschapsverlof na 1e jaar'!N162="","",'ouderschapsverlof na 1e jaar'!K$41+Q123)</f>
        <v/>
      </c>
      <c r="X123" s="61" t="str">
        <f>IF('ouderschapsverlof na 1e jaar'!O162="","",'ouderschapsverlof na 1e jaar'!K$41+R123)</f>
        <v/>
      </c>
      <c r="Y123" s="61" t="str">
        <f>IF('ouderschapsverlof na 1e jaar'!P162="","",'ouderschapsverlof na 1e jaar'!K$41+S123)</f>
        <v/>
      </c>
    </row>
    <row r="124" spans="1:25" x14ac:dyDescent="0.25">
      <c r="A124" s="1"/>
      <c r="I124" s="34" t="str">
        <f>IF(T123="","",IF(T123+7&gt;='ouderschapsverlof na 1e jaar'!J$20,"",I123+7))</f>
        <v/>
      </c>
      <c r="J124" s="61" t="str">
        <f>IF('ouderschapsverlof na 1e jaar'!C163="","",'ouderschapsverlof na 1e jaar'!B$41+O124)</f>
        <v/>
      </c>
      <c r="K124" s="61" t="str">
        <f>IF('ouderschapsverlof na 1e jaar'!D163="","",'ouderschapsverlof na 1e jaar'!B$41+P124)</f>
        <v/>
      </c>
      <c r="L124" s="61" t="str">
        <f>IF('ouderschapsverlof na 1e jaar'!E163="","",'ouderschapsverlof na 1e jaar'!B$41+Q124)</f>
        <v/>
      </c>
      <c r="M124" s="61" t="str">
        <f>IF('ouderschapsverlof na 1e jaar'!F163="","",'ouderschapsverlof na 1e jaar'!B$41+R124)</f>
        <v/>
      </c>
      <c r="N124" s="61" t="str">
        <f>IF('ouderschapsverlof na 1e jaar'!G163="","",'ouderschapsverlof na 1e jaar'!B$41+S124)</f>
        <v/>
      </c>
      <c r="O124" s="18">
        <v>854</v>
      </c>
      <c r="P124" s="18">
        <v>855</v>
      </c>
      <c r="Q124" s="18">
        <v>856</v>
      </c>
      <c r="R124" s="18">
        <v>857</v>
      </c>
      <c r="S124" s="18">
        <v>858</v>
      </c>
      <c r="T124" s="34" t="str">
        <f>IF(T123="","",IF(T123+7&gt;='ouderschapsverlof na 1e jaar'!U$20,"",T123+7))</f>
        <v/>
      </c>
      <c r="U124" s="61" t="str">
        <f>IF('ouderschapsverlof na 1e jaar'!L163="","",'ouderschapsverlof na 1e jaar'!K$41+O124)</f>
        <v/>
      </c>
      <c r="V124" s="61" t="str">
        <f>IF('ouderschapsverlof na 1e jaar'!M163="","",'ouderschapsverlof na 1e jaar'!K$41+P124)</f>
        <v/>
      </c>
      <c r="W124" s="61" t="str">
        <f>IF('ouderschapsverlof na 1e jaar'!N163="","",'ouderschapsverlof na 1e jaar'!K$41+Q124)</f>
        <v/>
      </c>
      <c r="X124" s="61" t="str">
        <f>IF('ouderschapsverlof na 1e jaar'!O163="","",'ouderschapsverlof na 1e jaar'!K$41+R124)</f>
        <v/>
      </c>
      <c r="Y124" s="61" t="str">
        <f>IF('ouderschapsverlof na 1e jaar'!P163="","",'ouderschapsverlof na 1e jaar'!K$41+S124)</f>
        <v/>
      </c>
    </row>
    <row r="125" spans="1:25" x14ac:dyDescent="0.25">
      <c r="A125" s="1"/>
      <c r="I125" s="34" t="str">
        <f>IF(T124="","",IF(T124+7&gt;='ouderschapsverlof na 1e jaar'!J$20,"",I124+7))</f>
        <v/>
      </c>
      <c r="J125" s="61" t="str">
        <f>IF('ouderschapsverlof na 1e jaar'!C164="","",'ouderschapsverlof na 1e jaar'!B$41+O125)</f>
        <v/>
      </c>
      <c r="K125" s="61" t="str">
        <f>IF('ouderschapsverlof na 1e jaar'!D164="","",'ouderschapsverlof na 1e jaar'!B$41+P125)</f>
        <v/>
      </c>
      <c r="L125" s="61" t="str">
        <f>IF('ouderschapsverlof na 1e jaar'!E164="","",'ouderschapsverlof na 1e jaar'!B$41+Q125)</f>
        <v/>
      </c>
      <c r="M125" s="61" t="str">
        <f>IF('ouderschapsverlof na 1e jaar'!F164="","",'ouderschapsverlof na 1e jaar'!B$41+R125)</f>
        <v/>
      </c>
      <c r="N125" s="61" t="str">
        <f>IF('ouderschapsverlof na 1e jaar'!G164="","",'ouderschapsverlof na 1e jaar'!B$41+S125)</f>
        <v/>
      </c>
      <c r="O125" s="18">
        <v>861</v>
      </c>
      <c r="P125" s="18">
        <v>862</v>
      </c>
      <c r="Q125" s="18">
        <v>863</v>
      </c>
      <c r="R125" s="18">
        <v>864</v>
      </c>
      <c r="S125" s="18">
        <v>865</v>
      </c>
      <c r="T125" s="34" t="str">
        <f>IF(T124="","",IF(T124+7&gt;='ouderschapsverlof na 1e jaar'!U$20,"",T124+7))</f>
        <v/>
      </c>
      <c r="U125" s="61" t="str">
        <f>IF('ouderschapsverlof na 1e jaar'!L164="","",'ouderschapsverlof na 1e jaar'!K$41+O125)</f>
        <v/>
      </c>
      <c r="V125" s="61" t="str">
        <f>IF('ouderschapsverlof na 1e jaar'!M164="","",'ouderschapsverlof na 1e jaar'!K$41+P125)</f>
        <v/>
      </c>
      <c r="W125" s="61" t="str">
        <f>IF('ouderschapsverlof na 1e jaar'!N164="","",'ouderschapsverlof na 1e jaar'!K$41+Q125)</f>
        <v/>
      </c>
      <c r="X125" s="61" t="str">
        <f>IF('ouderschapsverlof na 1e jaar'!O164="","",'ouderschapsverlof na 1e jaar'!K$41+R125)</f>
        <v/>
      </c>
      <c r="Y125" s="61" t="str">
        <f>IF('ouderschapsverlof na 1e jaar'!P164="","",'ouderschapsverlof na 1e jaar'!K$41+S125)</f>
        <v/>
      </c>
    </row>
    <row r="126" spans="1:25" x14ac:dyDescent="0.25">
      <c r="A126" s="1"/>
      <c r="I126" s="34" t="str">
        <f>IF(T125="","",IF(T125+7&gt;='ouderschapsverlof na 1e jaar'!J$20,"",I125+7))</f>
        <v/>
      </c>
      <c r="J126" s="61" t="str">
        <f>IF('ouderschapsverlof na 1e jaar'!C165="","",'ouderschapsverlof na 1e jaar'!B$41+O126)</f>
        <v/>
      </c>
      <c r="K126" s="61" t="str">
        <f>IF('ouderschapsverlof na 1e jaar'!D165="","",'ouderschapsverlof na 1e jaar'!B$41+P126)</f>
        <v/>
      </c>
      <c r="L126" s="61" t="str">
        <f>IF('ouderschapsverlof na 1e jaar'!E165="","",'ouderschapsverlof na 1e jaar'!B$41+Q126)</f>
        <v/>
      </c>
      <c r="M126" s="61" t="str">
        <f>IF('ouderschapsverlof na 1e jaar'!F165="","",'ouderschapsverlof na 1e jaar'!B$41+R126)</f>
        <v/>
      </c>
      <c r="N126" s="61" t="str">
        <f>IF('ouderschapsverlof na 1e jaar'!G165="","",'ouderschapsverlof na 1e jaar'!B$41+S126)</f>
        <v/>
      </c>
      <c r="O126" s="18">
        <v>868</v>
      </c>
      <c r="P126" s="18">
        <v>869</v>
      </c>
      <c r="Q126" s="18">
        <v>870</v>
      </c>
      <c r="R126" s="18">
        <v>871</v>
      </c>
      <c r="S126" s="18">
        <v>872</v>
      </c>
      <c r="T126" s="34" t="str">
        <f>IF(T125="","",IF(T125+7&gt;='ouderschapsverlof na 1e jaar'!U$20,"",T125+7))</f>
        <v/>
      </c>
      <c r="U126" s="61" t="str">
        <f>IF('ouderschapsverlof na 1e jaar'!L165="","",'ouderschapsverlof na 1e jaar'!K$41+O126)</f>
        <v/>
      </c>
      <c r="V126" s="61" t="str">
        <f>IF('ouderschapsverlof na 1e jaar'!M165="","",'ouderschapsverlof na 1e jaar'!K$41+P126)</f>
        <v/>
      </c>
      <c r="W126" s="61" t="str">
        <f>IF('ouderschapsverlof na 1e jaar'!N165="","",'ouderschapsverlof na 1e jaar'!K$41+Q126)</f>
        <v/>
      </c>
      <c r="X126" s="61" t="str">
        <f>IF('ouderschapsverlof na 1e jaar'!O165="","",'ouderschapsverlof na 1e jaar'!K$41+R126)</f>
        <v/>
      </c>
      <c r="Y126" s="61" t="str">
        <f>IF('ouderschapsverlof na 1e jaar'!P165="","",'ouderschapsverlof na 1e jaar'!K$41+S126)</f>
        <v/>
      </c>
    </row>
    <row r="127" spans="1:25" x14ac:dyDescent="0.25">
      <c r="A127" s="1"/>
      <c r="I127" s="34" t="str">
        <f>IF(T126="","",IF(T126+7&gt;='ouderschapsverlof na 1e jaar'!J$20,"",I126+7))</f>
        <v/>
      </c>
      <c r="J127" s="61" t="str">
        <f>IF('ouderschapsverlof na 1e jaar'!C166="","",'ouderschapsverlof na 1e jaar'!B$41+O127)</f>
        <v/>
      </c>
      <c r="K127" s="61" t="str">
        <f>IF('ouderschapsverlof na 1e jaar'!D166="","",'ouderschapsverlof na 1e jaar'!B$41+P127)</f>
        <v/>
      </c>
      <c r="L127" s="61" t="str">
        <f>IF('ouderschapsverlof na 1e jaar'!E166="","",'ouderschapsverlof na 1e jaar'!B$41+Q127)</f>
        <v/>
      </c>
      <c r="M127" s="61" t="str">
        <f>IF('ouderschapsverlof na 1e jaar'!F166="","",'ouderschapsverlof na 1e jaar'!B$41+R127)</f>
        <v/>
      </c>
      <c r="N127" s="61" t="str">
        <f>IF('ouderschapsverlof na 1e jaar'!G166="","",'ouderschapsverlof na 1e jaar'!B$41+S127)</f>
        <v/>
      </c>
      <c r="O127" s="18">
        <v>875</v>
      </c>
      <c r="P127" s="18">
        <v>876</v>
      </c>
      <c r="Q127" s="18">
        <v>877</v>
      </c>
      <c r="R127" s="18">
        <v>878</v>
      </c>
      <c r="S127" s="18">
        <v>879</v>
      </c>
      <c r="T127" s="34" t="str">
        <f>IF(T126="","",IF(T126+7&gt;='ouderschapsverlof na 1e jaar'!U$20,"",T126+7))</f>
        <v/>
      </c>
      <c r="U127" s="61" t="str">
        <f>IF('ouderschapsverlof na 1e jaar'!L166="","",'ouderschapsverlof na 1e jaar'!K$41+O127)</f>
        <v/>
      </c>
      <c r="V127" s="61" t="str">
        <f>IF('ouderschapsverlof na 1e jaar'!M166="","",'ouderschapsverlof na 1e jaar'!K$41+P127)</f>
        <v/>
      </c>
      <c r="W127" s="61" t="str">
        <f>IF('ouderschapsverlof na 1e jaar'!N166="","",'ouderschapsverlof na 1e jaar'!K$41+Q127)</f>
        <v/>
      </c>
      <c r="X127" s="61" t="str">
        <f>IF('ouderschapsverlof na 1e jaar'!O166="","",'ouderschapsverlof na 1e jaar'!K$41+R127)</f>
        <v/>
      </c>
      <c r="Y127" s="61" t="str">
        <f>IF('ouderschapsverlof na 1e jaar'!P166="","",'ouderschapsverlof na 1e jaar'!K$41+S127)</f>
        <v/>
      </c>
    </row>
    <row r="128" spans="1:25" x14ac:dyDescent="0.25">
      <c r="A128" s="1"/>
      <c r="I128" s="34" t="str">
        <f>IF(T127="","",IF(T127+7&gt;='ouderschapsverlof na 1e jaar'!J$20,"",I127+7))</f>
        <v/>
      </c>
      <c r="J128" s="61" t="str">
        <f>IF('ouderschapsverlof na 1e jaar'!C167="","",'ouderschapsverlof na 1e jaar'!B$41+O128)</f>
        <v/>
      </c>
      <c r="K128" s="61" t="str">
        <f>IF('ouderschapsverlof na 1e jaar'!D167="","",'ouderschapsverlof na 1e jaar'!B$41+P128)</f>
        <v/>
      </c>
      <c r="L128" s="61" t="str">
        <f>IF('ouderschapsverlof na 1e jaar'!E167="","",'ouderschapsverlof na 1e jaar'!B$41+Q128)</f>
        <v/>
      </c>
      <c r="M128" s="61" t="str">
        <f>IF('ouderschapsverlof na 1e jaar'!F167="","",'ouderschapsverlof na 1e jaar'!B$41+R128)</f>
        <v/>
      </c>
      <c r="N128" s="61" t="str">
        <f>IF('ouderschapsverlof na 1e jaar'!G167="","",'ouderschapsverlof na 1e jaar'!B$41+S128)</f>
        <v/>
      </c>
      <c r="O128" s="18">
        <v>882</v>
      </c>
      <c r="P128" s="18">
        <v>883</v>
      </c>
      <c r="Q128" s="18">
        <v>884</v>
      </c>
      <c r="R128" s="18">
        <v>885</v>
      </c>
      <c r="S128" s="18">
        <v>886</v>
      </c>
      <c r="T128" s="34" t="str">
        <f>IF(T127="","",IF(T127+7&gt;='ouderschapsverlof na 1e jaar'!U$20,"",T127+7))</f>
        <v/>
      </c>
      <c r="U128" s="61" t="str">
        <f>IF('ouderschapsverlof na 1e jaar'!L167="","",'ouderschapsverlof na 1e jaar'!K$41+O128)</f>
        <v/>
      </c>
      <c r="V128" s="61" t="str">
        <f>IF('ouderschapsverlof na 1e jaar'!M167="","",'ouderschapsverlof na 1e jaar'!K$41+P128)</f>
        <v/>
      </c>
      <c r="W128" s="61" t="str">
        <f>IF('ouderschapsverlof na 1e jaar'!N167="","",'ouderschapsverlof na 1e jaar'!K$41+Q128)</f>
        <v/>
      </c>
      <c r="X128" s="61" t="str">
        <f>IF('ouderschapsverlof na 1e jaar'!O167="","",'ouderschapsverlof na 1e jaar'!K$41+R128)</f>
        <v/>
      </c>
      <c r="Y128" s="61" t="str">
        <f>IF('ouderschapsverlof na 1e jaar'!P167="","",'ouderschapsverlof na 1e jaar'!K$41+S128)</f>
        <v/>
      </c>
    </row>
    <row r="129" spans="1:25" x14ac:dyDescent="0.25">
      <c r="A129" s="1"/>
      <c r="I129" s="34" t="str">
        <f>IF(T128="","",IF(T128+7&gt;='ouderschapsverlof na 1e jaar'!J$20,"",I128+7))</f>
        <v/>
      </c>
      <c r="J129" s="61" t="str">
        <f>IF('ouderschapsverlof na 1e jaar'!C168="","",'ouderschapsverlof na 1e jaar'!B$41+O129)</f>
        <v/>
      </c>
      <c r="K129" s="61" t="str">
        <f>IF('ouderschapsverlof na 1e jaar'!D168="","",'ouderschapsverlof na 1e jaar'!B$41+P129)</f>
        <v/>
      </c>
      <c r="L129" s="61" t="str">
        <f>IF('ouderschapsverlof na 1e jaar'!E168="","",'ouderschapsverlof na 1e jaar'!B$41+Q129)</f>
        <v/>
      </c>
      <c r="M129" s="61" t="str">
        <f>IF('ouderschapsverlof na 1e jaar'!F168="","",'ouderschapsverlof na 1e jaar'!B$41+R129)</f>
        <v/>
      </c>
      <c r="N129" s="61" t="str">
        <f>IF('ouderschapsverlof na 1e jaar'!G168="","",'ouderschapsverlof na 1e jaar'!B$41+S129)</f>
        <v/>
      </c>
      <c r="O129" s="18">
        <v>889</v>
      </c>
      <c r="P129" s="18">
        <v>890</v>
      </c>
      <c r="Q129" s="18">
        <v>891</v>
      </c>
      <c r="R129" s="18">
        <v>892</v>
      </c>
      <c r="S129" s="18">
        <v>893</v>
      </c>
      <c r="T129" s="34" t="str">
        <f>IF(T128="","",IF(T128+7&gt;='ouderschapsverlof na 1e jaar'!U$20,"",T128+7))</f>
        <v/>
      </c>
      <c r="U129" s="61" t="str">
        <f>IF('ouderschapsverlof na 1e jaar'!L168="","",'ouderschapsverlof na 1e jaar'!K$41+O129)</f>
        <v/>
      </c>
      <c r="V129" s="61" t="str">
        <f>IF('ouderschapsverlof na 1e jaar'!M168="","",'ouderschapsverlof na 1e jaar'!K$41+P129)</f>
        <v/>
      </c>
      <c r="W129" s="61" t="str">
        <f>IF('ouderschapsverlof na 1e jaar'!N168="","",'ouderschapsverlof na 1e jaar'!K$41+Q129)</f>
        <v/>
      </c>
      <c r="X129" s="61" t="str">
        <f>IF('ouderschapsverlof na 1e jaar'!O168="","",'ouderschapsverlof na 1e jaar'!K$41+R129)</f>
        <v/>
      </c>
      <c r="Y129" s="61" t="str">
        <f>IF('ouderschapsverlof na 1e jaar'!P168="","",'ouderschapsverlof na 1e jaar'!K$41+S129)</f>
        <v/>
      </c>
    </row>
    <row r="130" spans="1:25" x14ac:dyDescent="0.25">
      <c r="A130" s="1"/>
      <c r="I130" s="34" t="str">
        <f>IF(T129="","",IF(T129+7&gt;='ouderschapsverlof na 1e jaar'!J$20,"",I129+7))</f>
        <v/>
      </c>
      <c r="J130" s="61" t="str">
        <f>IF('ouderschapsverlof na 1e jaar'!C169="","",'ouderschapsverlof na 1e jaar'!B$41+O130)</f>
        <v/>
      </c>
      <c r="K130" s="61" t="str">
        <f>IF('ouderschapsverlof na 1e jaar'!D169="","",'ouderschapsverlof na 1e jaar'!B$41+P130)</f>
        <v/>
      </c>
      <c r="L130" s="61" t="str">
        <f>IF('ouderschapsverlof na 1e jaar'!E169="","",'ouderschapsverlof na 1e jaar'!B$41+Q130)</f>
        <v/>
      </c>
      <c r="M130" s="61" t="str">
        <f>IF('ouderschapsverlof na 1e jaar'!F169="","",'ouderschapsverlof na 1e jaar'!B$41+R130)</f>
        <v/>
      </c>
      <c r="N130" s="61" t="str">
        <f>IF('ouderschapsverlof na 1e jaar'!G169="","",'ouderschapsverlof na 1e jaar'!B$41+S130)</f>
        <v/>
      </c>
      <c r="O130" s="18">
        <v>896</v>
      </c>
      <c r="P130" s="18">
        <v>897</v>
      </c>
      <c r="Q130" s="18">
        <v>898</v>
      </c>
      <c r="R130" s="18">
        <v>899</v>
      </c>
      <c r="S130" s="18">
        <v>900</v>
      </c>
      <c r="T130" s="34" t="str">
        <f>IF(T129="","",IF(T129+7&gt;='ouderschapsverlof na 1e jaar'!U$20,"",T129+7))</f>
        <v/>
      </c>
      <c r="U130" s="61" t="str">
        <f>IF('ouderschapsverlof na 1e jaar'!L169="","",'ouderschapsverlof na 1e jaar'!K$41+O130)</f>
        <v/>
      </c>
      <c r="V130" s="61" t="str">
        <f>IF('ouderschapsverlof na 1e jaar'!M169="","",'ouderschapsverlof na 1e jaar'!K$41+P130)</f>
        <v/>
      </c>
      <c r="W130" s="61" t="str">
        <f>IF('ouderschapsverlof na 1e jaar'!N169="","",'ouderschapsverlof na 1e jaar'!K$41+Q130)</f>
        <v/>
      </c>
      <c r="X130" s="61" t="str">
        <f>IF('ouderschapsverlof na 1e jaar'!O169="","",'ouderschapsverlof na 1e jaar'!K$41+R130)</f>
        <v/>
      </c>
      <c r="Y130" s="61" t="str">
        <f>IF('ouderschapsverlof na 1e jaar'!P169="","",'ouderschapsverlof na 1e jaar'!K$41+S130)</f>
        <v/>
      </c>
    </row>
    <row r="131" spans="1:25" x14ac:dyDescent="0.25">
      <c r="A131" s="1"/>
      <c r="I131" s="34" t="str">
        <f>IF(T130="","",IF(T130+7&gt;='ouderschapsverlof na 1e jaar'!J$20,"",I130+7))</f>
        <v/>
      </c>
      <c r="J131" s="61" t="str">
        <f>IF('ouderschapsverlof na 1e jaar'!C170="","",'ouderschapsverlof na 1e jaar'!B$41+O131)</f>
        <v/>
      </c>
      <c r="K131" s="61" t="str">
        <f>IF('ouderschapsverlof na 1e jaar'!D170="","",'ouderschapsverlof na 1e jaar'!B$41+P131)</f>
        <v/>
      </c>
      <c r="L131" s="61" t="str">
        <f>IF('ouderschapsverlof na 1e jaar'!E170="","",'ouderschapsverlof na 1e jaar'!B$41+Q131)</f>
        <v/>
      </c>
      <c r="M131" s="61" t="str">
        <f>IF('ouderschapsverlof na 1e jaar'!F170="","",'ouderschapsverlof na 1e jaar'!B$41+R131)</f>
        <v/>
      </c>
      <c r="N131" s="61" t="str">
        <f>IF('ouderschapsverlof na 1e jaar'!G170="","",'ouderschapsverlof na 1e jaar'!B$41+S131)</f>
        <v/>
      </c>
      <c r="O131" s="18">
        <v>903</v>
      </c>
      <c r="P131" s="18">
        <v>904</v>
      </c>
      <c r="Q131" s="18">
        <v>905</v>
      </c>
      <c r="R131" s="18">
        <v>906</v>
      </c>
      <c r="S131" s="18">
        <v>907</v>
      </c>
      <c r="T131" s="34" t="str">
        <f>IF(T130="","",IF(T130+7&gt;='ouderschapsverlof na 1e jaar'!U$20,"",T130+7))</f>
        <v/>
      </c>
      <c r="U131" s="61" t="str">
        <f>IF('ouderschapsverlof na 1e jaar'!L170="","",'ouderschapsverlof na 1e jaar'!K$41+O131)</f>
        <v/>
      </c>
      <c r="V131" s="61" t="str">
        <f>IF('ouderschapsverlof na 1e jaar'!M170="","",'ouderschapsverlof na 1e jaar'!K$41+P131)</f>
        <v/>
      </c>
      <c r="W131" s="61" t="str">
        <f>IF('ouderschapsverlof na 1e jaar'!N170="","",'ouderschapsverlof na 1e jaar'!K$41+Q131)</f>
        <v/>
      </c>
      <c r="X131" s="61" t="str">
        <f>IF('ouderschapsverlof na 1e jaar'!O170="","",'ouderschapsverlof na 1e jaar'!K$41+R131)</f>
        <v/>
      </c>
      <c r="Y131" s="61" t="str">
        <f>IF('ouderschapsverlof na 1e jaar'!P170="","",'ouderschapsverlof na 1e jaar'!K$41+S131)</f>
        <v/>
      </c>
    </row>
    <row r="132" spans="1:25" x14ac:dyDescent="0.25">
      <c r="A132" s="1"/>
      <c r="I132" s="34" t="str">
        <f>IF(T131="","",IF(T131+7&gt;='ouderschapsverlof na 1e jaar'!J$20,"",I131+7))</f>
        <v/>
      </c>
      <c r="J132" s="61" t="str">
        <f>IF('ouderschapsverlof na 1e jaar'!C171="","",'ouderschapsverlof na 1e jaar'!B$41+O132)</f>
        <v/>
      </c>
      <c r="K132" s="61" t="str">
        <f>IF('ouderschapsverlof na 1e jaar'!D171="","",'ouderschapsverlof na 1e jaar'!B$41+P132)</f>
        <v/>
      </c>
      <c r="L132" s="61" t="str">
        <f>IF('ouderschapsverlof na 1e jaar'!E171="","",'ouderschapsverlof na 1e jaar'!B$41+Q132)</f>
        <v/>
      </c>
      <c r="M132" s="61" t="str">
        <f>IF('ouderschapsverlof na 1e jaar'!F171="","",'ouderschapsverlof na 1e jaar'!B$41+R132)</f>
        <v/>
      </c>
      <c r="N132" s="61" t="str">
        <f>IF('ouderschapsverlof na 1e jaar'!G171="","",'ouderschapsverlof na 1e jaar'!B$41+S132)</f>
        <v/>
      </c>
      <c r="O132" s="18">
        <v>910</v>
      </c>
      <c r="P132" s="18">
        <v>911</v>
      </c>
      <c r="Q132" s="18">
        <v>912</v>
      </c>
      <c r="R132" s="18">
        <v>913</v>
      </c>
      <c r="S132" s="18">
        <v>914</v>
      </c>
      <c r="T132" s="34" t="str">
        <f>IF(T131="","",IF(T131+7&gt;='ouderschapsverlof na 1e jaar'!U$20,"",T131+7))</f>
        <v/>
      </c>
      <c r="U132" s="61" t="str">
        <f>IF('ouderschapsverlof na 1e jaar'!L171="","",'ouderschapsverlof na 1e jaar'!K$41+O132)</f>
        <v/>
      </c>
      <c r="V132" s="61" t="str">
        <f>IF('ouderschapsverlof na 1e jaar'!M171="","",'ouderschapsverlof na 1e jaar'!K$41+P132)</f>
        <v/>
      </c>
      <c r="W132" s="61" t="str">
        <f>IF('ouderschapsverlof na 1e jaar'!N171="","",'ouderschapsverlof na 1e jaar'!K$41+Q132)</f>
        <v/>
      </c>
      <c r="X132" s="61" t="str">
        <f>IF('ouderschapsverlof na 1e jaar'!O171="","",'ouderschapsverlof na 1e jaar'!K$41+R132)</f>
        <v/>
      </c>
      <c r="Y132" s="61" t="str">
        <f>IF('ouderschapsverlof na 1e jaar'!P171="","",'ouderschapsverlof na 1e jaar'!K$41+S132)</f>
        <v/>
      </c>
    </row>
    <row r="133" spans="1:25" x14ac:dyDescent="0.25">
      <c r="A133" s="1"/>
      <c r="I133" s="34" t="str">
        <f>IF(T132="","",IF(T132+7&gt;='ouderschapsverlof na 1e jaar'!J$20,"",I132+7))</f>
        <v/>
      </c>
      <c r="J133" s="61" t="str">
        <f>IF('ouderschapsverlof na 1e jaar'!C172="","",'ouderschapsverlof na 1e jaar'!B$41+O133)</f>
        <v/>
      </c>
      <c r="K133" s="61" t="str">
        <f>IF('ouderschapsverlof na 1e jaar'!D172="","",'ouderschapsverlof na 1e jaar'!B$41+P133)</f>
        <v/>
      </c>
      <c r="L133" s="61" t="str">
        <f>IF('ouderschapsverlof na 1e jaar'!E172="","",'ouderschapsverlof na 1e jaar'!B$41+Q133)</f>
        <v/>
      </c>
      <c r="M133" s="61" t="str">
        <f>IF('ouderschapsverlof na 1e jaar'!F172="","",'ouderschapsverlof na 1e jaar'!B$41+R133)</f>
        <v/>
      </c>
      <c r="N133" s="61" t="str">
        <f>IF('ouderschapsverlof na 1e jaar'!G172="","",'ouderschapsverlof na 1e jaar'!B$41+S133)</f>
        <v/>
      </c>
      <c r="O133" s="18">
        <v>917</v>
      </c>
      <c r="P133" s="18">
        <v>918</v>
      </c>
      <c r="Q133" s="18">
        <v>919</v>
      </c>
      <c r="R133" s="18">
        <v>920</v>
      </c>
      <c r="S133" s="18">
        <v>921</v>
      </c>
      <c r="T133" s="34" t="str">
        <f>IF(T132="","",IF(T132+7&gt;='ouderschapsverlof na 1e jaar'!U$20,"",T132+7))</f>
        <v/>
      </c>
      <c r="U133" s="61" t="str">
        <f>IF('ouderschapsverlof na 1e jaar'!L172="","",'ouderschapsverlof na 1e jaar'!K$41+O133)</f>
        <v/>
      </c>
      <c r="V133" s="61" t="str">
        <f>IF('ouderschapsverlof na 1e jaar'!M172="","",'ouderschapsverlof na 1e jaar'!K$41+P133)</f>
        <v/>
      </c>
      <c r="W133" s="61" t="str">
        <f>IF('ouderschapsverlof na 1e jaar'!N172="","",'ouderschapsverlof na 1e jaar'!K$41+Q133)</f>
        <v/>
      </c>
      <c r="X133" s="61" t="str">
        <f>IF('ouderschapsverlof na 1e jaar'!O172="","",'ouderschapsverlof na 1e jaar'!K$41+R133)</f>
        <v/>
      </c>
      <c r="Y133" s="61" t="str">
        <f>IF('ouderschapsverlof na 1e jaar'!P172="","",'ouderschapsverlof na 1e jaar'!K$41+S133)</f>
        <v/>
      </c>
    </row>
    <row r="134" spans="1:25" x14ac:dyDescent="0.25">
      <c r="A134" s="1"/>
      <c r="I134" s="34" t="str">
        <f>IF(T133="","",IF(T133+7&gt;='ouderschapsverlof na 1e jaar'!J$20,"",I133+7))</f>
        <v/>
      </c>
      <c r="J134" s="61" t="str">
        <f>IF('ouderschapsverlof na 1e jaar'!C173="","",'ouderschapsverlof na 1e jaar'!B$41+O134)</f>
        <v/>
      </c>
      <c r="K134" s="61" t="str">
        <f>IF('ouderschapsverlof na 1e jaar'!D173="","",'ouderschapsverlof na 1e jaar'!B$41+P134)</f>
        <v/>
      </c>
      <c r="L134" s="61" t="str">
        <f>IF('ouderschapsverlof na 1e jaar'!E173="","",'ouderschapsverlof na 1e jaar'!B$41+Q134)</f>
        <v/>
      </c>
      <c r="M134" s="61" t="str">
        <f>IF('ouderschapsverlof na 1e jaar'!F173="","",'ouderschapsverlof na 1e jaar'!B$41+R134)</f>
        <v/>
      </c>
      <c r="N134" s="61" t="str">
        <f>IF('ouderschapsverlof na 1e jaar'!G173="","",'ouderschapsverlof na 1e jaar'!B$41+S134)</f>
        <v/>
      </c>
      <c r="O134" s="18">
        <v>924</v>
      </c>
      <c r="P134" s="18">
        <v>925</v>
      </c>
      <c r="Q134" s="18">
        <v>926</v>
      </c>
      <c r="R134" s="18">
        <v>927</v>
      </c>
      <c r="S134" s="18">
        <v>928</v>
      </c>
      <c r="T134" s="34" t="str">
        <f>IF(T133="","",IF(T133+7&gt;='ouderschapsverlof na 1e jaar'!U$20,"",T133+7))</f>
        <v/>
      </c>
      <c r="U134" s="61" t="str">
        <f>IF('ouderschapsverlof na 1e jaar'!L173="","",'ouderschapsverlof na 1e jaar'!K$41+O134)</f>
        <v/>
      </c>
      <c r="V134" s="61" t="str">
        <f>IF('ouderschapsverlof na 1e jaar'!M173="","",'ouderschapsverlof na 1e jaar'!K$41+P134)</f>
        <v/>
      </c>
      <c r="W134" s="61" t="str">
        <f>IF('ouderschapsverlof na 1e jaar'!N173="","",'ouderschapsverlof na 1e jaar'!K$41+Q134)</f>
        <v/>
      </c>
      <c r="X134" s="61" t="str">
        <f>IF('ouderschapsverlof na 1e jaar'!O173="","",'ouderschapsverlof na 1e jaar'!K$41+R134)</f>
        <v/>
      </c>
      <c r="Y134" s="61" t="str">
        <f>IF('ouderschapsverlof na 1e jaar'!P173="","",'ouderschapsverlof na 1e jaar'!K$41+S134)</f>
        <v/>
      </c>
    </row>
    <row r="135" spans="1:25" x14ac:dyDescent="0.25">
      <c r="A135" s="1"/>
      <c r="I135" s="34" t="str">
        <f>IF(T134="","",IF(T134+7&gt;='ouderschapsverlof na 1e jaar'!J$20,"",I134+7))</f>
        <v/>
      </c>
      <c r="J135" s="61" t="str">
        <f>IF('ouderschapsverlof na 1e jaar'!C174="","",'ouderschapsverlof na 1e jaar'!B$41+O135)</f>
        <v/>
      </c>
      <c r="K135" s="61" t="str">
        <f>IF('ouderschapsverlof na 1e jaar'!D174="","",'ouderschapsverlof na 1e jaar'!B$41+P135)</f>
        <v/>
      </c>
      <c r="L135" s="61" t="str">
        <f>IF('ouderschapsverlof na 1e jaar'!E174="","",'ouderschapsverlof na 1e jaar'!B$41+Q135)</f>
        <v/>
      </c>
      <c r="M135" s="61" t="str">
        <f>IF('ouderschapsverlof na 1e jaar'!F174="","",'ouderschapsverlof na 1e jaar'!B$41+R135)</f>
        <v/>
      </c>
      <c r="N135" s="61" t="str">
        <f>IF('ouderschapsverlof na 1e jaar'!G174="","",'ouderschapsverlof na 1e jaar'!B$41+S135)</f>
        <v/>
      </c>
      <c r="O135" s="18">
        <v>931</v>
      </c>
      <c r="P135" s="18">
        <v>932</v>
      </c>
      <c r="Q135" s="18">
        <v>933</v>
      </c>
      <c r="R135" s="18">
        <v>934</v>
      </c>
      <c r="S135" s="18">
        <v>935</v>
      </c>
      <c r="T135" s="34" t="str">
        <f>IF(T134="","",IF(T134+7&gt;='ouderschapsverlof na 1e jaar'!U$20,"",T134+7))</f>
        <v/>
      </c>
      <c r="U135" s="61" t="str">
        <f>IF('ouderschapsverlof na 1e jaar'!L174="","",'ouderschapsverlof na 1e jaar'!K$41+O135)</f>
        <v/>
      </c>
      <c r="V135" s="61" t="str">
        <f>IF('ouderschapsverlof na 1e jaar'!M174="","",'ouderschapsverlof na 1e jaar'!K$41+P135)</f>
        <v/>
      </c>
      <c r="W135" s="61" t="str">
        <f>IF('ouderschapsverlof na 1e jaar'!N174="","",'ouderschapsverlof na 1e jaar'!K$41+Q135)</f>
        <v/>
      </c>
      <c r="X135" s="61" t="str">
        <f>IF('ouderschapsverlof na 1e jaar'!O174="","",'ouderschapsverlof na 1e jaar'!K$41+R135)</f>
        <v/>
      </c>
      <c r="Y135" s="61" t="str">
        <f>IF('ouderschapsverlof na 1e jaar'!P174="","",'ouderschapsverlof na 1e jaar'!K$41+S135)</f>
        <v/>
      </c>
    </row>
    <row r="136" spans="1:25" x14ac:dyDescent="0.25">
      <c r="A136" s="1"/>
      <c r="I136" s="34" t="str">
        <f>IF(T135="","",IF(T135+7&gt;='ouderschapsverlof na 1e jaar'!J$20,"",I135+7))</f>
        <v/>
      </c>
      <c r="J136" s="61" t="str">
        <f>IF('ouderschapsverlof na 1e jaar'!C175="","",'ouderschapsverlof na 1e jaar'!B$41+O136)</f>
        <v/>
      </c>
      <c r="K136" s="61" t="str">
        <f>IF('ouderschapsverlof na 1e jaar'!D175="","",'ouderschapsverlof na 1e jaar'!B$41+P136)</f>
        <v/>
      </c>
      <c r="L136" s="61" t="str">
        <f>IF('ouderschapsverlof na 1e jaar'!E175="","",'ouderschapsverlof na 1e jaar'!B$41+Q136)</f>
        <v/>
      </c>
      <c r="M136" s="61" t="str">
        <f>IF('ouderschapsverlof na 1e jaar'!F175="","",'ouderschapsverlof na 1e jaar'!B$41+R136)</f>
        <v/>
      </c>
      <c r="N136" s="61" t="str">
        <f>IF('ouderschapsverlof na 1e jaar'!G175="","",'ouderschapsverlof na 1e jaar'!B$41+S136)</f>
        <v/>
      </c>
      <c r="O136" s="18">
        <v>938</v>
      </c>
      <c r="P136" s="18">
        <v>939</v>
      </c>
      <c r="Q136" s="18">
        <v>940</v>
      </c>
      <c r="R136" s="18">
        <v>941</v>
      </c>
      <c r="S136" s="18">
        <v>942</v>
      </c>
      <c r="T136" s="34" t="str">
        <f>IF(T135="","",IF(T135+7&gt;='ouderschapsverlof na 1e jaar'!U$20,"",T135+7))</f>
        <v/>
      </c>
      <c r="U136" s="61" t="str">
        <f>IF('ouderschapsverlof na 1e jaar'!L175="","",'ouderschapsverlof na 1e jaar'!K$41+O136)</f>
        <v/>
      </c>
      <c r="V136" s="61" t="str">
        <f>IF('ouderschapsverlof na 1e jaar'!M175="","",'ouderschapsverlof na 1e jaar'!K$41+P136)</f>
        <v/>
      </c>
      <c r="W136" s="61" t="str">
        <f>IF('ouderschapsverlof na 1e jaar'!N175="","",'ouderschapsverlof na 1e jaar'!K$41+Q136)</f>
        <v/>
      </c>
      <c r="X136" s="61" t="str">
        <f>IF('ouderschapsverlof na 1e jaar'!O175="","",'ouderschapsverlof na 1e jaar'!K$41+R136)</f>
        <v/>
      </c>
      <c r="Y136" s="61" t="str">
        <f>IF('ouderschapsverlof na 1e jaar'!P175="","",'ouderschapsverlof na 1e jaar'!K$41+S136)</f>
        <v/>
      </c>
    </row>
    <row r="137" spans="1:25" x14ac:dyDescent="0.25">
      <c r="A137" s="1"/>
      <c r="I137" s="34" t="str">
        <f>IF(T136="","",IF(T136+7&gt;='ouderschapsverlof na 1e jaar'!J$20,"",I136+7))</f>
        <v/>
      </c>
      <c r="J137" s="61" t="str">
        <f>IF('ouderschapsverlof na 1e jaar'!C176="","",'ouderschapsverlof na 1e jaar'!B$41+O137)</f>
        <v/>
      </c>
      <c r="K137" s="61" t="str">
        <f>IF('ouderschapsverlof na 1e jaar'!D176="","",'ouderschapsverlof na 1e jaar'!B$41+P137)</f>
        <v/>
      </c>
      <c r="L137" s="61" t="str">
        <f>IF('ouderschapsverlof na 1e jaar'!E176="","",'ouderschapsverlof na 1e jaar'!B$41+Q137)</f>
        <v/>
      </c>
      <c r="M137" s="61" t="str">
        <f>IF('ouderschapsverlof na 1e jaar'!F176="","",'ouderschapsverlof na 1e jaar'!B$41+R137)</f>
        <v/>
      </c>
      <c r="N137" s="61" t="str">
        <f>IF('ouderschapsverlof na 1e jaar'!G176="","",'ouderschapsverlof na 1e jaar'!B$41+S137)</f>
        <v/>
      </c>
      <c r="O137" s="18">
        <v>945</v>
      </c>
      <c r="P137" s="18">
        <v>946</v>
      </c>
      <c r="Q137" s="18">
        <v>947</v>
      </c>
      <c r="R137" s="18">
        <v>948</v>
      </c>
      <c r="S137" s="18">
        <v>949</v>
      </c>
      <c r="T137" s="34" t="str">
        <f>IF(T136="","",IF(T136+7&gt;='ouderschapsverlof na 1e jaar'!U$20,"",T136+7))</f>
        <v/>
      </c>
      <c r="U137" s="61" t="str">
        <f>IF('ouderschapsverlof na 1e jaar'!L176="","",'ouderschapsverlof na 1e jaar'!K$41+O137)</f>
        <v/>
      </c>
      <c r="V137" s="61" t="str">
        <f>IF('ouderschapsverlof na 1e jaar'!M176="","",'ouderschapsverlof na 1e jaar'!K$41+P137)</f>
        <v/>
      </c>
      <c r="W137" s="61" t="str">
        <f>IF('ouderschapsverlof na 1e jaar'!N176="","",'ouderschapsverlof na 1e jaar'!K$41+Q137)</f>
        <v/>
      </c>
      <c r="X137" s="61" t="str">
        <f>IF('ouderschapsverlof na 1e jaar'!O176="","",'ouderschapsverlof na 1e jaar'!K$41+R137)</f>
        <v/>
      </c>
      <c r="Y137" s="61" t="str">
        <f>IF('ouderschapsverlof na 1e jaar'!P176="","",'ouderschapsverlof na 1e jaar'!K$41+S137)</f>
        <v/>
      </c>
    </row>
    <row r="138" spans="1:25" x14ac:dyDescent="0.25">
      <c r="A138" s="1"/>
      <c r="I138" s="34" t="str">
        <f>IF(T137="","",IF(T137+7&gt;='ouderschapsverlof na 1e jaar'!J$20,"",I137+7))</f>
        <v/>
      </c>
      <c r="J138" s="61" t="str">
        <f>IF('ouderschapsverlof na 1e jaar'!C177="","",'ouderschapsverlof na 1e jaar'!B$41+O138)</f>
        <v/>
      </c>
      <c r="K138" s="61" t="str">
        <f>IF('ouderschapsverlof na 1e jaar'!D177="","",'ouderschapsverlof na 1e jaar'!B$41+P138)</f>
        <v/>
      </c>
      <c r="L138" s="61" t="str">
        <f>IF('ouderschapsverlof na 1e jaar'!E177="","",'ouderschapsverlof na 1e jaar'!B$41+Q138)</f>
        <v/>
      </c>
      <c r="M138" s="61" t="str">
        <f>IF('ouderschapsverlof na 1e jaar'!F177="","",'ouderschapsverlof na 1e jaar'!B$41+R138)</f>
        <v/>
      </c>
      <c r="N138" s="61" t="str">
        <f>IF('ouderschapsverlof na 1e jaar'!G177="","",'ouderschapsverlof na 1e jaar'!B$41+S138)</f>
        <v/>
      </c>
      <c r="O138" s="18">
        <v>952</v>
      </c>
      <c r="P138" s="18">
        <v>953</v>
      </c>
      <c r="Q138" s="18">
        <v>954</v>
      </c>
      <c r="R138" s="18">
        <v>955</v>
      </c>
      <c r="S138" s="18">
        <v>956</v>
      </c>
      <c r="T138" s="34" t="str">
        <f>IF(T137="","",IF(T137+7&gt;='ouderschapsverlof na 1e jaar'!U$20,"",T137+7))</f>
        <v/>
      </c>
      <c r="U138" s="61" t="str">
        <f>IF('ouderschapsverlof na 1e jaar'!L177="","",'ouderschapsverlof na 1e jaar'!K$41+O138)</f>
        <v/>
      </c>
      <c r="V138" s="61" t="str">
        <f>IF('ouderschapsverlof na 1e jaar'!M177="","",'ouderschapsverlof na 1e jaar'!K$41+P138)</f>
        <v/>
      </c>
      <c r="W138" s="61" t="str">
        <f>IF('ouderschapsverlof na 1e jaar'!N177="","",'ouderschapsverlof na 1e jaar'!K$41+Q138)</f>
        <v/>
      </c>
      <c r="X138" s="61" t="str">
        <f>IF('ouderschapsverlof na 1e jaar'!O177="","",'ouderschapsverlof na 1e jaar'!K$41+R138)</f>
        <v/>
      </c>
      <c r="Y138" s="61" t="str">
        <f>IF('ouderschapsverlof na 1e jaar'!P177="","",'ouderschapsverlof na 1e jaar'!K$41+S138)</f>
        <v/>
      </c>
    </row>
    <row r="139" spans="1:25" x14ac:dyDescent="0.25">
      <c r="A139" s="1"/>
      <c r="I139" s="34" t="str">
        <f>IF(T138="","",IF(T138+7&gt;='ouderschapsverlof na 1e jaar'!J$20,"",I138+7))</f>
        <v/>
      </c>
      <c r="J139" s="61" t="str">
        <f>IF('ouderschapsverlof na 1e jaar'!C178="","",'ouderschapsverlof na 1e jaar'!B$41+O139)</f>
        <v/>
      </c>
      <c r="K139" s="61" t="str">
        <f>IF('ouderschapsverlof na 1e jaar'!D178="","",'ouderschapsverlof na 1e jaar'!B$41+P139)</f>
        <v/>
      </c>
      <c r="L139" s="61" t="str">
        <f>IF('ouderschapsverlof na 1e jaar'!E178="","",'ouderschapsverlof na 1e jaar'!B$41+Q139)</f>
        <v/>
      </c>
      <c r="M139" s="61" t="str">
        <f>IF('ouderschapsverlof na 1e jaar'!F178="","",'ouderschapsverlof na 1e jaar'!B$41+R139)</f>
        <v/>
      </c>
      <c r="N139" s="61" t="str">
        <f>IF('ouderschapsverlof na 1e jaar'!G178="","",'ouderschapsverlof na 1e jaar'!B$41+S139)</f>
        <v/>
      </c>
      <c r="O139" s="18">
        <v>959</v>
      </c>
      <c r="P139" s="18">
        <v>960</v>
      </c>
      <c r="Q139" s="18">
        <v>961</v>
      </c>
      <c r="R139" s="18">
        <v>962</v>
      </c>
      <c r="S139" s="18">
        <v>963</v>
      </c>
      <c r="T139" s="34" t="str">
        <f>IF(T138="","",IF(T138+7&gt;='ouderschapsverlof na 1e jaar'!U$20,"",T138+7))</f>
        <v/>
      </c>
      <c r="U139" s="61" t="str">
        <f>IF('ouderschapsverlof na 1e jaar'!L178="","",'ouderschapsverlof na 1e jaar'!K$41+O139)</f>
        <v/>
      </c>
      <c r="V139" s="61" t="str">
        <f>IF('ouderschapsverlof na 1e jaar'!M178="","",'ouderschapsverlof na 1e jaar'!K$41+P139)</f>
        <v/>
      </c>
      <c r="W139" s="61" t="str">
        <f>IF('ouderschapsverlof na 1e jaar'!N178="","",'ouderschapsverlof na 1e jaar'!K$41+Q139)</f>
        <v/>
      </c>
      <c r="X139" s="61" t="str">
        <f>IF('ouderschapsverlof na 1e jaar'!O178="","",'ouderschapsverlof na 1e jaar'!K$41+R139)</f>
        <v/>
      </c>
      <c r="Y139" s="61" t="str">
        <f>IF('ouderschapsverlof na 1e jaar'!P178="","",'ouderschapsverlof na 1e jaar'!K$41+S139)</f>
        <v/>
      </c>
    </row>
    <row r="140" spans="1:25" x14ac:dyDescent="0.25">
      <c r="A140" s="1"/>
      <c r="I140" s="34" t="str">
        <f>IF(T139="","",IF(T139+7&gt;='ouderschapsverlof na 1e jaar'!J$20,"",I139+7))</f>
        <v/>
      </c>
      <c r="J140" s="61" t="str">
        <f>IF('ouderschapsverlof na 1e jaar'!C179="","",'ouderschapsverlof na 1e jaar'!B$41+O140)</f>
        <v/>
      </c>
      <c r="K140" s="61" t="str">
        <f>IF('ouderschapsverlof na 1e jaar'!D179="","",'ouderschapsverlof na 1e jaar'!B$41+P140)</f>
        <v/>
      </c>
      <c r="L140" s="61" t="str">
        <f>IF('ouderschapsverlof na 1e jaar'!E179="","",'ouderschapsverlof na 1e jaar'!B$41+Q140)</f>
        <v/>
      </c>
      <c r="M140" s="61" t="str">
        <f>IF('ouderschapsverlof na 1e jaar'!F179="","",'ouderschapsverlof na 1e jaar'!B$41+R140)</f>
        <v/>
      </c>
      <c r="N140" s="61" t="str">
        <f>IF('ouderschapsverlof na 1e jaar'!G179="","",'ouderschapsverlof na 1e jaar'!B$41+S140)</f>
        <v/>
      </c>
      <c r="O140" s="18">
        <v>966</v>
      </c>
      <c r="P140" s="18">
        <v>967</v>
      </c>
      <c r="Q140" s="18">
        <v>968</v>
      </c>
      <c r="R140" s="18">
        <v>969</v>
      </c>
      <c r="S140" s="18">
        <v>970</v>
      </c>
      <c r="T140" s="34" t="str">
        <f>IF(T139="","",IF(T139+7&gt;='ouderschapsverlof na 1e jaar'!U$20,"",T139+7))</f>
        <v/>
      </c>
      <c r="U140" s="61" t="str">
        <f>IF('ouderschapsverlof na 1e jaar'!L179="","",'ouderschapsverlof na 1e jaar'!K$41+O140)</f>
        <v/>
      </c>
      <c r="V140" s="61" t="str">
        <f>IF('ouderschapsverlof na 1e jaar'!M179="","",'ouderschapsverlof na 1e jaar'!K$41+P140)</f>
        <v/>
      </c>
      <c r="W140" s="61" t="str">
        <f>IF('ouderschapsverlof na 1e jaar'!N179="","",'ouderschapsverlof na 1e jaar'!K$41+Q140)</f>
        <v/>
      </c>
      <c r="X140" s="61" t="str">
        <f>IF('ouderschapsverlof na 1e jaar'!O179="","",'ouderschapsverlof na 1e jaar'!K$41+R140)</f>
        <v/>
      </c>
      <c r="Y140" s="61" t="str">
        <f>IF('ouderschapsverlof na 1e jaar'!P179="","",'ouderschapsverlof na 1e jaar'!K$41+S140)</f>
        <v/>
      </c>
    </row>
    <row r="141" spans="1:25" x14ac:dyDescent="0.25">
      <c r="A141" s="1"/>
      <c r="I141" s="34" t="str">
        <f>IF(T140="","",IF(T140+7&gt;='ouderschapsverlof na 1e jaar'!J$20,"",I140+7))</f>
        <v/>
      </c>
      <c r="J141" s="61" t="str">
        <f>IF('ouderschapsverlof na 1e jaar'!C180="","",'ouderschapsverlof na 1e jaar'!B$41+O141)</f>
        <v/>
      </c>
      <c r="K141" s="61" t="str">
        <f>IF('ouderschapsverlof na 1e jaar'!D180="","",'ouderschapsverlof na 1e jaar'!B$41+P141)</f>
        <v/>
      </c>
      <c r="L141" s="61" t="str">
        <f>IF('ouderschapsverlof na 1e jaar'!E180="","",'ouderschapsverlof na 1e jaar'!B$41+Q141)</f>
        <v/>
      </c>
      <c r="M141" s="61" t="str">
        <f>IF('ouderschapsverlof na 1e jaar'!F180="","",'ouderschapsverlof na 1e jaar'!B$41+R141)</f>
        <v/>
      </c>
      <c r="N141" s="61" t="str">
        <f>IF('ouderschapsverlof na 1e jaar'!G180="","",'ouderschapsverlof na 1e jaar'!B$41+S141)</f>
        <v/>
      </c>
      <c r="O141" s="18">
        <v>973</v>
      </c>
      <c r="P141" s="18">
        <v>974</v>
      </c>
      <c r="Q141" s="18">
        <v>975</v>
      </c>
      <c r="R141" s="18">
        <v>976</v>
      </c>
      <c r="S141" s="18">
        <v>977</v>
      </c>
      <c r="T141" s="34" t="str">
        <f>IF(T140="","",IF(T140+7&gt;='ouderschapsverlof na 1e jaar'!U$20,"",T140+7))</f>
        <v/>
      </c>
      <c r="U141" s="61" t="str">
        <f>IF('ouderschapsverlof na 1e jaar'!L180="","",'ouderschapsverlof na 1e jaar'!K$41+O141)</f>
        <v/>
      </c>
      <c r="V141" s="61" t="str">
        <f>IF('ouderschapsverlof na 1e jaar'!M180="","",'ouderschapsverlof na 1e jaar'!K$41+P141)</f>
        <v/>
      </c>
      <c r="W141" s="61" t="str">
        <f>IF('ouderschapsverlof na 1e jaar'!N180="","",'ouderschapsverlof na 1e jaar'!K$41+Q141)</f>
        <v/>
      </c>
      <c r="X141" s="61" t="str">
        <f>IF('ouderschapsverlof na 1e jaar'!O180="","",'ouderschapsverlof na 1e jaar'!K$41+R141)</f>
        <v/>
      </c>
      <c r="Y141" s="61" t="str">
        <f>IF('ouderschapsverlof na 1e jaar'!P180="","",'ouderschapsverlof na 1e jaar'!K$41+S141)</f>
        <v/>
      </c>
    </row>
    <row r="142" spans="1:25" x14ac:dyDescent="0.25">
      <c r="A142" s="1"/>
      <c r="I142" s="34" t="str">
        <f>IF(T141="","",IF(T141+7&gt;='ouderschapsverlof na 1e jaar'!J$20,"",I141+7))</f>
        <v/>
      </c>
      <c r="J142" s="61" t="str">
        <f>IF('ouderschapsverlof na 1e jaar'!C181="","",'ouderschapsverlof na 1e jaar'!B$41+O142)</f>
        <v/>
      </c>
      <c r="K142" s="61" t="str">
        <f>IF('ouderschapsverlof na 1e jaar'!D181="","",'ouderschapsverlof na 1e jaar'!B$41+P142)</f>
        <v/>
      </c>
      <c r="L142" s="61" t="str">
        <f>IF('ouderschapsverlof na 1e jaar'!E181="","",'ouderschapsverlof na 1e jaar'!B$41+Q142)</f>
        <v/>
      </c>
      <c r="M142" s="61" t="str">
        <f>IF('ouderschapsverlof na 1e jaar'!F181="","",'ouderschapsverlof na 1e jaar'!B$41+R142)</f>
        <v/>
      </c>
      <c r="N142" s="61" t="str">
        <f>IF('ouderschapsverlof na 1e jaar'!G181="","",'ouderschapsverlof na 1e jaar'!B$41+S142)</f>
        <v/>
      </c>
      <c r="O142" s="18">
        <v>980</v>
      </c>
      <c r="P142" s="18">
        <v>981</v>
      </c>
      <c r="Q142" s="18">
        <v>982</v>
      </c>
      <c r="R142" s="18">
        <v>983</v>
      </c>
      <c r="S142" s="18">
        <v>984</v>
      </c>
      <c r="T142" s="34" t="str">
        <f>IF(T141="","",IF(T141+7&gt;='ouderschapsverlof na 1e jaar'!U$20,"",T141+7))</f>
        <v/>
      </c>
      <c r="U142" s="61" t="str">
        <f>IF('ouderschapsverlof na 1e jaar'!L181="","",'ouderschapsverlof na 1e jaar'!K$41+O142)</f>
        <v/>
      </c>
      <c r="V142" s="61" t="str">
        <f>IF('ouderschapsverlof na 1e jaar'!M181="","",'ouderschapsverlof na 1e jaar'!K$41+P142)</f>
        <v/>
      </c>
      <c r="W142" s="61" t="str">
        <f>IF('ouderschapsverlof na 1e jaar'!N181="","",'ouderschapsverlof na 1e jaar'!K$41+Q142)</f>
        <v/>
      </c>
      <c r="X142" s="61" t="str">
        <f>IF('ouderschapsverlof na 1e jaar'!O181="","",'ouderschapsverlof na 1e jaar'!K$41+R142)</f>
        <v/>
      </c>
      <c r="Y142" s="61" t="str">
        <f>IF('ouderschapsverlof na 1e jaar'!P181="","",'ouderschapsverlof na 1e jaar'!K$41+S142)</f>
        <v/>
      </c>
    </row>
    <row r="143" spans="1:25" x14ac:dyDescent="0.25">
      <c r="A143" s="1"/>
      <c r="I143" s="34" t="str">
        <f>IF(T142="","",IF(T142+7&gt;='ouderschapsverlof na 1e jaar'!J$20,"",I142+7))</f>
        <v/>
      </c>
      <c r="J143" s="61" t="str">
        <f>IF('ouderschapsverlof na 1e jaar'!C182="","",'ouderschapsverlof na 1e jaar'!B$41+O143)</f>
        <v/>
      </c>
      <c r="K143" s="61" t="str">
        <f>IF('ouderschapsverlof na 1e jaar'!D182="","",'ouderschapsverlof na 1e jaar'!B$41+P143)</f>
        <v/>
      </c>
      <c r="L143" s="61" t="str">
        <f>IF('ouderschapsverlof na 1e jaar'!E182="","",'ouderschapsverlof na 1e jaar'!B$41+Q143)</f>
        <v/>
      </c>
      <c r="M143" s="61" t="str">
        <f>IF('ouderschapsverlof na 1e jaar'!F182="","",'ouderschapsverlof na 1e jaar'!B$41+R143)</f>
        <v/>
      </c>
      <c r="N143" s="61" t="str">
        <f>IF('ouderschapsverlof na 1e jaar'!G182="","",'ouderschapsverlof na 1e jaar'!B$41+S143)</f>
        <v/>
      </c>
      <c r="O143" s="18">
        <v>987</v>
      </c>
      <c r="P143" s="18">
        <v>988</v>
      </c>
      <c r="Q143" s="18">
        <v>989</v>
      </c>
      <c r="R143" s="18">
        <v>990</v>
      </c>
      <c r="S143" s="18">
        <v>991</v>
      </c>
      <c r="T143" s="34" t="str">
        <f>IF(T142="","",IF(T142+7&gt;='ouderschapsverlof na 1e jaar'!U$20,"",T142+7))</f>
        <v/>
      </c>
      <c r="U143" s="61" t="str">
        <f>IF('ouderschapsverlof na 1e jaar'!L182="","",'ouderschapsverlof na 1e jaar'!K$41+O143)</f>
        <v/>
      </c>
      <c r="V143" s="61" t="str">
        <f>IF('ouderschapsverlof na 1e jaar'!M182="","",'ouderschapsverlof na 1e jaar'!K$41+P143)</f>
        <v/>
      </c>
      <c r="W143" s="61" t="str">
        <f>IF('ouderschapsverlof na 1e jaar'!N182="","",'ouderschapsverlof na 1e jaar'!K$41+Q143)</f>
        <v/>
      </c>
      <c r="X143" s="61" t="str">
        <f>IF('ouderschapsverlof na 1e jaar'!O182="","",'ouderschapsverlof na 1e jaar'!K$41+R143)</f>
        <v/>
      </c>
      <c r="Y143" s="61" t="str">
        <f>IF('ouderschapsverlof na 1e jaar'!P182="","",'ouderschapsverlof na 1e jaar'!K$41+S143)</f>
        <v/>
      </c>
    </row>
    <row r="144" spans="1:25" x14ac:dyDescent="0.25">
      <c r="A144" s="1"/>
      <c r="I144" s="34" t="str">
        <f>IF(T143="","",IF(T143+7&gt;='ouderschapsverlof na 1e jaar'!J$20,"",I143+7))</f>
        <v/>
      </c>
      <c r="J144" s="61" t="str">
        <f>IF('ouderschapsverlof na 1e jaar'!C183="","",'ouderschapsverlof na 1e jaar'!B$41+O144)</f>
        <v/>
      </c>
      <c r="K144" s="61" t="str">
        <f>IF('ouderschapsverlof na 1e jaar'!D183="","",'ouderschapsverlof na 1e jaar'!B$41+P144)</f>
        <v/>
      </c>
      <c r="L144" s="61" t="str">
        <f>IF('ouderschapsverlof na 1e jaar'!E183="","",'ouderschapsverlof na 1e jaar'!B$41+Q144)</f>
        <v/>
      </c>
      <c r="M144" s="61" t="str">
        <f>IF('ouderschapsverlof na 1e jaar'!F183="","",'ouderschapsverlof na 1e jaar'!B$41+R144)</f>
        <v/>
      </c>
      <c r="N144" s="61" t="str">
        <f>IF('ouderschapsverlof na 1e jaar'!G183="","",'ouderschapsverlof na 1e jaar'!B$41+S144)</f>
        <v/>
      </c>
      <c r="O144" s="18">
        <v>994</v>
      </c>
      <c r="P144" s="18">
        <v>995</v>
      </c>
      <c r="Q144" s="18">
        <v>996</v>
      </c>
      <c r="R144" s="18">
        <v>997</v>
      </c>
      <c r="S144" s="18">
        <v>998</v>
      </c>
      <c r="T144" s="34" t="str">
        <f>IF(T143="","",IF(T143+7&gt;='ouderschapsverlof na 1e jaar'!U$20,"",T143+7))</f>
        <v/>
      </c>
      <c r="U144" s="61" t="str">
        <f>IF('ouderschapsverlof na 1e jaar'!L183="","",'ouderschapsverlof na 1e jaar'!K$41+O144)</f>
        <v/>
      </c>
      <c r="V144" s="61" t="str">
        <f>IF('ouderschapsverlof na 1e jaar'!M183="","",'ouderschapsverlof na 1e jaar'!K$41+P144)</f>
        <v/>
      </c>
      <c r="W144" s="61" t="str">
        <f>IF('ouderschapsverlof na 1e jaar'!N183="","",'ouderschapsverlof na 1e jaar'!K$41+Q144)</f>
        <v/>
      </c>
      <c r="X144" s="61" t="str">
        <f>IF('ouderschapsverlof na 1e jaar'!O183="","",'ouderschapsverlof na 1e jaar'!K$41+R144)</f>
        <v/>
      </c>
      <c r="Y144" s="61" t="str">
        <f>IF('ouderschapsverlof na 1e jaar'!P183="","",'ouderschapsverlof na 1e jaar'!K$41+S144)</f>
        <v/>
      </c>
    </row>
    <row r="145" spans="1:25" x14ac:dyDescent="0.25">
      <c r="A145" s="1"/>
      <c r="I145" s="34" t="str">
        <f>IF(T144="","",IF(T144+7&gt;='ouderschapsverlof na 1e jaar'!J$20,"",I144+7))</f>
        <v/>
      </c>
      <c r="J145" s="61" t="str">
        <f>IF('ouderschapsverlof na 1e jaar'!C184="","",'ouderschapsverlof na 1e jaar'!B$41+O145)</f>
        <v/>
      </c>
      <c r="K145" s="61" t="str">
        <f>IF('ouderschapsverlof na 1e jaar'!D184="","",'ouderschapsverlof na 1e jaar'!B$41+P145)</f>
        <v/>
      </c>
      <c r="L145" s="61" t="str">
        <f>IF('ouderschapsverlof na 1e jaar'!E184="","",'ouderschapsverlof na 1e jaar'!B$41+Q145)</f>
        <v/>
      </c>
      <c r="M145" s="61" t="str">
        <f>IF('ouderschapsverlof na 1e jaar'!F184="","",'ouderschapsverlof na 1e jaar'!B$41+R145)</f>
        <v/>
      </c>
      <c r="N145" s="61" t="str">
        <f>IF('ouderschapsverlof na 1e jaar'!G184="","",'ouderschapsverlof na 1e jaar'!B$41+S145)</f>
        <v/>
      </c>
      <c r="O145" s="18">
        <v>1001</v>
      </c>
      <c r="P145" s="18">
        <v>1002</v>
      </c>
      <c r="Q145" s="18">
        <v>1003</v>
      </c>
      <c r="R145" s="18">
        <v>1004</v>
      </c>
      <c r="S145" s="18">
        <v>1005</v>
      </c>
      <c r="T145" s="34" t="str">
        <f>IF(T144="","",IF(T144+7&gt;='ouderschapsverlof na 1e jaar'!U$20,"",T144+7))</f>
        <v/>
      </c>
      <c r="U145" s="61" t="str">
        <f>IF('ouderschapsverlof na 1e jaar'!L184="","",'ouderschapsverlof na 1e jaar'!K$41+O145)</f>
        <v/>
      </c>
      <c r="V145" s="61" t="str">
        <f>IF('ouderschapsverlof na 1e jaar'!M184="","",'ouderschapsverlof na 1e jaar'!K$41+P145)</f>
        <v/>
      </c>
      <c r="W145" s="61" t="str">
        <f>IF('ouderschapsverlof na 1e jaar'!N184="","",'ouderschapsverlof na 1e jaar'!K$41+Q145)</f>
        <v/>
      </c>
      <c r="X145" s="61" t="str">
        <f>IF('ouderschapsverlof na 1e jaar'!O184="","",'ouderschapsverlof na 1e jaar'!K$41+R145)</f>
        <v/>
      </c>
      <c r="Y145" s="61" t="str">
        <f>IF('ouderschapsverlof na 1e jaar'!P184="","",'ouderschapsverlof na 1e jaar'!K$41+S145)</f>
        <v/>
      </c>
    </row>
    <row r="146" spans="1:25" x14ac:dyDescent="0.25">
      <c r="A146" s="1"/>
      <c r="I146" s="34" t="str">
        <f>IF(T145="","",IF(T145+7&gt;='ouderschapsverlof na 1e jaar'!J$20,"",I145+7))</f>
        <v/>
      </c>
      <c r="J146" s="61" t="str">
        <f>IF('ouderschapsverlof na 1e jaar'!C185="","",'ouderschapsverlof na 1e jaar'!B$41+O146)</f>
        <v/>
      </c>
      <c r="K146" s="61" t="str">
        <f>IF('ouderschapsverlof na 1e jaar'!D185="","",'ouderschapsverlof na 1e jaar'!B$41+P146)</f>
        <v/>
      </c>
      <c r="L146" s="61" t="str">
        <f>IF('ouderschapsverlof na 1e jaar'!E185="","",'ouderschapsverlof na 1e jaar'!B$41+Q146)</f>
        <v/>
      </c>
      <c r="M146" s="61" t="str">
        <f>IF('ouderschapsverlof na 1e jaar'!F185="","",'ouderschapsverlof na 1e jaar'!B$41+R146)</f>
        <v/>
      </c>
      <c r="N146" s="61" t="str">
        <f>IF('ouderschapsverlof na 1e jaar'!G185="","",'ouderschapsverlof na 1e jaar'!B$41+S146)</f>
        <v/>
      </c>
      <c r="O146" s="18">
        <v>1008</v>
      </c>
      <c r="P146" s="18">
        <v>1009</v>
      </c>
      <c r="Q146" s="18">
        <v>1010</v>
      </c>
      <c r="R146" s="18">
        <v>1011</v>
      </c>
      <c r="S146" s="18">
        <v>1012</v>
      </c>
      <c r="T146" s="34" t="str">
        <f>IF(T145="","",IF(T145+7&gt;='ouderschapsverlof na 1e jaar'!U$20,"",T145+7))</f>
        <v/>
      </c>
      <c r="U146" s="61" t="str">
        <f>IF('ouderschapsverlof na 1e jaar'!L185="","",'ouderschapsverlof na 1e jaar'!K$41+O146)</f>
        <v/>
      </c>
      <c r="V146" s="61" t="str">
        <f>IF('ouderschapsverlof na 1e jaar'!M185="","",'ouderschapsverlof na 1e jaar'!K$41+P146)</f>
        <v/>
      </c>
      <c r="W146" s="61" t="str">
        <f>IF('ouderschapsverlof na 1e jaar'!N185="","",'ouderschapsverlof na 1e jaar'!K$41+Q146)</f>
        <v/>
      </c>
      <c r="X146" s="61" t="str">
        <f>IF('ouderschapsverlof na 1e jaar'!O185="","",'ouderschapsverlof na 1e jaar'!K$41+R146)</f>
        <v/>
      </c>
      <c r="Y146" s="61" t="str">
        <f>IF('ouderschapsverlof na 1e jaar'!P185="","",'ouderschapsverlof na 1e jaar'!K$41+S146)</f>
        <v/>
      </c>
    </row>
    <row r="147" spans="1:25" x14ac:dyDescent="0.25">
      <c r="A147" s="1"/>
      <c r="I147" s="34" t="str">
        <f>IF(T146="","",IF(T146+7&gt;='ouderschapsverlof na 1e jaar'!J$20,"",I146+7))</f>
        <v/>
      </c>
      <c r="J147" s="61" t="str">
        <f>IF('ouderschapsverlof na 1e jaar'!C186="","",'ouderschapsverlof na 1e jaar'!B$41+O147)</f>
        <v/>
      </c>
      <c r="K147" s="61" t="str">
        <f>IF('ouderschapsverlof na 1e jaar'!D186="","",'ouderschapsverlof na 1e jaar'!B$41+P147)</f>
        <v/>
      </c>
      <c r="L147" s="61" t="str">
        <f>IF('ouderschapsverlof na 1e jaar'!E186="","",'ouderschapsverlof na 1e jaar'!B$41+Q147)</f>
        <v/>
      </c>
      <c r="M147" s="61" t="str">
        <f>IF('ouderschapsverlof na 1e jaar'!F186="","",'ouderschapsverlof na 1e jaar'!B$41+R147)</f>
        <v/>
      </c>
      <c r="N147" s="61" t="str">
        <f>IF('ouderschapsverlof na 1e jaar'!G186="","",'ouderschapsverlof na 1e jaar'!B$41+S147)</f>
        <v/>
      </c>
      <c r="O147" s="18">
        <v>1015</v>
      </c>
      <c r="P147" s="18">
        <v>1016</v>
      </c>
      <c r="Q147" s="18">
        <v>1017</v>
      </c>
      <c r="R147" s="18">
        <v>1018</v>
      </c>
      <c r="S147" s="18">
        <v>1019</v>
      </c>
      <c r="T147" s="34" t="str">
        <f>IF(T146="","",IF(T146+7&gt;='ouderschapsverlof na 1e jaar'!U$20,"",T146+7))</f>
        <v/>
      </c>
      <c r="U147" s="61" t="str">
        <f>IF('ouderschapsverlof na 1e jaar'!L186="","",'ouderschapsverlof na 1e jaar'!K$41+O147)</f>
        <v/>
      </c>
      <c r="V147" s="61" t="str">
        <f>IF('ouderschapsverlof na 1e jaar'!M186="","",'ouderschapsverlof na 1e jaar'!K$41+P147)</f>
        <v/>
      </c>
      <c r="W147" s="61" t="str">
        <f>IF('ouderschapsverlof na 1e jaar'!N186="","",'ouderschapsverlof na 1e jaar'!K$41+Q147)</f>
        <v/>
      </c>
      <c r="X147" s="61" t="str">
        <f>IF('ouderschapsverlof na 1e jaar'!O186="","",'ouderschapsverlof na 1e jaar'!K$41+R147)</f>
        <v/>
      </c>
      <c r="Y147" s="61" t="str">
        <f>IF('ouderschapsverlof na 1e jaar'!P186="","",'ouderschapsverlof na 1e jaar'!K$41+S147)</f>
        <v/>
      </c>
    </row>
    <row r="148" spans="1:25" x14ac:dyDescent="0.25">
      <c r="A148" s="1"/>
      <c r="I148" s="34" t="str">
        <f>IF(T147="","",IF(T147+7&gt;='ouderschapsverlof na 1e jaar'!J$20,"",I147+7))</f>
        <v/>
      </c>
      <c r="J148" s="61" t="str">
        <f>IF('ouderschapsverlof na 1e jaar'!C187="","",'ouderschapsverlof na 1e jaar'!B$41+O148)</f>
        <v/>
      </c>
      <c r="K148" s="61" t="str">
        <f>IF('ouderschapsverlof na 1e jaar'!D187="","",'ouderschapsverlof na 1e jaar'!B$41+P148)</f>
        <v/>
      </c>
      <c r="L148" s="61" t="str">
        <f>IF('ouderschapsverlof na 1e jaar'!E187="","",'ouderschapsverlof na 1e jaar'!B$41+Q148)</f>
        <v/>
      </c>
      <c r="M148" s="61" t="str">
        <f>IF('ouderschapsverlof na 1e jaar'!F187="","",'ouderschapsverlof na 1e jaar'!B$41+R148)</f>
        <v/>
      </c>
      <c r="N148" s="61" t="str">
        <f>IF('ouderschapsverlof na 1e jaar'!G187="","",'ouderschapsverlof na 1e jaar'!B$41+S148)</f>
        <v/>
      </c>
      <c r="O148" s="18">
        <v>1022</v>
      </c>
      <c r="P148" s="18">
        <v>1023</v>
      </c>
      <c r="Q148" s="18">
        <v>1024</v>
      </c>
      <c r="R148" s="18">
        <v>1025</v>
      </c>
      <c r="S148" s="18">
        <v>1026</v>
      </c>
      <c r="T148" s="34" t="str">
        <f>IF(T147="","",IF(T147+7&gt;='ouderschapsverlof na 1e jaar'!U$20,"",T147+7))</f>
        <v/>
      </c>
      <c r="U148" s="61" t="str">
        <f>IF('ouderschapsverlof na 1e jaar'!L187="","",'ouderschapsverlof na 1e jaar'!K$41+O148)</f>
        <v/>
      </c>
      <c r="V148" s="61" t="str">
        <f>IF('ouderschapsverlof na 1e jaar'!M187="","",'ouderschapsverlof na 1e jaar'!K$41+P148)</f>
        <v/>
      </c>
      <c r="W148" s="61" t="str">
        <f>IF('ouderschapsverlof na 1e jaar'!N187="","",'ouderschapsverlof na 1e jaar'!K$41+Q148)</f>
        <v/>
      </c>
      <c r="X148" s="61" t="str">
        <f>IF('ouderschapsverlof na 1e jaar'!O187="","",'ouderschapsverlof na 1e jaar'!K$41+R148)</f>
        <v/>
      </c>
      <c r="Y148" s="61" t="str">
        <f>IF('ouderschapsverlof na 1e jaar'!P187="","",'ouderschapsverlof na 1e jaar'!K$41+S148)</f>
        <v/>
      </c>
    </row>
    <row r="149" spans="1:25" x14ac:dyDescent="0.25">
      <c r="A149" s="1"/>
      <c r="I149" s="34" t="str">
        <f>IF(T148="","",IF(T148+7&gt;='ouderschapsverlof na 1e jaar'!J$20,"",I148+7))</f>
        <v/>
      </c>
      <c r="J149" s="61" t="str">
        <f>IF('ouderschapsverlof na 1e jaar'!C188="","",'ouderschapsverlof na 1e jaar'!B$41+O149)</f>
        <v/>
      </c>
      <c r="K149" s="61" t="str">
        <f>IF('ouderschapsverlof na 1e jaar'!D188="","",'ouderschapsverlof na 1e jaar'!B$41+P149)</f>
        <v/>
      </c>
      <c r="L149" s="61" t="str">
        <f>IF('ouderschapsverlof na 1e jaar'!E188="","",'ouderschapsverlof na 1e jaar'!B$41+Q149)</f>
        <v/>
      </c>
      <c r="M149" s="61" t="str">
        <f>IF('ouderschapsverlof na 1e jaar'!F188="","",'ouderschapsverlof na 1e jaar'!B$41+R149)</f>
        <v/>
      </c>
      <c r="N149" s="61" t="str">
        <f>IF('ouderschapsverlof na 1e jaar'!G188="","",'ouderschapsverlof na 1e jaar'!B$41+S149)</f>
        <v/>
      </c>
      <c r="O149" s="18">
        <v>1029</v>
      </c>
      <c r="P149" s="18">
        <v>1030</v>
      </c>
      <c r="Q149" s="18">
        <v>1031</v>
      </c>
      <c r="R149" s="18">
        <v>1032</v>
      </c>
      <c r="S149" s="18">
        <v>1033</v>
      </c>
      <c r="T149" s="34" t="str">
        <f>IF(T148="","",IF(T148+7&gt;='ouderschapsverlof na 1e jaar'!U$20,"",T148+7))</f>
        <v/>
      </c>
      <c r="U149" s="61" t="str">
        <f>IF('ouderschapsverlof na 1e jaar'!L188="","",'ouderschapsverlof na 1e jaar'!K$41+O149)</f>
        <v/>
      </c>
      <c r="V149" s="61" t="str">
        <f>IF('ouderschapsverlof na 1e jaar'!M188="","",'ouderschapsverlof na 1e jaar'!K$41+P149)</f>
        <v/>
      </c>
      <c r="W149" s="61" t="str">
        <f>IF('ouderschapsverlof na 1e jaar'!N188="","",'ouderschapsverlof na 1e jaar'!K$41+Q149)</f>
        <v/>
      </c>
      <c r="X149" s="61" t="str">
        <f>IF('ouderschapsverlof na 1e jaar'!O188="","",'ouderschapsverlof na 1e jaar'!K$41+R149)</f>
        <v/>
      </c>
      <c r="Y149" s="61" t="str">
        <f>IF('ouderschapsverlof na 1e jaar'!P188="","",'ouderschapsverlof na 1e jaar'!K$41+S149)</f>
        <v/>
      </c>
    </row>
    <row r="150" spans="1:25" x14ac:dyDescent="0.25">
      <c r="A150" s="1"/>
      <c r="I150" s="34" t="str">
        <f>IF(T149="","",IF(T149+7&gt;='ouderschapsverlof na 1e jaar'!J$20,"",I149+7))</f>
        <v/>
      </c>
      <c r="J150" s="61" t="str">
        <f>IF('ouderschapsverlof na 1e jaar'!C189="","",'ouderschapsverlof na 1e jaar'!B$41+O150)</f>
        <v/>
      </c>
      <c r="K150" s="61" t="str">
        <f>IF('ouderschapsverlof na 1e jaar'!D189="","",'ouderschapsverlof na 1e jaar'!B$41+P150)</f>
        <v/>
      </c>
      <c r="L150" s="61" t="str">
        <f>IF('ouderschapsverlof na 1e jaar'!E189="","",'ouderschapsverlof na 1e jaar'!B$41+Q150)</f>
        <v/>
      </c>
      <c r="M150" s="61" t="str">
        <f>IF('ouderschapsverlof na 1e jaar'!F189="","",'ouderschapsverlof na 1e jaar'!B$41+R150)</f>
        <v/>
      </c>
      <c r="N150" s="61" t="str">
        <f>IF('ouderschapsverlof na 1e jaar'!G189="","",'ouderschapsverlof na 1e jaar'!B$41+S150)</f>
        <v/>
      </c>
      <c r="O150" s="18">
        <v>1036</v>
      </c>
      <c r="P150" s="18">
        <v>1037</v>
      </c>
      <c r="Q150" s="18">
        <v>1038</v>
      </c>
      <c r="R150" s="18">
        <v>1039</v>
      </c>
      <c r="S150" s="18">
        <v>1040</v>
      </c>
      <c r="T150" s="34" t="str">
        <f>IF(T149="","",IF(T149+7&gt;='ouderschapsverlof na 1e jaar'!U$20,"",T149+7))</f>
        <v/>
      </c>
      <c r="U150" s="61" t="str">
        <f>IF('ouderschapsverlof na 1e jaar'!L189="","",'ouderschapsverlof na 1e jaar'!K$41+O150)</f>
        <v/>
      </c>
      <c r="V150" s="61" t="str">
        <f>IF('ouderschapsverlof na 1e jaar'!M189="","",'ouderschapsverlof na 1e jaar'!K$41+P150)</f>
        <v/>
      </c>
      <c r="W150" s="61" t="str">
        <f>IF('ouderschapsverlof na 1e jaar'!N189="","",'ouderschapsverlof na 1e jaar'!K$41+Q150)</f>
        <v/>
      </c>
      <c r="X150" s="61" t="str">
        <f>IF('ouderschapsverlof na 1e jaar'!O189="","",'ouderschapsverlof na 1e jaar'!K$41+R150)</f>
        <v/>
      </c>
      <c r="Y150" s="61" t="str">
        <f>IF('ouderschapsverlof na 1e jaar'!P189="","",'ouderschapsverlof na 1e jaar'!K$41+S150)</f>
        <v/>
      </c>
    </row>
    <row r="151" spans="1:25" x14ac:dyDescent="0.25">
      <c r="A151" s="1"/>
      <c r="I151" s="34" t="str">
        <f>IF(T150="","",IF(T150+7&gt;='ouderschapsverlof na 1e jaar'!J$20,"",I150+7))</f>
        <v/>
      </c>
      <c r="J151" s="61" t="str">
        <f>IF('ouderschapsverlof na 1e jaar'!C190="","",'ouderschapsverlof na 1e jaar'!B$41+O151)</f>
        <v/>
      </c>
      <c r="K151" s="61" t="str">
        <f>IF('ouderschapsverlof na 1e jaar'!D190="","",'ouderschapsverlof na 1e jaar'!B$41+P151)</f>
        <v/>
      </c>
      <c r="L151" s="61" t="str">
        <f>IF('ouderschapsverlof na 1e jaar'!E190="","",'ouderschapsverlof na 1e jaar'!B$41+Q151)</f>
        <v/>
      </c>
      <c r="M151" s="61" t="str">
        <f>IF('ouderschapsverlof na 1e jaar'!F190="","",'ouderschapsverlof na 1e jaar'!B$41+R151)</f>
        <v/>
      </c>
      <c r="N151" s="61" t="str">
        <f>IF('ouderschapsverlof na 1e jaar'!G190="","",'ouderschapsverlof na 1e jaar'!B$41+S151)</f>
        <v/>
      </c>
      <c r="O151" s="18">
        <v>1043</v>
      </c>
      <c r="P151" s="18">
        <v>1044</v>
      </c>
      <c r="Q151" s="18">
        <v>1045</v>
      </c>
      <c r="R151" s="18">
        <v>1046</v>
      </c>
      <c r="S151" s="18">
        <v>1047</v>
      </c>
      <c r="T151" s="34" t="str">
        <f>IF(T150="","",IF(T150+7&gt;='ouderschapsverlof na 1e jaar'!U$20,"",T150+7))</f>
        <v/>
      </c>
      <c r="U151" s="61" t="str">
        <f>IF('ouderschapsverlof na 1e jaar'!L190="","",'ouderschapsverlof na 1e jaar'!K$41+O151)</f>
        <v/>
      </c>
      <c r="V151" s="61" t="str">
        <f>IF('ouderschapsverlof na 1e jaar'!M190="","",'ouderschapsverlof na 1e jaar'!K$41+P151)</f>
        <v/>
      </c>
      <c r="W151" s="61" t="str">
        <f>IF('ouderschapsverlof na 1e jaar'!N190="","",'ouderschapsverlof na 1e jaar'!K$41+Q151)</f>
        <v/>
      </c>
      <c r="X151" s="61" t="str">
        <f>IF('ouderschapsverlof na 1e jaar'!O190="","",'ouderschapsverlof na 1e jaar'!K$41+R151)</f>
        <v/>
      </c>
      <c r="Y151" s="61" t="str">
        <f>IF('ouderschapsverlof na 1e jaar'!P190="","",'ouderschapsverlof na 1e jaar'!K$41+S151)</f>
        <v/>
      </c>
    </row>
    <row r="152" spans="1:25" x14ac:dyDescent="0.25">
      <c r="A152" s="1"/>
      <c r="I152" s="34" t="str">
        <f>IF(T151="","",IF(T151+7&gt;='ouderschapsverlof na 1e jaar'!J$20,"",I151+7))</f>
        <v/>
      </c>
      <c r="J152" s="61" t="str">
        <f>IF('ouderschapsverlof na 1e jaar'!C191="","",'ouderschapsverlof na 1e jaar'!B$41+O152)</f>
        <v/>
      </c>
      <c r="K152" s="61" t="str">
        <f>IF('ouderschapsverlof na 1e jaar'!D191="","",'ouderschapsverlof na 1e jaar'!B$41+P152)</f>
        <v/>
      </c>
      <c r="L152" s="61" t="str">
        <f>IF('ouderschapsverlof na 1e jaar'!E191="","",'ouderschapsverlof na 1e jaar'!B$41+Q152)</f>
        <v/>
      </c>
      <c r="M152" s="61" t="str">
        <f>IF('ouderschapsverlof na 1e jaar'!F191="","",'ouderschapsverlof na 1e jaar'!B$41+R152)</f>
        <v/>
      </c>
      <c r="N152" s="61" t="str">
        <f>IF('ouderschapsverlof na 1e jaar'!G191="","",'ouderschapsverlof na 1e jaar'!B$41+S152)</f>
        <v/>
      </c>
      <c r="O152" s="18">
        <v>1050</v>
      </c>
      <c r="P152" s="18">
        <v>1051</v>
      </c>
      <c r="Q152" s="18">
        <v>1052</v>
      </c>
      <c r="R152" s="18">
        <v>1053</v>
      </c>
      <c r="S152" s="18">
        <v>1054</v>
      </c>
      <c r="T152" s="34" t="str">
        <f>IF(T151="","",IF(T151+7&gt;='ouderschapsverlof na 1e jaar'!U$20,"",T151+7))</f>
        <v/>
      </c>
      <c r="U152" s="61" t="str">
        <f>IF('ouderschapsverlof na 1e jaar'!L191="","",'ouderschapsverlof na 1e jaar'!K$41+O152)</f>
        <v/>
      </c>
      <c r="V152" s="61" t="str">
        <f>IF('ouderschapsverlof na 1e jaar'!M191="","",'ouderschapsverlof na 1e jaar'!K$41+P152)</f>
        <v/>
      </c>
      <c r="W152" s="61" t="str">
        <f>IF('ouderschapsverlof na 1e jaar'!N191="","",'ouderschapsverlof na 1e jaar'!K$41+Q152)</f>
        <v/>
      </c>
      <c r="X152" s="61" t="str">
        <f>IF('ouderschapsverlof na 1e jaar'!O191="","",'ouderschapsverlof na 1e jaar'!K$41+R152)</f>
        <v/>
      </c>
      <c r="Y152" s="61" t="str">
        <f>IF('ouderschapsverlof na 1e jaar'!P191="","",'ouderschapsverlof na 1e jaar'!K$41+S152)</f>
        <v/>
      </c>
    </row>
    <row r="153" spans="1:25" x14ac:dyDescent="0.25">
      <c r="A153" s="1"/>
      <c r="I153" s="34" t="str">
        <f>IF(T152="","",IF(T152+7&gt;='ouderschapsverlof na 1e jaar'!J$20,"",I152+7))</f>
        <v/>
      </c>
      <c r="J153" s="61" t="str">
        <f>IF('ouderschapsverlof na 1e jaar'!C192="","",'ouderschapsverlof na 1e jaar'!B$41+O153)</f>
        <v/>
      </c>
      <c r="K153" s="61" t="str">
        <f>IF('ouderschapsverlof na 1e jaar'!D192="","",'ouderschapsverlof na 1e jaar'!B$41+P153)</f>
        <v/>
      </c>
      <c r="L153" s="61" t="str">
        <f>IF('ouderschapsverlof na 1e jaar'!E192="","",'ouderschapsverlof na 1e jaar'!B$41+Q153)</f>
        <v/>
      </c>
      <c r="M153" s="61" t="str">
        <f>IF('ouderschapsverlof na 1e jaar'!F192="","",'ouderschapsverlof na 1e jaar'!B$41+R153)</f>
        <v/>
      </c>
      <c r="N153" s="61" t="str">
        <f>IF('ouderschapsverlof na 1e jaar'!G192="","",'ouderschapsverlof na 1e jaar'!B$41+S153)</f>
        <v/>
      </c>
      <c r="O153" s="18">
        <v>1057</v>
      </c>
      <c r="P153" s="18">
        <v>1058</v>
      </c>
      <c r="Q153" s="18">
        <v>1059</v>
      </c>
      <c r="R153" s="18">
        <v>1060</v>
      </c>
      <c r="S153" s="18">
        <v>1061</v>
      </c>
      <c r="T153" s="34" t="str">
        <f>IF(T152="","",IF(T152+7&gt;='ouderschapsverlof na 1e jaar'!U$20,"",T152+7))</f>
        <v/>
      </c>
      <c r="U153" s="61" t="str">
        <f>IF('ouderschapsverlof na 1e jaar'!L192="","",'ouderschapsverlof na 1e jaar'!K$41+O153)</f>
        <v/>
      </c>
      <c r="V153" s="61" t="str">
        <f>IF('ouderschapsverlof na 1e jaar'!M192="","",'ouderschapsverlof na 1e jaar'!K$41+P153)</f>
        <v/>
      </c>
      <c r="W153" s="61" t="str">
        <f>IF('ouderschapsverlof na 1e jaar'!N192="","",'ouderschapsverlof na 1e jaar'!K$41+Q153)</f>
        <v/>
      </c>
      <c r="X153" s="61" t="str">
        <f>IF('ouderschapsverlof na 1e jaar'!O192="","",'ouderschapsverlof na 1e jaar'!K$41+R153)</f>
        <v/>
      </c>
      <c r="Y153" s="61" t="str">
        <f>IF('ouderschapsverlof na 1e jaar'!P192="","",'ouderschapsverlof na 1e jaar'!K$41+S153)</f>
        <v/>
      </c>
    </row>
    <row r="154" spans="1:25" x14ac:dyDescent="0.25">
      <c r="A154" s="1"/>
      <c r="I154" s="34" t="str">
        <f>IF(T153="","",IF(T153+7&gt;='ouderschapsverlof na 1e jaar'!J$20,"",I153+7))</f>
        <v/>
      </c>
      <c r="J154" s="61" t="str">
        <f>IF('ouderschapsverlof na 1e jaar'!C193="","",'ouderschapsverlof na 1e jaar'!B$41+O154)</f>
        <v/>
      </c>
      <c r="K154" s="61" t="str">
        <f>IF('ouderschapsverlof na 1e jaar'!D193="","",'ouderschapsverlof na 1e jaar'!B$41+P154)</f>
        <v/>
      </c>
      <c r="L154" s="61" t="str">
        <f>IF('ouderschapsverlof na 1e jaar'!E193="","",'ouderschapsverlof na 1e jaar'!B$41+Q154)</f>
        <v/>
      </c>
      <c r="M154" s="61" t="str">
        <f>IF('ouderschapsverlof na 1e jaar'!F193="","",'ouderschapsverlof na 1e jaar'!B$41+R154)</f>
        <v/>
      </c>
      <c r="N154" s="61" t="str">
        <f>IF('ouderschapsverlof na 1e jaar'!G193="","",'ouderschapsverlof na 1e jaar'!B$41+S154)</f>
        <v/>
      </c>
      <c r="O154" s="18">
        <v>1064</v>
      </c>
      <c r="P154" s="18">
        <v>1065</v>
      </c>
      <c r="Q154" s="18">
        <v>1066</v>
      </c>
      <c r="R154" s="18">
        <v>1067</v>
      </c>
      <c r="S154" s="18">
        <v>1068</v>
      </c>
      <c r="T154" s="34" t="str">
        <f>IF(T153="","",IF(T153+7&gt;='ouderschapsverlof na 1e jaar'!U$20,"",T153+7))</f>
        <v/>
      </c>
      <c r="U154" s="61" t="str">
        <f>IF('ouderschapsverlof na 1e jaar'!L193="","",'ouderschapsverlof na 1e jaar'!K$41+O154)</f>
        <v/>
      </c>
      <c r="V154" s="61" t="str">
        <f>IF('ouderschapsverlof na 1e jaar'!M193="","",'ouderschapsverlof na 1e jaar'!K$41+P154)</f>
        <v/>
      </c>
      <c r="W154" s="61" t="str">
        <f>IF('ouderschapsverlof na 1e jaar'!N193="","",'ouderschapsverlof na 1e jaar'!K$41+Q154)</f>
        <v/>
      </c>
      <c r="X154" s="61" t="str">
        <f>IF('ouderschapsverlof na 1e jaar'!O193="","",'ouderschapsverlof na 1e jaar'!K$41+R154)</f>
        <v/>
      </c>
      <c r="Y154" s="61" t="str">
        <f>IF('ouderschapsverlof na 1e jaar'!P193="","",'ouderschapsverlof na 1e jaar'!K$41+S154)</f>
        <v/>
      </c>
    </row>
    <row r="155" spans="1:25" x14ac:dyDescent="0.25">
      <c r="A155" s="1"/>
      <c r="I155" s="34" t="str">
        <f>IF(T154="","",IF(T154+7&gt;='ouderschapsverlof na 1e jaar'!J$20,"",I154+7))</f>
        <v/>
      </c>
      <c r="J155" s="61" t="str">
        <f>IF('ouderschapsverlof na 1e jaar'!C194="","",'ouderschapsverlof na 1e jaar'!B$41+O155)</f>
        <v/>
      </c>
      <c r="K155" s="61" t="str">
        <f>IF('ouderschapsverlof na 1e jaar'!D194="","",'ouderschapsverlof na 1e jaar'!B$41+P155)</f>
        <v/>
      </c>
      <c r="L155" s="61" t="str">
        <f>IF('ouderschapsverlof na 1e jaar'!E194="","",'ouderschapsverlof na 1e jaar'!B$41+Q155)</f>
        <v/>
      </c>
      <c r="M155" s="61" t="str">
        <f>IF('ouderschapsverlof na 1e jaar'!F194="","",'ouderschapsverlof na 1e jaar'!B$41+R155)</f>
        <v/>
      </c>
      <c r="N155" s="61" t="str">
        <f>IF('ouderschapsverlof na 1e jaar'!G194="","",'ouderschapsverlof na 1e jaar'!B$41+S155)</f>
        <v/>
      </c>
      <c r="O155" s="18">
        <v>1071</v>
      </c>
      <c r="P155" s="18">
        <v>1072</v>
      </c>
      <c r="Q155" s="18">
        <v>1073</v>
      </c>
      <c r="R155" s="18">
        <v>1074</v>
      </c>
      <c r="S155" s="18">
        <v>1075</v>
      </c>
      <c r="T155" s="34" t="str">
        <f>IF(T154="","",IF(T154+7&gt;='ouderschapsverlof na 1e jaar'!U$20,"",T154+7))</f>
        <v/>
      </c>
      <c r="U155" s="61" t="str">
        <f>IF('ouderschapsverlof na 1e jaar'!L194="","",'ouderschapsverlof na 1e jaar'!K$41+O155)</f>
        <v/>
      </c>
      <c r="V155" s="61" t="str">
        <f>IF('ouderschapsverlof na 1e jaar'!M194="","",'ouderschapsverlof na 1e jaar'!K$41+P155)</f>
        <v/>
      </c>
      <c r="W155" s="61" t="str">
        <f>IF('ouderschapsverlof na 1e jaar'!N194="","",'ouderschapsverlof na 1e jaar'!K$41+Q155)</f>
        <v/>
      </c>
      <c r="X155" s="61" t="str">
        <f>IF('ouderschapsverlof na 1e jaar'!O194="","",'ouderschapsverlof na 1e jaar'!K$41+R155)</f>
        <v/>
      </c>
      <c r="Y155" s="61" t="str">
        <f>IF('ouderschapsverlof na 1e jaar'!P194="","",'ouderschapsverlof na 1e jaar'!K$41+S155)</f>
        <v/>
      </c>
    </row>
    <row r="156" spans="1:25" x14ac:dyDescent="0.25">
      <c r="A156" s="1"/>
      <c r="I156" s="34" t="str">
        <f>IF(T155="","",IF(T155+7&gt;='ouderschapsverlof na 1e jaar'!J$20,"",I155+7))</f>
        <v/>
      </c>
      <c r="J156" s="61" t="str">
        <f>IF('ouderschapsverlof na 1e jaar'!C195="","",'ouderschapsverlof na 1e jaar'!B$41+O156)</f>
        <v/>
      </c>
      <c r="K156" s="61" t="str">
        <f>IF('ouderschapsverlof na 1e jaar'!D195="","",'ouderschapsverlof na 1e jaar'!B$41+P156)</f>
        <v/>
      </c>
      <c r="L156" s="61" t="str">
        <f>IF('ouderschapsverlof na 1e jaar'!E195="","",'ouderschapsverlof na 1e jaar'!B$41+Q156)</f>
        <v/>
      </c>
      <c r="M156" s="61" t="str">
        <f>IF('ouderschapsverlof na 1e jaar'!F195="","",'ouderschapsverlof na 1e jaar'!B$41+R156)</f>
        <v/>
      </c>
      <c r="N156" s="61" t="str">
        <f>IF('ouderschapsverlof na 1e jaar'!G195="","",'ouderschapsverlof na 1e jaar'!B$41+S156)</f>
        <v/>
      </c>
      <c r="O156" s="18">
        <v>1078</v>
      </c>
      <c r="P156" s="18">
        <v>1079</v>
      </c>
      <c r="Q156" s="18">
        <v>1080</v>
      </c>
      <c r="R156" s="18">
        <v>1081</v>
      </c>
      <c r="S156" s="18">
        <v>1082</v>
      </c>
      <c r="T156" s="34" t="str">
        <f>IF(T155="","",IF(T155+7&gt;='ouderschapsverlof na 1e jaar'!U$20,"",T155+7))</f>
        <v/>
      </c>
      <c r="U156" s="61" t="str">
        <f>IF('ouderschapsverlof na 1e jaar'!L195="","",'ouderschapsverlof na 1e jaar'!K$41+O156)</f>
        <v/>
      </c>
      <c r="V156" s="61" t="str">
        <f>IF('ouderschapsverlof na 1e jaar'!M195="","",'ouderschapsverlof na 1e jaar'!K$41+P156)</f>
        <v/>
      </c>
      <c r="W156" s="61" t="str">
        <f>IF('ouderschapsverlof na 1e jaar'!N195="","",'ouderschapsverlof na 1e jaar'!K$41+Q156)</f>
        <v/>
      </c>
      <c r="X156" s="61" t="str">
        <f>IF('ouderschapsverlof na 1e jaar'!O195="","",'ouderschapsverlof na 1e jaar'!K$41+R156)</f>
        <v/>
      </c>
      <c r="Y156" s="61" t="str">
        <f>IF('ouderschapsverlof na 1e jaar'!P195="","",'ouderschapsverlof na 1e jaar'!K$41+S156)</f>
        <v/>
      </c>
    </row>
    <row r="157" spans="1:25" x14ac:dyDescent="0.25">
      <c r="A157" s="1"/>
      <c r="I157" s="34" t="str">
        <f>IF(T156="","",IF(T156+7&gt;='ouderschapsverlof na 1e jaar'!J$20,"",I156+7))</f>
        <v/>
      </c>
      <c r="J157" s="61" t="str">
        <f>IF('ouderschapsverlof na 1e jaar'!C196="","",'ouderschapsverlof na 1e jaar'!B$41+O157)</f>
        <v/>
      </c>
      <c r="K157" s="61" t="str">
        <f>IF('ouderschapsverlof na 1e jaar'!D196="","",'ouderschapsverlof na 1e jaar'!B$41+P157)</f>
        <v/>
      </c>
      <c r="L157" s="61" t="str">
        <f>IF('ouderschapsverlof na 1e jaar'!E196="","",'ouderschapsverlof na 1e jaar'!B$41+Q157)</f>
        <v/>
      </c>
      <c r="M157" s="61" t="str">
        <f>IF('ouderschapsverlof na 1e jaar'!F196="","",'ouderschapsverlof na 1e jaar'!B$41+R157)</f>
        <v/>
      </c>
      <c r="N157" s="61" t="str">
        <f>IF('ouderschapsverlof na 1e jaar'!G196="","",'ouderschapsverlof na 1e jaar'!B$41+S157)</f>
        <v/>
      </c>
      <c r="O157" s="18">
        <v>1085</v>
      </c>
      <c r="P157" s="18">
        <v>1086</v>
      </c>
      <c r="Q157" s="18">
        <v>1087</v>
      </c>
      <c r="R157" s="18">
        <v>1088</v>
      </c>
      <c r="S157" s="18">
        <v>1089</v>
      </c>
      <c r="T157" s="34" t="str">
        <f>IF(T156="","",IF(T156+7&gt;='ouderschapsverlof na 1e jaar'!U$20,"",T156+7))</f>
        <v/>
      </c>
      <c r="U157" s="61" t="str">
        <f>IF('ouderschapsverlof na 1e jaar'!L196="","",'ouderschapsverlof na 1e jaar'!K$41+O157)</f>
        <v/>
      </c>
      <c r="V157" s="61" t="str">
        <f>IF('ouderschapsverlof na 1e jaar'!M196="","",'ouderschapsverlof na 1e jaar'!K$41+P157)</f>
        <v/>
      </c>
      <c r="W157" s="61" t="str">
        <f>IF('ouderschapsverlof na 1e jaar'!N196="","",'ouderschapsverlof na 1e jaar'!K$41+Q157)</f>
        <v/>
      </c>
      <c r="X157" s="61" t="str">
        <f>IF('ouderschapsverlof na 1e jaar'!O196="","",'ouderschapsverlof na 1e jaar'!K$41+R157)</f>
        <v/>
      </c>
      <c r="Y157" s="61" t="str">
        <f>IF('ouderschapsverlof na 1e jaar'!P196="","",'ouderschapsverlof na 1e jaar'!K$41+S157)</f>
        <v/>
      </c>
    </row>
    <row r="158" spans="1:25" x14ac:dyDescent="0.25">
      <c r="A158" s="1"/>
      <c r="I158" s="34" t="str">
        <f>IF(T157="","",IF(T157+7&gt;='ouderschapsverlof na 1e jaar'!J$20,"",I157+7))</f>
        <v/>
      </c>
      <c r="J158" s="61" t="str">
        <f>IF('ouderschapsverlof na 1e jaar'!C197="","",'ouderschapsverlof na 1e jaar'!B$41+O158)</f>
        <v/>
      </c>
      <c r="K158" s="61" t="str">
        <f>IF('ouderschapsverlof na 1e jaar'!D197="","",'ouderschapsverlof na 1e jaar'!B$41+P158)</f>
        <v/>
      </c>
      <c r="L158" s="61" t="str">
        <f>IF('ouderschapsverlof na 1e jaar'!E197="","",'ouderschapsverlof na 1e jaar'!B$41+Q158)</f>
        <v/>
      </c>
      <c r="M158" s="61" t="str">
        <f>IF('ouderschapsverlof na 1e jaar'!F197="","",'ouderschapsverlof na 1e jaar'!B$41+R158)</f>
        <v/>
      </c>
      <c r="N158" s="61" t="str">
        <f>IF('ouderschapsverlof na 1e jaar'!G197="","",'ouderschapsverlof na 1e jaar'!B$41+S158)</f>
        <v/>
      </c>
      <c r="O158" s="18">
        <v>1092</v>
      </c>
      <c r="P158" s="18">
        <v>1093</v>
      </c>
      <c r="Q158" s="18">
        <v>1094</v>
      </c>
      <c r="R158" s="18">
        <v>1095</v>
      </c>
      <c r="S158" s="18">
        <v>1096</v>
      </c>
      <c r="T158" s="34" t="str">
        <f>IF(T157="","",IF(T157+7&gt;='ouderschapsverlof na 1e jaar'!U$20,"",T157+7))</f>
        <v/>
      </c>
      <c r="U158" s="61" t="str">
        <f>IF('ouderschapsverlof na 1e jaar'!L197="","",'ouderschapsverlof na 1e jaar'!K$41+O158)</f>
        <v/>
      </c>
      <c r="V158" s="61" t="str">
        <f>IF('ouderschapsverlof na 1e jaar'!M197="","",'ouderschapsverlof na 1e jaar'!K$41+P158)</f>
        <v/>
      </c>
      <c r="W158" s="61" t="str">
        <f>IF('ouderschapsverlof na 1e jaar'!N197="","",'ouderschapsverlof na 1e jaar'!K$41+Q158)</f>
        <v/>
      </c>
      <c r="X158" s="61" t="str">
        <f>IF('ouderschapsverlof na 1e jaar'!O197="","",'ouderschapsverlof na 1e jaar'!K$41+R158)</f>
        <v/>
      </c>
      <c r="Y158" s="61" t="str">
        <f>IF('ouderschapsverlof na 1e jaar'!P197="","",'ouderschapsverlof na 1e jaar'!K$41+S158)</f>
        <v/>
      </c>
    </row>
    <row r="159" spans="1:25" x14ac:dyDescent="0.25">
      <c r="A159" s="1"/>
      <c r="I159" s="34" t="str">
        <f>IF(T158="","",IF(T158+7&gt;='ouderschapsverlof na 1e jaar'!J$20,"",I158+7))</f>
        <v/>
      </c>
      <c r="J159" s="61" t="str">
        <f>IF('ouderschapsverlof na 1e jaar'!C198="","",'ouderschapsverlof na 1e jaar'!B$41+O159)</f>
        <v/>
      </c>
      <c r="K159" s="61" t="str">
        <f>IF('ouderschapsverlof na 1e jaar'!D198="","",'ouderschapsverlof na 1e jaar'!B$41+P159)</f>
        <v/>
      </c>
      <c r="L159" s="61" t="str">
        <f>IF('ouderschapsverlof na 1e jaar'!E198="","",'ouderschapsverlof na 1e jaar'!B$41+Q159)</f>
        <v/>
      </c>
      <c r="M159" s="61" t="str">
        <f>IF('ouderschapsverlof na 1e jaar'!F198="","",'ouderschapsverlof na 1e jaar'!B$41+R159)</f>
        <v/>
      </c>
      <c r="N159" s="61" t="str">
        <f>IF('ouderschapsverlof na 1e jaar'!G198="","",'ouderschapsverlof na 1e jaar'!B$41+S159)</f>
        <v/>
      </c>
      <c r="O159" s="18">
        <v>1099</v>
      </c>
      <c r="P159" s="18">
        <v>1100</v>
      </c>
      <c r="Q159" s="18">
        <v>1101</v>
      </c>
      <c r="R159" s="18">
        <v>1102</v>
      </c>
      <c r="S159" s="18">
        <v>1103</v>
      </c>
      <c r="T159" s="34" t="str">
        <f>IF(T158="","",IF(T158+7&gt;='ouderschapsverlof na 1e jaar'!U$20,"",T158+7))</f>
        <v/>
      </c>
      <c r="U159" s="61" t="str">
        <f>IF('ouderschapsverlof na 1e jaar'!L198="","",'ouderschapsverlof na 1e jaar'!K$41+O159)</f>
        <v/>
      </c>
      <c r="V159" s="61" t="str">
        <f>IF('ouderschapsverlof na 1e jaar'!M198="","",'ouderschapsverlof na 1e jaar'!K$41+P159)</f>
        <v/>
      </c>
      <c r="W159" s="61" t="str">
        <f>IF('ouderschapsverlof na 1e jaar'!N198="","",'ouderschapsverlof na 1e jaar'!K$41+Q159)</f>
        <v/>
      </c>
      <c r="X159" s="61" t="str">
        <f>IF('ouderschapsverlof na 1e jaar'!O198="","",'ouderschapsverlof na 1e jaar'!K$41+R159)</f>
        <v/>
      </c>
      <c r="Y159" s="61" t="str">
        <f>IF('ouderschapsverlof na 1e jaar'!P198="","",'ouderschapsverlof na 1e jaar'!K$41+S159)</f>
        <v/>
      </c>
    </row>
    <row r="160" spans="1:25" x14ac:dyDescent="0.25">
      <c r="A160" s="1"/>
      <c r="I160" s="34" t="str">
        <f>IF(T159="","",IF(T159+7&gt;='ouderschapsverlof na 1e jaar'!J$20,"",I159+7))</f>
        <v/>
      </c>
      <c r="J160" s="61" t="str">
        <f>IF('ouderschapsverlof na 1e jaar'!C199="","",'ouderschapsverlof na 1e jaar'!B$41+O160)</f>
        <v/>
      </c>
      <c r="K160" s="61" t="str">
        <f>IF('ouderschapsverlof na 1e jaar'!D199="","",'ouderschapsverlof na 1e jaar'!B$41+P160)</f>
        <v/>
      </c>
      <c r="L160" s="61" t="str">
        <f>IF('ouderschapsverlof na 1e jaar'!E199="","",'ouderschapsverlof na 1e jaar'!B$41+Q160)</f>
        <v/>
      </c>
      <c r="M160" s="61" t="str">
        <f>IF('ouderschapsverlof na 1e jaar'!F199="","",'ouderschapsverlof na 1e jaar'!B$41+R160)</f>
        <v/>
      </c>
      <c r="N160" s="61" t="str">
        <f>IF('ouderschapsverlof na 1e jaar'!G199="","",'ouderschapsverlof na 1e jaar'!B$41+S160)</f>
        <v/>
      </c>
      <c r="O160" s="18">
        <v>1106</v>
      </c>
      <c r="P160" s="18">
        <v>1107</v>
      </c>
      <c r="Q160" s="18">
        <v>1108</v>
      </c>
      <c r="R160" s="18">
        <v>1109</v>
      </c>
      <c r="S160" s="18">
        <v>1110</v>
      </c>
      <c r="T160" s="34" t="str">
        <f>IF(T159="","",IF(T159+7&gt;='ouderschapsverlof na 1e jaar'!U$20,"",T159+7))</f>
        <v/>
      </c>
      <c r="U160" s="61" t="str">
        <f>IF('ouderschapsverlof na 1e jaar'!L199="","",'ouderschapsverlof na 1e jaar'!K$41+O160)</f>
        <v/>
      </c>
      <c r="V160" s="61" t="str">
        <f>IF('ouderschapsverlof na 1e jaar'!M199="","",'ouderschapsverlof na 1e jaar'!K$41+P160)</f>
        <v/>
      </c>
      <c r="W160" s="61" t="str">
        <f>IF('ouderschapsverlof na 1e jaar'!N199="","",'ouderschapsverlof na 1e jaar'!K$41+Q160)</f>
        <v/>
      </c>
      <c r="X160" s="61" t="str">
        <f>IF('ouderschapsverlof na 1e jaar'!O199="","",'ouderschapsverlof na 1e jaar'!K$41+R160)</f>
        <v/>
      </c>
      <c r="Y160" s="61" t="str">
        <f>IF('ouderschapsverlof na 1e jaar'!P199="","",'ouderschapsverlof na 1e jaar'!K$41+S160)</f>
        <v/>
      </c>
    </row>
    <row r="161" spans="1:25" x14ac:dyDescent="0.25">
      <c r="A161" s="1"/>
      <c r="I161" s="34" t="str">
        <f>IF(T160="","",IF(T160+7&gt;='ouderschapsverlof na 1e jaar'!J$20,"",I160+7))</f>
        <v/>
      </c>
      <c r="J161" s="61" t="str">
        <f>IF('ouderschapsverlof na 1e jaar'!C200="","",'ouderschapsverlof na 1e jaar'!B$41+O161)</f>
        <v/>
      </c>
      <c r="K161" s="61" t="str">
        <f>IF('ouderschapsverlof na 1e jaar'!D200="","",'ouderschapsverlof na 1e jaar'!B$41+P161)</f>
        <v/>
      </c>
      <c r="L161" s="61" t="str">
        <f>IF('ouderschapsverlof na 1e jaar'!E200="","",'ouderschapsverlof na 1e jaar'!B$41+Q161)</f>
        <v/>
      </c>
      <c r="M161" s="61" t="str">
        <f>IF('ouderschapsverlof na 1e jaar'!F200="","",'ouderschapsverlof na 1e jaar'!B$41+R161)</f>
        <v/>
      </c>
      <c r="N161" s="61" t="str">
        <f>IF('ouderschapsverlof na 1e jaar'!G200="","",'ouderschapsverlof na 1e jaar'!B$41+S161)</f>
        <v/>
      </c>
      <c r="O161" s="18">
        <v>1113</v>
      </c>
      <c r="P161" s="18">
        <v>1114</v>
      </c>
      <c r="Q161" s="18">
        <v>1115</v>
      </c>
      <c r="R161" s="18">
        <v>1116</v>
      </c>
      <c r="S161" s="18">
        <v>1117</v>
      </c>
      <c r="T161" s="34" t="str">
        <f>IF(T160="","",IF(T160+7&gt;='ouderschapsverlof na 1e jaar'!U$20,"",T160+7))</f>
        <v/>
      </c>
      <c r="U161" s="61" t="str">
        <f>IF('ouderschapsverlof na 1e jaar'!L200="","",'ouderschapsverlof na 1e jaar'!K$41+O161)</f>
        <v/>
      </c>
      <c r="V161" s="61" t="str">
        <f>IF('ouderschapsverlof na 1e jaar'!M200="","",'ouderschapsverlof na 1e jaar'!K$41+P161)</f>
        <v/>
      </c>
      <c r="W161" s="61" t="str">
        <f>IF('ouderschapsverlof na 1e jaar'!N200="","",'ouderschapsverlof na 1e jaar'!K$41+Q161)</f>
        <v/>
      </c>
      <c r="X161" s="61" t="str">
        <f>IF('ouderschapsverlof na 1e jaar'!O200="","",'ouderschapsverlof na 1e jaar'!K$41+R161)</f>
        <v/>
      </c>
      <c r="Y161" s="61" t="str">
        <f>IF('ouderschapsverlof na 1e jaar'!P200="","",'ouderschapsverlof na 1e jaar'!K$41+S161)</f>
        <v/>
      </c>
    </row>
    <row r="162" spans="1:25" x14ac:dyDescent="0.25">
      <c r="A162" s="1"/>
      <c r="I162" s="34" t="str">
        <f>IF(T161="","",IF(T161+7&gt;='ouderschapsverlof na 1e jaar'!J$20,"",I161+7))</f>
        <v/>
      </c>
      <c r="J162" s="61" t="str">
        <f>IF('ouderschapsverlof na 1e jaar'!C201="","",'ouderschapsverlof na 1e jaar'!B$41+O162)</f>
        <v/>
      </c>
      <c r="K162" s="61" t="str">
        <f>IF('ouderschapsverlof na 1e jaar'!D201="","",'ouderschapsverlof na 1e jaar'!B$41+P162)</f>
        <v/>
      </c>
      <c r="L162" s="61" t="str">
        <f>IF('ouderschapsverlof na 1e jaar'!E201="","",'ouderschapsverlof na 1e jaar'!B$41+Q162)</f>
        <v/>
      </c>
      <c r="M162" s="61" t="str">
        <f>IF('ouderschapsverlof na 1e jaar'!F201="","",'ouderschapsverlof na 1e jaar'!B$41+R162)</f>
        <v/>
      </c>
      <c r="N162" s="61" t="str">
        <f>IF('ouderschapsverlof na 1e jaar'!G201="","",'ouderschapsverlof na 1e jaar'!B$41+S162)</f>
        <v/>
      </c>
      <c r="O162" s="18">
        <v>1120</v>
      </c>
      <c r="P162" s="18">
        <v>1121</v>
      </c>
      <c r="Q162" s="18">
        <v>1122</v>
      </c>
      <c r="R162" s="18">
        <v>1123</v>
      </c>
      <c r="S162" s="18">
        <v>1124</v>
      </c>
      <c r="T162" s="34" t="str">
        <f>IF(T161="","",IF(T161+7&gt;='ouderschapsverlof na 1e jaar'!U$20,"",T161+7))</f>
        <v/>
      </c>
      <c r="U162" s="61" t="str">
        <f>IF('ouderschapsverlof na 1e jaar'!L201="","",'ouderschapsverlof na 1e jaar'!K$41+O162)</f>
        <v/>
      </c>
      <c r="V162" s="61" t="str">
        <f>IF('ouderschapsverlof na 1e jaar'!M201="","",'ouderschapsverlof na 1e jaar'!K$41+P162)</f>
        <v/>
      </c>
      <c r="W162" s="61" t="str">
        <f>IF('ouderschapsverlof na 1e jaar'!N201="","",'ouderschapsverlof na 1e jaar'!K$41+Q162)</f>
        <v/>
      </c>
      <c r="X162" s="61" t="str">
        <f>IF('ouderschapsverlof na 1e jaar'!O201="","",'ouderschapsverlof na 1e jaar'!K$41+R162)</f>
        <v/>
      </c>
      <c r="Y162" s="61" t="str">
        <f>IF('ouderschapsverlof na 1e jaar'!P201="","",'ouderschapsverlof na 1e jaar'!K$41+S162)</f>
        <v/>
      </c>
    </row>
    <row r="163" spans="1:25" x14ac:dyDescent="0.25">
      <c r="A163" s="1"/>
      <c r="I163" s="34" t="str">
        <f>IF(T162="","",IF(T162+7&gt;='ouderschapsverlof na 1e jaar'!J$20,"",I162+7))</f>
        <v/>
      </c>
      <c r="J163" s="61" t="str">
        <f>IF('ouderschapsverlof na 1e jaar'!C202="","",'ouderschapsverlof na 1e jaar'!B$41+O163)</f>
        <v/>
      </c>
      <c r="K163" s="61" t="str">
        <f>IF('ouderschapsverlof na 1e jaar'!D202="","",'ouderschapsverlof na 1e jaar'!B$41+P163)</f>
        <v/>
      </c>
      <c r="L163" s="61" t="str">
        <f>IF('ouderschapsverlof na 1e jaar'!E202="","",'ouderschapsverlof na 1e jaar'!B$41+Q163)</f>
        <v/>
      </c>
      <c r="M163" s="61" t="str">
        <f>IF('ouderschapsverlof na 1e jaar'!F202="","",'ouderschapsverlof na 1e jaar'!B$41+R163)</f>
        <v/>
      </c>
      <c r="N163" s="61" t="str">
        <f>IF('ouderschapsverlof na 1e jaar'!G202="","",'ouderschapsverlof na 1e jaar'!B$41+S163)</f>
        <v/>
      </c>
      <c r="O163" s="18">
        <v>1127</v>
      </c>
      <c r="P163" s="18">
        <v>1128</v>
      </c>
      <c r="Q163" s="18">
        <v>1129</v>
      </c>
      <c r="R163" s="18">
        <v>1130</v>
      </c>
      <c r="S163" s="18">
        <v>1131</v>
      </c>
      <c r="T163" s="34" t="str">
        <f>IF(T162="","",IF(T162+7&gt;='ouderschapsverlof na 1e jaar'!U$20,"",T162+7))</f>
        <v/>
      </c>
      <c r="U163" s="61" t="str">
        <f>IF('ouderschapsverlof na 1e jaar'!L202="","",'ouderschapsverlof na 1e jaar'!K$41+O163)</f>
        <v/>
      </c>
      <c r="V163" s="61" t="str">
        <f>IF('ouderschapsverlof na 1e jaar'!M202="","",'ouderschapsverlof na 1e jaar'!K$41+P163)</f>
        <v/>
      </c>
      <c r="W163" s="61" t="str">
        <f>IF('ouderschapsverlof na 1e jaar'!N202="","",'ouderschapsverlof na 1e jaar'!K$41+Q163)</f>
        <v/>
      </c>
      <c r="X163" s="61" t="str">
        <f>IF('ouderschapsverlof na 1e jaar'!O202="","",'ouderschapsverlof na 1e jaar'!K$41+R163)</f>
        <v/>
      </c>
      <c r="Y163" s="61" t="str">
        <f>IF('ouderschapsverlof na 1e jaar'!P202="","",'ouderschapsverlof na 1e jaar'!K$41+S163)</f>
        <v/>
      </c>
    </row>
    <row r="164" spans="1:25" x14ac:dyDescent="0.25">
      <c r="A164" s="1"/>
      <c r="I164" s="34" t="str">
        <f>IF(T163="","",IF(T163+7&gt;='ouderschapsverlof na 1e jaar'!J$20,"",I163+7))</f>
        <v/>
      </c>
      <c r="J164" s="61" t="str">
        <f>IF('ouderschapsverlof na 1e jaar'!C203="","",'ouderschapsverlof na 1e jaar'!B$41+O164)</f>
        <v/>
      </c>
      <c r="K164" s="61" t="str">
        <f>IF('ouderschapsverlof na 1e jaar'!D203="","",'ouderschapsverlof na 1e jaar'!B$41+P164)</f>
        <v/>
      </c>
      <c r="L164" s="61" t="str">
        <f>IF('ouderschapsverlof na 1e jaar'!E203="","",'ouderschapsverlof na 1e jaar'!B$41+Q164)</f>
        <v/>
      </c>
      <c r="M164" s="61" t="str">
        <f>IF('ouderschapsverlof na 1e jaar'!F203="","",'ouderschapsverlof na 1e jaar'!B$41+R164)</f>
        <v/>
      </c>
      <c r="N164" s="61" t="str">
        <f>IF('ouderschapsverlof na 1e jaar'!G203="","",'ouderschapsverlof na 1e jaar'!B$41+S164)</f>
        <v/>
      </c>
      <c r="O164" s="18">
        <v>1134</v>
      </c>
      <c r="P164" s="18">
        <v>1135</v>
      </c>
      <c r="Q164" s="18">
        <v>1136</v>
      </c>
      <c r="R164" s="18">
        <v>1137</v>
      </c>
      <c r="S164" s="18">
        <v>1138</v>
      </c>
      <c r="T164" s="34" t="str">
        <f>IF(T163="","",IF(T163+7&gt;='ouderschapsverlof na 1e jaar'!U$20,"",T163+7))</f>
        <v/>
      </c>
      <c r="U164" s="61" t="str">
        <f>IF('ouderschapsverlof na 1e jaar'!L203="","",'ouderschapsverlof na 1e jaar'!K$41+O164)</f>
        <v/>
      </c>
      <c r="V164" s="61" t="str">
        <f>IF('ouderschapsverlof na 1e jaar'!M203="","",'ouderschapsverlof na 1e jaar'!K$41+P164)</f>
        <v/>
      </c>
      <c r="W164" s="61" t="str">
        <f>IF('ouderschapsverlof na 1e jaar'!N203="","",'ouderschapsverlof na 1e jaar'!K$41+Q164)</f>
        <v/>
      </c>
      <c r="X164" s="61" t="str">
        <f>IF('ouderschapsverlof na 1e jaar'!O203="","",'ouderschapsverlof na 1e jaar'!K$41+R164)</f>
        <v/>
      </c>
      <c r="Y164" s="61" t="str">
        <f>IF('ouderschapsverlof na 1e jaar'!P203="","",'ouderschapsverlof na 1e jaar'!K$41+S164)</f>
        <v/>
      </c>
    </row>
    <row r="165" spans="1:25" x14ac:dyDescent="0.25">
      <c r="A165" s="1"/>
      <c r="I165" s="34" t="str">
        <f>IF(T164="","",IF(T164+7&gt;='ouderschapsverlof na 1e jaar'!J$20,"",I164+7))</f>
        <v/>
      </c>
      <c r="J165" s="61" t="str">
        <f>IF('ouderschapsverlof na 1e jaar'!C204="","",'ouderschapsverlof na 1e jaar'!B$41+O165)</f>
        <v/>
      </c>
      <c r="K165" s="61" t="str">
        <f>IF('ouderschapsverlof na 1e jaar'!D204="","",'ouderschapsverlof na 1e jaar'!B$41+P165)</f>
        <v/>
      </c>
      <c r="L165" s="61" t="str">
        <f>IF('ouderschapsverlof na 1e jaar'!E204="","",'ouderschapsverlof na 1e jaar'!B$41+Q165)</f>
        <v/>
      </c>
      <c r="M165" s="61" t="str">
        <f>IF('ouderschapsverlof na 1e jaar'!F204="","",'ouderschapsverlof na 1e jaar'!B$41+R165)</f>
        <v/>
      </c>
      <c r="N165" s="61" t="str">
        <f>IF('ouderschapsverlof na 1e jaar'!G204="","",'ouderschapsverlof na 1e jaar'!B$41+S165)</f>
        <v/>
      </c>
      <c r="O165" s="18">
        <v>1141</v>
      </c>
      <c r="P165" s="18">
        <v>1142</v>
      </c>
      <c r="Q165" s="18">
        <v>1143</v>
      </c>
      <c r="R165" s="18">
        <v>1144</v>
      </c>
      <c r="S165" s="18">
        <v>1145</v>
      </c>
      <c r="T165" s="34" t="str">
        <f>IF(T164="","",IF(T164+7&gt;='ouderschapsverlof na 1e jaar'!U$20,"",T164+7))</f>
        <v/>
      </c>
      <c r="U165" s="61" t="str">
        <f>IF('ouderschapsverlof na 1e jaar'!L204="","",'ouderschapsverlof na 1e jaar'!K$41+O165)</f>
        <v/>
      </c>
      <c r="V165" s="61" t="str">
        <f>IF('ouderschapsverlof na 1e jaar'!M204="","",'ouderschapsverlof na 1e jaar'!K$41+P165)</f>
        <v/>
      </c>
      <c r="W165" s="61" t="str">
        <f>IF('ouderschapsverlof na 1e jaar'!N204="","",'ouderschapsverlof na 1e jaar'!K$41+Q165)</f>
        <v/>
      </c>
      <c r="X165" s="61" t="str">
        <f>IF('ouderschapsverlof na 1e jaar'!O204="","",'ouderschapsverlof na 1e jaar'!K$41+R165)</f>
        <v/>
      </c>
      <c r="Y165" s="61" t="str">
        <f>IF('ouderschapsverlof na 1e jaar'!P204="","",'ouderschapsverlof na 1e jaar'!K$41+S165)</f>
        <v/>
      </c>
    </row>
    <row r="166" spans="1:25" x14ac:dyDescent="0.25">
      <c r="A166" s="1"/>
      <c r="I166" s="34" t="str">
        <f>IF(T165="","",IF(T165+7&gt;='ouderschapsverlof na 1e jaar'!J$20,"",I165+7))</f>
        <v/>
      </c>
      <c r="J166" s="61" t="str">
        <f>IF('ouderschapsverlof na 1e jaar'!C205="","",'ouderschapsverlof na 1e jaar'!B$41+O166)</f>
        <v/>
      </c>
      <c r="K166" s="61" t="str">
        <f>IF('ouderschapsverlof na 1e jaar'!D205="","",'ouderschapsverlof na 1e jaar'!B$41+P166)</f>
        <v/>
      </c>
      <c r="L166" s="61" t="str">
        <f>IF('ouderschapsverlof na 1e jaar'!E205="","",'ouderschapsverlof na 1e jaar'!B$41+Q166)</f>
        <v/>
      </c>
      <c r="M166" s="61" t="str">
        <f>IF('ouderschapsverlof na 1e jaar'!F205="","",'ouderschapsverlof na 1e jaar'!B$41+R166)</f>
        <v/>
      </c>
      <c r="N166" s="61" t="str">
        <f>IF('ouderschapsverlof na 1e jaar'!G205="","",'ouderschapsverlof na 1e jaar'!B$41+S166)</f>
        <v/>
      </c>
      <c r="O166" s="18">
        <v>1148</v>
      </c>
      <c r="P166" s="18">
        <v>1149</v>
      </c>
      <c r="Q166" s="18">
        <v>1150</v>
      </c>
      <c r="R166" s="18">
        <v>1151</v>
      </c>
      <c r="S166" s="18">
        <v>1152</v>
      </c>
      <c r="T166" s="34" t="str">
        <f>IF(T165="","",IF(T165+7&gt;='ouderschapsverlof na 1e jaar'!U$20,"",T165+7))</f>
        <v/>
      </c>
      <c r="U166" s="61" t="str">
        <f>IF('ouderschapsverlof na 1e jaar'!L205="","",'ouderschapsverlof na 1e jaar'!K$41+O166)</f>
        <v/>
      </c>
      <c r="V166" s="61" t="str">
        <f>IF('ouderschapsverlof na 1e jaar'!M205="","",'ouderschapsverlof na 1e jaar'!K$41+P166)</f>
        <v/>
      </c>
      <c r="W166" s="61" t="str">
        <f>IF('ouderschapsverlof na 1e jaar'!N205="","",'ouderschapsverlof na 1e jaar'!K$41+Q166)</f>
        <v/>
      </c>
      <c r="X166" s="61" t="str">
        <f>IF('ouderschapsverlof na 1e jaar'!O205="","",'ouderschapsverlof na 1e jaar'!K$41+R166)</f>
        <v/>
      </c>
      <c r="Y166" s="61" t="str">
        <f>IF('ouderschapsverlof na 1e jaar'!P205="","",'ouderschapsverlof na 1e jaar'!K$41+S166)</f>
        <v/>
      </c>
    </row>
    <row r="167" spans="1:25" x14ac:dyDescent="0.25">
      <c r="A167" s="1"/>
      <c r="I167" s="34" t="str">
        <f>IF(T166="","",IF(T166+7&gt;='ouderschapsverlof na 1e jaar'!J$20,"",I166+7))</f>
        <v/>
      </c>
      <c r="J167" s="61" t="str">
        <f>IF('ouderschapsverlof na 1e jaar'!C206="","",'ouderschapsverlof na 1e jaar'!B$41+O167)</f>
        <v/>
      </c>
      <c r="K167" s="61" t="str">
        <f>IF('ouderschapsverlof na 1e jaar'!D206="","",'ouderschapsverlof na 1e jaar'!B$41+P167)</f>
        <v/>
      </c>
      <c r="L167" s="61" t="str">
        <f>IF('ouderschapsverlof na 1e jaar'!E206="","",'ouderschapsverlof na 1e jaar'!B$41+Q167)</f>
        <v/>
      </c>
      <c r="M167" s="61" t="str">
        <f>IF('ouderschapsverlof na 1e jaar'!F206="","",'ouderschapsverlof na 1e jaar'!B$41+R167)</f>
        <v/>
      </c>
      <c r="N167" s="61" t="str">
        <f>IF('ouderschapsverlof na 1e jaar'!G206="","",'ouderschapsverlof na 1e jaar'!B$41+S167)</f>
        <v/>
      </c>
      <c r="O167" s="18">
        <v>1155</v>
      </c>
      <c r="P167" s="18">
        <v>1156</v>
      </c>
      <c r="Q167" s="18">
        <v>1157</v>
      </c>
      <c r="R167" s="18">
        <v>1158</v>
      </c>
      <c r="S167" s="18">
        <v>1159</v>
      </c>
      <c r="T167" s="34" t="str">
        <f>IF(T166="","",IF(T166+7&gt;='ouderschapsverlof na 1e jaar'!U$20,"",T166+7))</f>
        <v/>
      </c>
      <c r="U167" s="61" t="str">
        <f>IF('ouderschapsverlof na 1e jaar'!L206="","",'ouderschapsverlof na 1e jaar'!K$41+O167)</f>
        <v/>
      </c>
      <c r="V167" s="61" t="str">
        <f>IF('ouderschapsverlof na 1e jaar'!M206="","",'ouderschapsverlof na 1e jaar'!K$41+P167)</f>
        <v/>
      </c>
      <c r="W167" s="61" t="str">
        <f>IF('ouderschapsverlof na 1e jaar'!N206="","",'ouderschapsverlof na 1e jaar'!K$41+Q167)</f>
        <v/>
      </c>
      <c r="X167" s="61" t="str">
        <f>IF('ouderschapsverlof na 1e jaar'!O206="","",'ouderschapsverlof na 1e jaar'!K$41+R167)</f>
        <v/>
      </c>
      <c r="Y167" s="61" t="str">
        <f>IF('ouderschapsverlof na 1e jaar'!P206="","",'ouderschapsverlof na 1e jaar'!K$41+S167)</f>
        <v/>
      </c>
    </row>
    <row r="168" spans="1:25" x14ac:dyDescent="0.25">
      <c r="A168" s="1"/>
      <c r="I168" s="34" t="str">
        <f>IF(T167="","",IF(T167+7&gt;='ouderschapsverlof na 1e jaar'!J$20,"",I167+7))</f>
        <v/>
      </c>
      <c r="J168" s="61" t="str">
        <f>IF('ouderschapsverlof na 1e jaar'!C207="","",'ouderschapsverlof na 1e jaar'!B$41+O168)</f>
        <v/>
      </c>
      <c r="K168" s="61" t="str">
        <f>IF('ouderschapsverlof na 1e jaar'!D207="","",'ouderschapsverlof na 1e jaar'!B$41+P168)</f>
        <v/>
      </c>
      <c r="L168" s="61" t="str">
        <f>IF('ouderschapsverlof na 1e jaar'!E207="","",'ouderschapsverlof na 1e jaar'!B$41+Q168)</f>
        <v/>
      </c>
      <c r="M168" s="61" t="str">
        <f>IF('ouderschapsverlof na 1e jaar'!F207="","",'ouderschapsverlof na 1e jaar'!B$41+R168)</f>
        <v/>
      </c>
      <c r="N168" s="61" t="str">
        <f>IF('ouderschapsverlof na 1e jaar'!G207="","",'ouderschapsverlof na 1e jaar'!B$41+S168)</f>
        <v/>
      </c>
      <c r="O168" s="18">
        <v>1162</v>
      </c>
      <c r="P168" s="18">
        <v>1163</v>
      </c>
      <c r="Q168" s="18">
        <v>1164</v>
      </c>
      <c r="R168" s="18">
        <v>1165</v>
      </c>
      <c r="S168" s="18">
        <v>1166</v>
      </c>
      <c r="T168" s="34" t="str">
        <f>IF(T167="","",IF(T167+7&gt;='ouderschapsverlof na 1e jaar'!U$20,"",T167+7))</f>
        <v/>
      </c>
      <c r="U168" s="61" t="str">
        <f>IF('ouderschapsverlof na 1e jaar'!L207="","",'ouderschapsverlof na 1e jaar'!K$41+O168)</f>
        <v/>
      </c>
      <c r="V168" s="61" t="str">
        <f>IF('ouderschapsverlof na 1e jaar'!M207="","",'ouderschapsverlof na 1e jaar'!K$41+P168)</f>
        <v/>
      </c>
      <c r="W168" s="61" t="str">
        <f>IF('ouderschapsverlof na 1e jaar'!N207="","",'ouderschapsverlof na 1e jaar'!K$41+Q168)</f>
        <v/>
      </c>
      <c r="X168" s="61" t="str">
        <f>IF('ouderschapsverlof na 1e jaar'!O207="","",'ouderschapsverlof na 1e jaar'!K$41+R168)</f>
        <v/>
      </c>
      <c r="Y168" s="61" t="str">
        <f>IF('ouderschapsverlof na 1e jaar'!P207="","",'ouderschapsverlof na 1e jaar'!K$41+S168)</f>
        <v/>
      </c>
    </row>
    <row r="169" spans="1:25" x14ac:dyDescent="0.25">
      <c r="A169" s="1"/>
      <c r="I169" s="34" t="str">
        <f>IF(T168="","",IF(T168+7&gt;='ouderschapsverlof na 1e jaar'!J$20,"",I168+7))</f>
        <v/>
      </c>
      <c r="J169" s="61" t="str">
        <f>IF('ouderschapsverlof na 1e jaar'!C208="","",'ouderschapsverlof na 1e jaar'!B$41+O169)</f>
        <v/>
      </c>
      <c r="K169" s="61" t="str">
        <f>IF('ouderschapsverlof na 1e jaar'!D208="","",'ouderschapsverlof na 1e jaar'!B$41+P169)</f>
        <v/>
      </c>
      <c r="L169" s="61" t="str">
        <f>IF('ouderschapsverlof na 1e jaar'!E208="","",'ouderschapsverlof na 1e jaar'!B$41+Q169)</f>
        <v/>
      </c>
      <c r="M169" s="61" t="str">
        <f>IF('ouderschapsverlof na 1e jaar'!F208="","",'ouderschapsverlof na 1e jaar'!B$41+R169)</f>
        <v/>
      </c>
      <c r="N169" s="61" t="str">
        <f>IF('ouderschapsverlof na 1e jaar'!G208="","",'ouderschapsverlof na 1e jaar'!B$41+S169)</f>
        <v/>
      </c>
      <c r="O169" s="18">
        <v>1169</v>
      </c>
      <c r="P169" s="18">
        <v>1170</v>
      </c>
      <c r="Q169" s="18">
        <v>1171</v>
      </c>
      <c r="R169" s="18">
        <v>1172</v>
      </c>
      <c r="S169" s="18">
        <v>1173</v>
      </c>
      <c r="T169" s="34" t="str">
        <f>IF(T168="","",IF(T168+7&gt;='ouderschapsverlof na 1e jaar'!U$20,"",T168+7))</f>
        <v/>
      </c>
      <c r="U169" s="61" t="str">
        <f>IF('ouderschapsverlof na 1e jaar'!L208="","",'ouderschapsverlof na 1e jaar'!K$41+O169)</f>
        <v/>
      </c>
      <c r="V169" s="61" t="str">
        <f>IF('ouderschapsverlof na 1e jaar'!M208="","",'ouderschapsverlof na 1e jaar'!K$41+P169)</f>
        <v/>
      </c>
      <c r="W169" s="61" t="str">
        <f>IF('ouderschapsverlof na 1e jaar'!N208="","",'ouderschapsverlof na 1e jaar'!K$41+Q169)</f>
        <v/>
      </c>
      <c r="X169" s="61" t="str">
        <f>IF('ouderschapsverlof na 1e jaar'!O208="","",'ouderschapsverlof na 1e jaar'!K$41+R169)</f>
        <v/>
      </c>
      <c r="Y169" s="61" t="str">
        <f>IF('ouderschapsverlof na 1e jaar'!P208="","",'ouderschapsverlof na 1e jaar'!K$41+S169)</f>
        <v/>
      </c>
    </row>
    <row r="170" spans="1:25" x14ac:dyDescent="0.25">
      <c r="A170" s="1"/>
      <c r="I170" s="34" t="str">
        <f>IF(T169="","",IF(T169+7&gt;='ouderschapsverlof na 1e jaar'!J$20,"",I169+7))</f>
        <v/>
      </c>
      <c r="J170" s="61" t="str">
        <f>IF('ouderschapsverlof na 1e jaar'!C209="","",'ouderschapsverlof na 1e jaar'!B$41+O170)</f>
        <v/>
      </c>
      <c r="K170" s="61" t="str">
        <f>IF('ouderschapsverlof na 1e jaar'!D209="","",'ouderschapsverlof na 1e jaar'!B$41+P170)</f>
        <v/>
      </c>
      <c r="L170" s="61" t="str">
        <f>IF('ouderschapsverlof na 1e jaar'!E209="","",'ouderschapsverlof na 1e jaar'!B$41+Q170)</f>
        <v/>
      </c>
      <c r="M170" s="61" t="str">
        <f>IF('ouderschapsverlof na 1e jaar'!F209="","",'ouderschapsverlof na 1e jaar'!B$41+R170)</f>
        <v/>
      </c>
      <c r="N170" s="61" t="str">
        <f>IF('ouderschapsverlof na 1e jaar'!G209="","",'ouderschapsverlof na 1e jaar'!B$41+S170)</f>
        <v/>
      </c>
      <c r="O170" s="18">
        <v>1176</v>
      </c>
      <c r="P170" s="18">
        <v>1177</v>
      </c>
      <c r="Q170" s="18">
        <v>1178</v>
      </c>
      <c r="R170" s="18">
        <v>1179</v>
      </c>
      <c r="S170" s="18">
        <v>1180</v>
      </c>
      <c r="T170" s="34" t="str">
        <f>IF(T169="","",IF(T169+7&gt;='ouderschapsverlof na 1e jaar'!U$20,"",T169+7))</f>
        <v/>
      </c>
      <c r="U170" s="61" t="str">
        <f>IF('ouderschapsverlof na 1e jaar'!L209="","",'ouderschapsverlof na 1e jaar'!K$41+O170)</f>
        <v/>
      </c>
      <c r="V170" s="61" t="str">
        <f>IF('ouderschapsverlof na 1e jaar'!M209="","",'ouderschapsverlof na 1e jaar'!K$41+P170)</f>
        <v/>
      </c>
      <c r="W170" s="61" t="str">
        <f>IF('ouderschapsverlof na 1e jaar'!N209="","",'ouderschapsverlof na 1e jaar'!K$41+Q170)</f>
        <v/>
      </c>
      <c r="X170" s="61" t="str">
        <f>IF('ouderschapsverlof na 1e jaar'!O209="","",'ouderschapsverlof na 1e jaar'!K$41+R170)</f>
        <v/>
      </c>
      <c r="Y170" s="61" t="str">
        <f>IF('ouderschapsverlof na 1e jaar'!P209="","",'ouderschapsverlof na 1e jaar'!K$41+S170)</f>
        <v/>
      </c>
    </row>
    <row r="171" spans="1:25" x14ac:dyDescent="0.25">
      <c r="A171" s="1"/>
      <c r="I171" s="34" t="str">
        <f>IF(T170="","",IF(T170+7&gt;='ouderschapsverlof na 1e jaar'!J$20,"",I170+7))</f>
        <v/>
      </c>
      <c r="J171" s="61" t="str">
        <f>IF('ouderschapsverlof na 1e jaar'!C210="","",'ouderschapsverlof na 1e jaar'!B$41+O171)</f>
        <v/>
      </c>
      <c r="K171" s="61" t="str">
        <f>IF('ouderschapsverlof na 1e jaar'!D210="","",'ouderschapsverlof na 1e jaar'!B$41+P171)</f>
        <v/>
      </c>
      <c r="L171" s="61" t="str">
        <f>IF('ouderschapsverlof na 1e jaar'!E210="","",'ouderschapsverlof na 1e jaar'!B$41+Q171)</f>
        <v/>
      </c>
      <c r="M171" s="61" t="str">
        <f>IF('ouderschapsverlof na 1e jaar'!F210="","",'ouderschapsverlof na 1e jaar'!B$41+R171)</f>
        <v/>
      </c>
      <c r="N171" s="61" t="str">
        <f>IF('ouderschapsverlof na 1e jaar'!G210="","",'ouderschapsverlof na 1e jaar'!B$41+S171)</f>
        <v/>
      </c>
      <c r="O171" s="18">
        <v>1183</v>
      </c>
      <c r="P171" s="18">
        <v>1184</v>
      </c>
      <c r="Q171" s="18">
        <v>1185</v>
      </c>
      <c r="R171" s="18">
        <v>1186</v>
      </c>
      <c r="S171" s="18">
        <v>1187</v>
      </c>
      <c r="T171" s="34" t="str">
        <f>IF(T170="","",IF(T170+7&gt;='ouderschapsverlof na 1e jaar'!U$20,"",T170+7))</f>
        <v/>
      </c>
      <c r="U171" s="61" t="str">
        <f>IF('ouderschapsverlof na 1e jaar'!L210="","",'ouderschapsverlof na 1e jaar'!K$41+O171)</f>
        <v/>
      </c>
      <c r="V171" s="61" t="str">
        <f>IF('ouderschapsverlof na 1e jaar'!M210="","",'ouderschapsverlof na 1e jaar'!K$41+P171)</f>
        <v/>
      </c>
      <c r="W171" s="61" t="str">
        <f>IF('ouderschapsverlof na 1e jaar'!N210="","",'ouderschapsverlof na 1e jaar'!K$41+Q171)</f>
        <v/>
      </c>
      <c r="X171" s="61" t="str">
        <f>IF('ouderschapsverlof na 1e jaar'!O210="","",'ouderschapsverlof na 1e jaar'!K$41+R171)</f>
        <v/>
      </c>
      <c r="Y171" s="61" t="str">
        <f>IF('ouderschapsverlof na 1e jaar'!P210="","",'ouderschapsverlof na 1e jaar'!K$41+S171)</f>
        <v/>
      </c>
    </row>
    <row r="172" spans="1:25" x14ac:dyDescent="0.25">
      <c r="A172" s="1"/>
      <c r="I172" s="34" t="str">
        <f>IF(T171="","",IF(T171+7&gt;='ouderschapsverlof na 1e jaar'!J$20,"",I171+7))</f>
        <v/>
      </c>
      <c r="J172" s="61" t="str">
        <f>IF('ouderschapsverlof na 1e jaar'!C211="","",'ouderschapsverlof na 1e jaar'!B$41+O172)</f>
        <v/>
      </c>
      <c r="K172" s="61" t="str">
        <f>IF('ouderschapsverlof na 1e jaar'!D211="","",'ouderschapsverlof na 1e jaar'!B$41+P172)</f>
        <v/>
      </c>
      <c r="L172" s="61" t="str">
        <f>IF('ouderschapsverlof na 1e jaar'!E211="","",'ouderschapsverlof na 1e jaar'!B$41+Q172)</f>
        <v/>
      </c>
      <c r="M172" s="61" t="str">
        <f>IF('ouderschapsverlof na 1e jaar'!F211="","",'ouderschapsverlof na 1e jaar'!B$41+R172)</f>
        <v/>
      </c>
      <c r="N172" s="61" t="str">
        <f>IF('ouderschapsverlof na 1e jaar'!G211="","",'ouderschapsverlof na 1e jaar'!B$41+S172)</f>
        <v/>
      </c>
      <c r="O172" s="18">
        <v>1190</v>
      </c>
      <c r="P172" s="18">
        <v>1191</v>
      </c>
      <c r="Q172" s="18">
        <v>1192</v>
      </c>
      <c r="R172" s="18">
        <v>1193</v>
      </c>
      <c r="S172" s="18">
        <v>1194</v>
      </c>
      <c r="T172" s="34" t="str">
        <f>IF(T171="","",IF(T171+7&gt;='ouderschapsverlof na 1e jaar'!U$20,"",T171+7))</f>
        <v/>
      </c>
      <c r="U172" s="61" t="str">
        <f>IF('ouderschapsverlof na 1e jaar'!L211="","",'ouderschapsverlof na 1e jaar'!K$41+O172)</f>
        <v/>
      </c>
      <c r="V172" s="61" t="str">
        <f>IF('ouderschapsverlof na 1e jaar'!M211="","",'ouderschapsverlof na 1e jaar'!K$41+P172)</f>
        <v/>
      </c>
      <c r="W172" s="61" t="str">
        <f>IF('ouderschapsverlof na 1e jaar'!N211="","",'ouderschapsverlof na 1e jaar'!K$41+Q172)</f>
        <v/>
      </c>
      <c r="X172" s="61" t="str">
        <f>IF('ouderschapsverlof na 1e jaar'!O211="","",'ouderschapsverlof na 1e jaar'!K$41+R172)</f>
        <v/>
      </c>
      <c r="Y172" s="61" t="str">
        <f>IF('ouderschapsverlof na 1e jaar'!P211="","",'ouderschapsverlof na 1e jaar'!K$41+S172)</f>
        <v/>
      </c>
    </row>
    <row r="173" spans="1:25" x14ac:dyDescent="0.25">
      <c r="A173" s="1"/>
      <c r="I173" s="34" t="str">
        <f>IF(T172="","",IF(T172+7&gt;='ouderschapsverlof na 1e jaar'!J$20,"",I172+7))</f>
        <v/>
      </c>
      <c r="J173" s="61" t="str">
        <f>IF('ouderschapsverlof na 1e jaar'!C212="","",'ouderschapsverlof na 1e jaar'!B$41+O173)</f>
        <v/>
      </c>
      <c r="K173" s="61" t="str">
        <f>IF('ouderschapsverlof na 1e jaar'!D212="","",'ouderschapsverlof na 1e jaar'!B$41+P173)</f>
        <v/>
      </c>
      <c r="L173" s="61" t="str">
        <f>IF('ouderschapsverlof na 1e jaar'!E212="","",'ouderschapsverlof na 1e jaar'!B$41+Q173)</f>
        <v/>
      </c>
      <c r="M173" s="61" t="str">
        <f>IF('ouderschapsverlof na 1e jaar'!F212="","",'ouderschapsverlof na 1e jaar'!B$41+R173)</f>
        <v/>
      </c>
      <c r="N173" s="61" t="str">
        <f>IF('ouderschapsverlof na 1e jaar'!G212="","",'ouderschapsverlof na 1e jaar'!B$41+S173)</f>
        <v/>
      </c>
      <c r="O173" s="18">
        <v>1197</v>
      </c>
      <c r="P173" s="18">
        <v>1198</v>
      </c>
      <c r="Q173" s="18">
        <v>1199</v>
      </c>
      <c r="R173" s="18">
        <v>1200</v>
      </c>
      <c r="S173" s="18">
        <v>1201</v>
      </c>
      <c r="T173" s="34" t="str">
        <f>IF(T172="","",IF(T172+7&gt;='ouderschapsverlof na 1e jaar'!U$20,"",T172+7))</f>
        <v/>
      </c>
      <c r="U173" s="61" t="str">
        <f>IF('ouderschapsverlof na 1e jaar'!L212="","",'ouderschapsverlof na 1e jaar'!K$41+O173)</f>
        <v/>
      </c>
      <c r="V173" s="61" t="str">
        <f>IF('ouderschapsverlof na 1e jaar'!M212="","",'ouderschapsverlof na 1e jaar'!K$41+P173)</f>
        <v/>
      </c>
      <c r="W173" s="61" t="str">
        <f>IF('ouderschapsverlof na 1e jaar'!N212="","",'ouderschapsverlof na 1e jaar'!K$41+Q173)</f>
        <v/>
      </c>
      <c r="X173" s="61" t="str">
        <f>IF('ouderschapsverlof na 1e jaar'!O212="","",'ouderschapsverlof na 1e jaar'!K$41+R173)</f>
        <v/>
      </c>
      <c r="Y173" s="61" t="str">
        <f>IF('ouderschapsverlof na 1e jaar'!P212="","",'ouderschapsverlof na 1e jaar'!K$41+S173)</f>
        <v/>
      </c>
    </row>
    <row r="174" spans="1:25" x14ac:dyDescent="0.25">
      <c r="A174" s="1"/>
      <c r="I174" s="34" t="str">
        <f>IF(T173="","",IF(T173+7&gt;='ouderschapsverlof na 1e jaar'!J$20,"",I173+7))</f>
        <v/>
      </c>
      <c r="J174" s="61" t="str">
        <f>IF('ouderschapsverlof na 1e jaar'!C213="","",'ouderschapsverlof na 1e jaar'!B$41+O174)</f>
        <v/>
      </c>
      <c r="K174" s="61" t="str">
        <f>IF('ouderschapsverlof na 1e jaar'!D213="","",'ouderschapsverlof na 1e jaar'!B$41+P174)</f>
        <v/>
      </c>
      <c r="L174" s="61" t="str">
        <f>IF('ouderschapsverlof na 1e jaar'!E213="","",'ouderschapsverlof na 1e jaar'!B$41+Q174)</f>
        <v/>
      </c>
      <c r="M174" s="61" t="str">
        <f>IF('ouderschapsverlof na 1e jaar'!F213="","",'ouderschapsverlof na 1e jaar'!B$41+R174)</f>
        <v/>
      </c>
      <c r="N174" s="61" t="str">
        <f>IF('ouderschapsverlof na 1e jaar'!G213="","",'ouderschapsverlof na 1e jaar'!B$41+S174)</f>
        <v/>
      </c>
      <c r="O174" s="18">
        <v>1204</v>
      </c>
      <c r="P174" s="18">
        <v>1205</v>
      </c>
      <c r="Q174" s="18">
        <v>1206</v>
      </c>
      <c r="R174" s="18">
        <v>1207</v>
      </c>
      <c r="S174" s="18">
        <v>1208</v>
      </c>
      <c r="T174" s="34" t="str">
        <f>IF(T173="","",IF(T173+7&gt;='ouderschapsverlof na 1e jaar'!U$20,"",T173+7))</f>
        <v/>
      </c>
      <c r="U174" s="61" t="str">
        <f>IF('ouderschapsverlof na 1e jaar'!L213="","",'ouderschapsverlof na 1e jaar'!K$41+O174)</f>
        <v/>
      </c>
      <c r="V174" s="61" t="str">
        <f>IF('ouderschapsverlof na 1e jaar'!M213="","",'ouderschapsverlof na 1e jaar'!K$41+P174)</f>
        <v/>
      </c>
      <c r="W174" s="61" t="str">
        <f>IF('ouderschapsverlof na 1e jaar'!N213="","",'ouderschapsverlof na 1e jaar'!K$41+Q174)</f>
        <v/>
      </c>
      <c r="X174" s="61" t="str">
        <f>IF('ouderschapsverlof na 1e jaar'!O213="","",'ouderschapsverlof na 1e jaar'!K$41+R174)</f>
        <v/>
      </c>
      <c r="Y174" s="61" t="str">
        <f>IF('ouderschapsverlof na 1e jaar'!P213="","",'ouderschapsverlof na 1e jaar'!K$41+S174)</f>
        <v/>
      </c>
    </row>
    <row r="175" spans="1:25" x14ac:dyDescent="0.25">
      <c r="A175" s="1"/>
      <c r="I175" s="34" t="str">
        <f>IF(T174="","",IF(T174+7&gt;='ouderschapsverlof na 1e jaar'!J$20,"",I174+7))</f>
        <v/>
      </c>
      <c r="J175" s="61" t="str">
        <f>IF('ouderschapsverlof na 1e jaar'!C214="","",'ouderschapsverlof na 1e jaar'!B$41+O175)</f>
        <v/>
      </c>
      <c r="K175" s="61" t="str">
        <f>IF('ouderschapsverlof na 1e jaar'!D214="","",'ouderschapsverlof na 1e jaar'!B$41+P175)</f>
        <v/>
      </c>
      <c r="L175" s="61" t="str">
        <f>IF('ouderschapsverlof na 1e jaar'!E214="","",'ouderschapsverlof na 1e jaar'!B$41+Q175)</f>
        <v/>
      </c>
      <c r="M175" s="61" t="str">
        <f>IF('ouderschapsverlof na 1e jaar'!F214="","",'ouderschapsverlof na 1e jaar'!B$41+R175)</f>
        <v/>
      </c>
      <c r="N175" s="61" t="str">
        <f>IF('ouderschapsverlof na 1e jaar'!G214="","",'ouderschapsverlof na 1e jaar'!B$41+S175)</f>
        <v/>
      </c>
      <c r="O175" s="18">
        <v>1211</v>
      </c>
      <c r="P175" s="18">
        <v>1212</v>
      </c>
      <c r="Q175" s="18">
        <v>1213</v>
      </c>
      <c r="R175" s="18">
        <v>1214</v>
      </c>
      <c r="S175" s="18">
        <v>1215</v>
      </c>
      <c r="T175" s="34" t="str">
        <f>IF(T174="","",IF(T174+7&gt;='ouderschapsverlof na 1e jaar'!U$20,"",T174+7))</f>
        <v/>
      </c>
      <c r="U175" s="61" t="str">
        <f>IF('ouderschapsverlof na 1e jaar'!L214="","",'ouderschapsverlof na 1e jaar'!K$41+O175)</f>
        <v/>
      </c>
      <c r="V175" s="61" t="str">
        <f>IF('ouderschapsverlof na 1e jaar'!M214="","",'ouderschapsverlof na 1e jaar'!K$41+P175)</f>
        <v/>
      </c>
      <c r="W175" s="61" t="str">
        <f>IF('ouderschapsverlof na 1e jaar'!N214="","",'ouderschapsverlof na 1e jaar'!K$41+Q175)</f>
        <v/>
      </c>
      <c r="X175" s="61" t="str">
        <f>IF('ouderschapsverlof na 1e jaar'!O214="","",'ouderschapsverlof na 1e jaar'!K$41+R175)</f>
        <v/>
      </c>
      <c r="Y175" s="61" t="str">
        <f>IF('ouderschapsverlof na 1e jaar'!P214="","",'ouderschapsverlof na 1e jaar'!K$41+S175)</f>
        <v/>
      </c>
    </row>
    <row r="176" spans="1:25" x14ac:dyDescent="0.25">
      <c r="A176" s="1"/>
      <c r="I176" s="34" t="str">
        <f>IF(T175="","",IF(T175+7&gt;='ouderschapsverlof na 1e jaar'!J$20,"",I175+7))</f>
        <v/>
      </c>
      <c r="J176" s="61" t="str">
        <f>IF('ouderschapsverlof na 1e jaar'!C215="","",'ouderschapsverlof na 1e jaar'!B$41+O176)</f>
        <v/>
      </c>
      <c r="K176" s="61" t="str">
        <f>IF('ouderschapsverlof na 1e jaar'!D215="","",'ouderschapsverlof na 1e jaar'!B$41+P176)</f>
        <v/>
      </c>
      <c r="L176" s="61" t="str">
        <f>IF('ouderschapsverlof na 1e jaar'!E215="","",'ouderschapsverlof na 1e jaar'!B$41+Q176)</f>
        <v/>
      </c>
      <c r="M176" s="61" t="str">
        <f>IF('ouderschapsverlof na 1e jaar'!F215="","",'ouderschapsverlof na 1e jaar'!B$41+R176)</f>
        <v/>
      </c>
      <c r="N176" s="61" t="str">
        <f>IF('ouderschapsverlof na 1e jaar'!G215="","",'ouderschapsverlof na 1e jaar'!B$41+S176)</f>
        <v/>
      </c>
      <c r="O176" s="18">
        <v>1218</v>
      </c>
      <c r="P176" s="18">
        <v>1219</v>
      </c>
      <c r="Q176" s="18">
        <v>1220</v>
      </c>
      <c r="R176" s="18">
        <v>1221</v>
      </c>
      <c r="S176" s="18">
        <v>1222</v>
      </c>
      <c r="T176" s="34" t="str">
        <f>IF(T175="","",IF(T175+7&gt;='ouderschapsverlof na 1e jaar'!U$20,"",T175+7))</f>
        <v/>
      </c>
      <c r="U176" s="61" t="str">
        <f>IF('ouderschapsverlof na 1e jaar'!L215="","",'ouderschapsverlof na 1e jaar'!K$41+O176)</f>
        <v/>
      </c>
      <c r="V176" s="61" t="str">
        <f>IF('ouderschapsverlof na 1e jaar'!M215="","",'ouderschapsverlof na 1e jaar'!K$41+P176)</f>
        <v/>
      </c>
      <c r="W176" s="61" t="str">
        <f>IF('ouderschapsverlof na 1e jaar'!N215="","",'ouderschapsverlof na 1e jaar'!K$41+Q176)</f>
        <v/>
      </c>
      <c r="X176" s="61" t="str">
        <f>IF('ouderschapsverlof na 1e jaar'!O215="","",'ouderschapsverlof na 1e jaar'!K$41+R176)</f>
        <v/>
      </c>
      <c r="Y176" s="61" t="str">
        <f>IF('ouderschapsverlof na 1e jaar'!P215="","",'ouderschapsverlof na 1e jaar'!K$41+S176)</f>
        <v/>
      </c>
    </row>
    <row r="177" spans="1:25" x14ac:dyDescent="0.25">
      <c r="A177" s="1"/>
      <c r="I177" s="34" t="str">
        <f>IF(T176="","",IF(T176+7&gt;='ouderschapsverlof na 1e jaar'!J$20,"",I176+7))</f>
        <v/>
      </c>
      <c r="J177" s="61" t="str">
        <f>IF('ouderschapsverlof na 1e jaar'!C216="","",'ouderschapsverlof na 1e jaar'!B$41+O177)</f>
        <v/>
      </c>
      <c r="K177" s="61" t="str">
        <f>IF('ouderschapsverlof na 1e jaar'!D216="","",'ouderschapsverlof na 1e jaar'!B$41+P177)</f>
        <v/>
      </c>
      <c r="L177" s="61" t="str">
        <f>IF('ouderschapsverlof na 1e jaar'!E216="","",'ouderschapsverlof na 1e jaar'!B$41+Q177)</f>
        <v/>
      </c>
      <c r="M177" s="61" t="str">
        <f>IF('ouderschapsverlof na 1e jaar'!F216="","",'ouderschapsverlof na 1e jaar'!B$41+R177)</f>
        <v/>
      </c>
      <c r="N177" s="61" t="str">
        <f>IF('ouderschapsverlof na 1e jaar'!G216="","",'ouderschapsverlof na 1e jaar'!B$41+S177)</f>
        <v/>
      </c>
      <c r="O177" s="18">
        <v>1225</v>
      </c>
      <c r="P177" s="18">
        <v>1226</v>
      </c>
      <c r="Q177" s="18">
        <v>1227</v>
      </c>
      <c r="R177" s="18">
        <v>1228</v>
      </c>
      <c r="S177" s="18">
        <v>1229</v>
      </c>
      <c r="T177" s="34" t="str">
        <f>IF(T176="","",IF(T176+7&gt;='ouderschapsverlof na 1e jaar'!U$20,"",T176+7))</f>
        <v/>
      </c>
      <c r="U177" s="61" t="str">
        <f>IF('ouderschapsverlof na 1e jaar'!L216="","",'ouderschapsverlof na 1e jaar'!K$41+O177)</f>
        <v/>
      </c>
      <c r="V177" s="61" t="str">
        <f>IF('ouderschapsverlof na 1e jaar'!M216="","",'ouderschapsverlof na 1e jaar'!K$41+P177)</f>
        <v/>
      </c>
      <c r="W177" s="61" t="str">
        <f>IF('ouderschapsverlof na 1e jaar'!N216="","",'ouderschapsverlof na 1e jaar'!K$41+Q177)</f>
        <v/>
      </c>
      <c r="X177" s="61" t="str">
        <f>IF('ouderschapsverlof na 1e jaar'!O216="","",'ouderschapsverlof na 1e jaar'!K$41+R177)</f>
        <v/>
      </c>
      <c r="Y177" s="61" t="str">
        <f>IF('ouderschapsverlof na 1e jaar'!P216="","",'ouderschapsverlof na 1e jaar'!K$41+S177)</f>
        <v/>
      </c>
    </row>
    <row r="178" spans="1:25" x14ac:dyDescent="0.25">
      <c r="A178" s="1"/>
      <c r="I178" s="34" t="str">
        <f>IF(T177="","",IF(T177+7&gt;='ouderschapsverlof na 1e jaar'!J$20,"",I177+7))</f>
        <v/>
      </c>
      <c r="J178" s="61" t="str">
        <f>IF('ouderschapsverlof na 1e jaar'!C217="","",'ouderschapsverlof na 1e jaar'!B$41+O178)</f>
        <v/>
      </c>
      <c r="K178" s="61" t="str">
        <f>IF('ouderschapsverlof na 1e jaar'!D217="","",'ouderschapsverlof na 1e jaar'!B$41+P178)</f>
        <v/>
      </c>
      <c r="L178" s="61" t="str">
        <f>IF('ouderschapsverlof na 1e jaar'!E217="","",'ouderschapsverlof na 1e jaar'!B$41+Q178)</f>
        <v/>
      </c>
      <c r="M178" s="61" t="str">
        <f>IF('ouderschapsverlof na 1e jaar'!F217="","",'ouderschapsverlof na 1e jaar'!B$41+R178)</f>
        <v/>
      </c>
      <c r="N178" s="61" t="str">
        <f>IF('ouderschapsverlof na 1e jaar'!G217="","",'ouderschapsverlof na 1e jaar'!B$41+S178)</f>
        <v/>
      </c>
      <c r="O178" s="18">
        <v>1232</v>
      </c>
      <c r="P178" s="18">
        <v>1233</v>
      </c>
      <c r="Q178" s="18">
        <v>1234</v>
      </c>
      <c r="R178" s="18">
        <v>1235</v>
      </c>
      <c r="S178" s="18">
        <v>1236</v>
      </c>
      <c r="T178" s="34" t="str">
        <f>IF(T177="","",IF(T177+7&gt;='ouderschapsverlof na 1e jaar'!U$20,"",T177+7))</f>
        <v/>
      </c>
      <c r="U178" s="61" t="str">
        <f>IF('ouderschapsverlof na 1e jaar'!L217="","",'ouderschapsverlof na 1e jaar'!K$41+O178)</f>
        <v/>
      </c>
      <c r="V178" s="61" t="str">
        <f>IF('ouderschapsverlof na 1e jaar'!M217="","",'ouderschapsverlof na 1e jaar'!K$41+P178)</f>
        <v/>
      </c>
      <c r="W178" s="61" t="str">
        <f>IF('ouderschapsverlof na 1e jaar'!N217="","",'ouderschapsverlof na 1e jaar'!K$41+Q178)</f>
        <v/>
      </c>
      <c r="X178" s="61" t="str">
        <f>IF('ouderschapsverlof na 1e jaar'!O217="","",'ouderschapsverlof na 1e jaar'!K$41+R178)</f>
        <v/>
      </c>
      <c r="Y178" s="61" t="str">
        <f>IF('ouderschapsverlof na 1e jaar'!P217="","",'ouderschapsverlof na 1e jaar'!K$41+S178)</f>
        <v/>
      </c>
    </row>
    <row r="179" spans="1:25" x14ac:dyDescent="0.25">
      <c r="A179" s="1"/>
      <c r="I179" s="34" t="str">
        <f>IF(T178="","",IF(T178+7&gt;='ouderschapsverlof na 1e jaar'!J$20,"",I178+7))</f>
        <v/>
      </c>
      <c r="J179" s="61" t="str">
        <f>IF('ouderschapsverlof na 1e jaar'!C218="","",'ouderschapsverlof na 1e jaar'!B$41+O179)</f>
        <v/>
      </c>
      <c r="K179" s="61" t="str">
        <f>IF('ouderschapsverlof na 1e jaar'!D218="","",'ouderschapsverlof na 1e jaar'!B$41+P179)</f>
        <v/>
      </c>
      <c r="L179" s="61" t="str">
        <f>IF('ouderschapsverlof na 1e jaar'!E218="","",'ouderschapsverlof na 1e jaar'!B$41+Q179)</f>
        <v/>
      </c>
      <c r="M179" s="61" t="str">
        <f>IF('ouderschapsverlof na 1e jaar'!F218="","",'ouderschapsverlof na 1e jaar'!B$41+R179)</f>
        <v/>
      </c>
      <c r="N179" s="61" t="str">
        <f>IF('ouderschapsverlof na 1e jaar'!G218="","",'ouderschapsverlof na 1e jaar'!B$41+S179)</f>
        <v/>
      </c>
      <c r="O179" s="18">
        <v>1239</v>
      </c>
      <c r="P179" s="18">
        <v>1240</v>
      </c>
      <c r="Q179" s="18">
        <v>1241</v>
      </c>
      <c r="R179" s="18">
        <v>1242</v>
      </c>
      <c r="S179" s="18">
        <v>1243</v>
      </c>
      <c r="T179" s="34" t="str">
        <f>IF(T178="","",IF(T178+7&gt;='ouderschapsverlof na 1e jaar'!U$20,"",T178+7))</f>
        <v/>
      </c>
      <c r="U179" s="61" t="str">
        <f>IF('ouderschapsverlof na 1e jaar'!L218="","",'ouderschapsverlof na 1e jaar'!K$41+O179)</f>
        <v/>
      </c>
      <c r="V179" s="61" t="str">
        <f>IF('ouderschapsverlof na 1e jaar'!M218="","",'ouderschapsverlof na 1e jaar'!K$41+P179)</f>
        <v/>
      </c>
      <c r="W179" s="61" t="str">
        <f>IF('ouderschapsverlof na 1e jaar'!N218="","",'ouderschapsverlof na 1e jaar'!K$41+Q179)</f>
        <v/>
      </c>
      <c r="X179" s="61" t="str">
        <f>IF('ouderschapsverlof na 1e jaar'!O218="","",'ouderschapsverlof na 1e jaar'!K$41+R179)</f>
        <v/>
      </c>
      <c r="Y179" s="61" t="str">
        <f>IF('ouderschapsverlof na 1e jaar'!P218="","",'ouderschapsverlof na 1e jaar'!K$41+S179)</f>
        <v/>
      </c>
    </row>
    <row r="180" spans="1:25" x14ac:dyDescent="0.25">
      <c r="A180" s="1"/>
      <c r="I180" s="34" t="str">
        <f>IF(T179="","",IF(T179+7&gt;='ouderschapsverlof na 1e jaar'!J$20,"",I179+7))</f>
        <v/>
      </c>
      <c r="J180" s="61" t="str">
        <f>IF('ouderschapsverlof na 1e jaar'!C219="","",'ouderschapsverlof na 1e jaar'!B$41+O180)</f>
        <v/>
      </c>
      <c r="K180" s="61" t="str">
        <f>IF('ouderschapsverlof na 1e jaar'!D219="","",'ouderschapsverlof na 1e jaar'!B$41+P180)</f>
        <v/>
      </c>
      <c r="L180" s="61" t="str">
        <f>IF('ouderschapsverlof na 1e jaar'!E219="","",'ouderschapsverlof na 1e jaar'!B$41+Q180)</f>
        <v/>
      </c>
      <c r="M180" s="61" t="str">
        <f>IF('ouderschapsverlof na 1e jaar'!F219="","",'ouderschapsverlof na 1e jaar'!B$41+R180)</f>
        <v/>
      </c>
      <c r="N180" s="61" t="str">
        <f>IF('ouderschapsverlof na 1e jaar'!G219="","",'ouderschapsverlof na 1e jaar'!B$41+S180)</f>
        <v/>
      </c>
      <c r="O180" s="18">
        <v>1246</v>
      </c>
      <c r="P180" s="18">
        <v>1247</v>
      </c>
      <c r="Q180" s="18">
        <v>1248</v>
      </c>
      <c r="R180" s="18">
        <v>1249</v>
      </c>
      <c r="S180" s="18">
        <v>1250</v>
      </c>
      <c r="T180" s="34" t="str">
        <f>IF(T179="","",IF(T179+7&gt;='ouderschapsverlof na 1e jaar'!U$20,"",T179+7))</f>
        <v/>
      </c>
      <c r="U180" s="61" t="str">
        <f>IF('ouderschapsverlof na 1e jaar'!L219="","",'ouderschapsverlof na 1e jaar'!K$41+O180)</f>
        <v/>
      </c>
      <c r="V180" s="61" t="str">
        <f>IF('ouderschapsverlof na 1e jaar'!M219="","",'ouderschapsverlof na 1e jaar'!K$41+P180)</f>
        <v/>
      </c>
      <c r="W180" s="61" t="str">
        <f>IF('ouderschapsverlof na 1e jaar'!N219="","",'ouderschapsverlof na 1e jaar'!K$41+Q180)</f>
        <v/>
      </c>
      <c r="X180" s="61" t="str">
        <f>IF('ouderschapsverlof na 1e jaar'!O219="","",'ouderschapsverlof na 1e jaar'!K$41+R180)</f>
        <v/>
      </c>
      <c r="Y180" s="61" t="str">
        <f>IF('ouderschapsverlof na 1e jaar'!P219="","",'ouderschapsverlof na 1e jaar'!K$41+S180)</f>
        <v/>
      </c>
    </row>
    <row r="181" spans="1:25" x14ac:dyDescent="0.25">
      <c r="A181" s="1"/>
      <c r="I181" s="34" t="str">
        <f>IF(T180="","",IF(T180+7&gt;='ouderschapsverlof na 1e jaar'!J$20,"",I180+7))</f>
        <v/>
      </c>
      <c r="J181" s="61" t="str">
        <f>IF('ouderschapsverlof na 1e jaar'!C220="","",'ouderschapsverlof na 1e jaar'!B$41+O181)</f>
        <v/>
      </c>
      <c r="K181" s="61" t="str">
        <f>IF('ouderschapsverlof na 1e jaar'!D220="","",'ouderschapsverlof na 1e jaar'!B$41+P181)</f>
        <v/>
      </c>
      <c r="L181" s="61" t="str">
        <f>IF('ouderschapsverlof na 1e jaar'!E220="","",'ouderschapsverlof na 1e jaar'!B$41+Q181)</f>
        <v/>
      </c>
      <c r="M181" s="61" t="str">
        <f>IF('ouderschapsverlof na 1e jaar'!F220="","",'ouderschapsverlof na 1e jaar'!B$41+R181)</f>
        <v/>
      </c>
      <c r="N181" s="61" t="str">
        <f>IF('ouderschapsverlof na 1e jaar'!G220="","",'ouderschapsverlof na 1e jaar'!B$41+S181)</f>
        <v/>
      </c>
      <c r="O181" s="18">
        <v>1253</v>
      </c>
      <c r="P181" s="18">
        <v>1254</v>
      </c>
      <c r="Q181" s="18">
        <v>1255</v>
      </c>
      <c r="R181" s="18">
        <v>1256</v>
      </c>
      <c r="S181" s="18">
        <v>1257</v>
      </c>
      <c r="T181" s="34" t="str">
        <f>IF(T180="","",IF(T180+7&gt;='ouderschapsverlof na 1e jaar'!U$20,"",T180+7))</f>
        <v/>
      </c>
      <c r="U181" s="61" t="str">
        <f>IF('ouderschapsverlof na 1e jaar'!L220="","",'ouderschapsverlof na 1e jaar'!K$41+O181)</f>
        <v/>
      </c>
      <c r="V181" s="61" t="str">
        <f>IF('ouderschapsverlof na 1e jaar'!M220="","",'ouderschapsverlof na 1e jaar'!K$41+P181)</f>
        <v/>
      </c>
      <c r="W181" s="61" t="str">
        <f>IF('ouderschapsverlof na 1e jaar'!N220="","",'ouderschapsverlof na 1e jaar'!K$41+Q181)</f>
        <v/>
      </c>
      <c r="X181" s="61" t="str">
        <f>IF('ouderschapsverlof na 1e jaar'!O220="","",'ouderschapsverlof na 1e jaar'!K$41+R181)</f>
        <v/>
      </c>
      <c r="Y181" s="61" t="str">
        <f>IF('ouderschapsverlof na 1e jaar'!P220="","",'ouderschapsverlof na 1e jaar'!K$41+S181)</f>
        <v/>
      </c>
    </row>
    <row r="182" spans="1:25" x14ac:dyDescent="0.25">
      <c r="A182" s="1"/>
      <c r="I182" s="34" t="str">
        <f>IF(T181="","",IF(T181+7&gt;='ouderschapsverlof na 1e jaar'!J$20,"",I181+7))</f>
        <v/>
      </c>
      <c r="J182" s="61" t="str">
        <f>IF('ouderschapsverlof na 1e jaar'!C221="","",'ouderschapsverlof na 1e jaar'!B$41+O182)</f>
        <v/>
      </c>
      <c r="K182" s="61" t="str">
        <f>IF('ouderschapsverlof na 1e jaar'!D221="","",'ouderschapsverlof na 1e jaar'!B$41+P182)</f>
        <v/>
      </c>
      <c r="L182" s="61" t="str">
        <f>IF('ouderschapsverlof na 1e jaar'!E221="","",'ouderschapsverlof na 1e jaar'!B$41+Q182)</f>
        <v/>
      </c>
      <c r="M182" s="61" t="str">
        <f>IF('ouderschapsverlof na 1e jaar'!F221="","",'ouderschapsverlof na 1e jaar'!B$41+R182)</f>
        <v/>
      </c>
      <c r="N182" s="61" t="str">
        <f>IF('ouderschapsverlof na 1e jaar'!G221="","",'ouderschapsverlof na 1e jaar'!B$41+S182)</f>
        <v/>
      </c>
      <c r="O182" s="18">
        <v>1260</v>
      </c>
      <c r="P182" s="18">
        <v>1261</v>
      </c>
      <c r="Q182" s="18">
        <v>1262</v>
      </c>
      <c r="R182" s="18">
        <v>1263</v>
      </c>
      <c r="S182" s="18">
        <v>1264</v>
      </c>
      <c r="T182" s="34" t="str">
        <f>IF(T181="","",IF(T181+7&gt;='ouderschapsverlof na 1e jaar'!U$20,"",T181+7))</f>
        <v/>
      </c>
      <c r="U182" s="61" t="str">
        <f>IF('ouderschapsverlof na 1e jaar'!L221="","",'ouderschapsverlof na 1e jaar'!K$41+O182)</f>
        <v/>
      </c>
      <c r="V182" s="61" t="str">
        <f>IF('ouderschapsverlof na 1e jaar'!M221="","",'ouderschapsverlof na 1e jaar'!K$41+P182)</f>
        <v/>
      </c>
      <c r="W182" s="61" t="str">
        <f>IF('ouderschapsverlof na 1e jaar'!N221="","",'ouderschapsverlof na 1e jaar'!K$41+Q182)</f>
        <v/>
      </c>
      <c r="X182" s="61" t="str">
        <f>IF('ouderschapsverlof na 1e jaar'!O221="","",'ouderschapsverlof na 1e jaar'!K$41+R182)</f>
        <v/>
      </c>
      <c r="Y182" s="61" t="str">
        <f>IF('ouderschapsverlof na 1e jaar'!P221="","",'ouderschapsverlof na 1e jaar'!K$41+S182)</f>
        <v/>
      </c>
    </row>
    <row r="183" spans="1:25" x14ac:dyDescent="0.25">
      <c r="A183" s="1"/>
      <c r="I183" s="34" t="str">
        <f>IF(T182="","",IF(T182+7&gt;='ouderschapsverlof na 1e jaar'!J$20,"",I182+7))</f>
        <v/>
      </c>
      <c r="J183" s="61" t="str">
        <f>IF('ouderschapsverlof na 1e jaar'!C222="","",'ouderschapsverlof na 1e jaar'!B$41+O183)</f>
        <v/>
      </c>
      <c r="K183" s="61" t="str">
        <f>IF('ouderschapsverlof na 1e jaar'!D222="","",'ouderschapsverlof na 1e jaar'!B$41+P183)</f>
        <v/>
      </c>
      <c r="L183" s="61" t="str">
        <f>IF('ouderschapsverlof na 1e jaar'!E222="","",'ouderschapsverlof na 1e jaar'!B$41+Q183)</f>
        <v/>
      </c>
      <c r="M183" s="61" t="str">
        <f>IF('ouderschapsverlof na 1e jaar'!F222="","",'ouderschapsverlof na 1e jaar'!B$41+R183)</f>
        <v/>
      </c>
      <c r="N183" s="61" t="str">
        <f>IF('ouderschapsverlof na 1e jaar'!G222="","",'ouderschapsverlof na 1e jaar'!B$41+S183)</f>
        <v/>
      </c>
      <c r="O183" s="18">
        <v>1267</v>
      </c>
      <c r="P183" s="18">
        <v>1268</v>
      </c>
      <c r="Q183" s="18">
        <v>1269</v>
      </c>
      <c r="R183" s="18">
        <v>1270</v>
      </c>
      <c r="S183" s="18">
        <v>1271</v>
      </c>
      <c r="T183" s="34" t="str">
        <f>IF(T182="","",IF(T182+7&gt;='ouderschapsverlof na 1e jaar'!U$20,"",T182+7))</f>
        <v/>
      </c>
      <c r="U183" s="61" t="str">
        <f>IF('ouderschapsverlof na 1e jaar'!L222="","",'ouderschapsverlof na 1e jaar'!K$41+O183)</f>
        <v/>
      </c>
      <c r="V183" s="61" t="str">
        <f>IF('ouderschapsverlof na 1e jaar'!M222="","",'ouderschapsverlof na 1e jaar'!K$41+P183)</f>
        <v/>
      </c>
      <c r="W183" s="61" t="str">
        <f>IF('ouderschapsverlof na 1e jaar'!N222="","",'ouderschapsverlof na 1e jaar'!K$41+Q183)</f>
        <v/>
      </c>
      <c r="X183" s="61" t="str">
        <f>IF('ouderschapsverlof na 1e jaar'!O222="","",'ouderschapsverlof na 1e jaar'!K$41+R183)</f>
        <v/>
      </c>
      <c r="Y183" s="61" t="str">
        <f>IF('ouderschapsverlof na 1e jaar'!P222="","",'ouderschapsverlof na 1e jaar'!K$41+S183)</f>
        <v/>
      </c>
    </row>
    <row r="184" spans="1:25" x14ac:dyDescent="0.25">
      <c r="A184" s="1"/>
      <c r="I184" s="34" t="str">
        <f>IF(T183="","",IF(T183+7&gt;='ouderschapsverlof na 1e jaar'!J$20,"",I183+7))</f>
        <v/>
      </c>
      <c r="J184" s="61" t="str">
        <f>IF('ouderschapsverlof na 1e jaar'!C223="","",'ouderschapsverlof na 1e jaar'!B$41+O184)</f>
        <v/>
      </c>
      <c r="K184" s="61" t="str">
        <f>IF('ouderschapsverlof na 1e jaar'!D223="","",'ouderschapsverlof na 1e jaar'!B$41+P184)</f>
        <v/>
      </c>
      <c r="L184" s="61" t="str">
        <f>IF('ouderschapsverlof na 1e jaar'!E223="","",'ouderschapsverlof na 1e jaar'!B$41+Q184)</f>
        <v/>
      </c>
      <c r="M184" s="61" t="str">
        <f>IF('ouderschapsverlof na 1e jaar'!F223="","",'ouderschapsverlof na 1e jaar'!B$41+R184)</f>
        <v/>
      </c>
      <c r="N184" s="61" t="str">
        <f>IF('ouderschapsverlof na 1e jaar'!G223="","",'ouderschapsverlof na 1e jaar'!B$41+S184)</f>
        <v/>
      </c>
      <c r="O184" s="18">
        <v>1274</v>
      </c>
      <c r="P184" s="18">
        <v>1275</v>
      </c>
      <c r="Q184" s="18">
        <v>1276</v>
      </c>
      <c r="R184" s="18">
        <v>1277</v>
      </c>
      <c r="S184" s="18">
        <v>1278</v>
      </c>
      <c r="T184" s="34" t="str">
        <f>IF(T183="","",IF(T183+7&gt;='ouderschapsverlof na 1e jaar'!U$20,"",T183+7))</f>
        <v/>
      </c>
      <c r="U184" s="61" t="str">
        <f>IF('ouderschapsverlof na 1e jaar'!L223="","",'ouderschapsverlof na 1e jaar'!K$41+O184)</f>
        <v/>
      </c>
      <c r="V184" s="61" t="str">
        <f>IF('ouderschapsverlof na 1e jaar'!M223="","",'ouderschapsverlof na 1e jaar'!K$41+P184)</f>
        <v/>
      </c>
      <c r="W184" s="61" t="str">
        <f>IF('ouderschapsverlof na 1e jaar'!N223="","",'ouderschapsverlof na 1e jaar'!K$41+Q184)</f>
        <v/>
      </c>
      <c r="X184" s="61" t="str">
        <f>IF('ouderschapsverlof na 1e jaar'!O223="","",'ouderschapsverlof na 1e jaar'!K$41+R184)</f>
        <v/>
      </c>
      <c r="Y184" s="61" t="str">
        <f>IF('ouderschapsverlof na 1e jaar'!P223="","",'ouderschapsverlof na 1e jaar'!K$41+S184)</f>
        <v/>
      </c>
    </row>
    <row r="185" spans="1:25" x14ac:dyDescent="0.25">
      <c r="A185" s="1"/>
      <c r="I185" s="34" t="str">
        <f>IF(T184="","",IF(T184+7&gt;='ouderschapsverlof na 1e jaar'!J$20,"",I184+7))</f>
        <v/>
      </c>
      <c r="J185" s="61" t="str">
        <f>IF('ouderschapsverlof na 1e jaar'!C224="","",'ouderschapsverlof na 1e jaar'!B$41+O185)</f>
        <v/>
      </c>
      <c r="K185" s="61" t="str">
        <f>IF('ouderschapsverlof na 1e jaar'!D224="","",'ouderschapsverlof na 1e jaar'!B$41+P185)</f>
        <v/>
      </c>
      <c r="L185" s="61" t="str">
        <f>IF('ouderschapsverlof na 1e jaar'!E224="","",'ouderschapsverlof na 1e jaar'!B$41+Q185)</f>
        <v/>
      </c>
      <c r="M185" s="61" t="str">
        <f>IF('ouderschapsverlof na 1e jaar'!F224="","",'ouderschapsverlof na 1e jaar'!B$41+R185)</f>
        <v/>
      </c>
      <c r="N185" s="61" t="str">
        <f>IF('ouderschapsverlof na 1e jaar'!G224="","",'ouderschapsverlof na 1e jaar'!B$41+S185)</f>
        <v/>
      </c>
      <c r="O185" s="18">
        <v>1281</v>
      </c>
      <c r="P185" s="18">
        <v>1282</v>
      </c>
      <c r="Q185" s="18">
        <v>1283</v>
      </c>
      <c r="R185" s="18">
        <v>1284</v>
      </c>
      <c r="S185" s="18">
        <v>1285</v>
      </c>
      <c r="T185" s="34" t="str">
        <f>IF(T184="","",IF(T184+7&gt;='ouderschapsverlof na 1e jaar'!U$20,"",T184+7))</f>
        <v/>
      </c>
      <c r="U185" s="61" t="str">
        <f>IF('ouderschapsverlof na 1e jaar'!L224="","",'ouderschapsverlof na 1e jaar'!K$41+O185)</f>
        <v/>
      </c>
      <c r="V185" s="61" t="str">
        <f>IF('ouderschapsverlof na 1e jaar'!M224="","",'ouderschapsverlof na 1e jaar'!K$41+P185)</f>
        <v/>
      </c>
      <c r="W185" s="61" t="str">
        <f>IF('ouderschapsverlof na 1e jaar'!N224="","",'ouderschapsverlof na 1e jaar'!K$41+Q185)</f>
        <v/>
      </c>
      <c r="X185" s="61" t="str">
        <f>IF('ouderschapsverlof na 1e jaar'!O224="","",'ouderschapsverlof na 1e jaar'!K$41+R185)</f>
        <v/>
      </c>
      <c r="Y185" s="61" t="str">
        <f>IF('ouderschapsverlof na 1e jaar'!P224="","",'ouderschapsverlof na 1e jaar'!K$41+S185)</f>
        <v/>
      </c>
    </row>
    <row r="186" spans="1:25" x14ac:dyDescent="0.25">
      <c r="A186" s="1"/>
      <c r="I186" s="34" t="str">
        <f>IF(T185="","",IF(T185+7&gt;='ouderschapsverlof na 1e jaar'!J$20,"",I185+7))</f>
        <v/>
      </c>
      <c r="J186" s="61" t="str">
        <f>IF('ouderschapsverlof na 1e jaar'!C225="","",'ouderschapsverlof na 1e jaar'!B$41+O186)</f>
        <v/>
      </c>
      <c r="K186" s="61" t="str">
        <f>IF('ouderschapsverlof na 1e jaar'!D225="","",'ouderschapsverlof na 1e jaar'!B$41+P186)</f>
        <v/>
      </c>
      <c r="L186" s="61" t="str">
        <f>IF('ouderschapsverlof na 1e jaar'!E225="","",'ouderschapsverlof na 1e jaar'!B$41+Q186)</f>
        <v/>
      </c>
      <c r="M186" s="61" t="str">
        <f>IF('ouderschapsverlof na 1e jaar'!F225="","",'ouderschapsverlof na 1e jaar'!B$41+R186)</f>
        <v/>
      </c>
      <c r="N186" s="61" t="str">
        <f>IF('ouderschapsverlof na 1e jaar'!G225="","",'ouderschapsverlof na 1e jaar'!B$41+S186)</f>
        <v/>
      </c>
      <c r="O186" s="18">
        <v>1288</v>
      </c>
      <c r="P186" s="18">
        <v>1289</v>
      </c>
      <c r="Q186" s="18">
        <v>1290</v>
      </c>
      <c r="R186" s="18">
        <v>1291</v>
      </c>
      <c r="S186" s="18">
        <v>1292</v>
      </c>
      <c r="T186" s="34" t="str">
        <f>IF(T185="","",IF(T185+7&gt;='ouderschapsverlof na 1e jaar'!U$20,"",T185+7))</f>
        <v/>
      </c>
      <c r="U186" s="61" t="str">
        <f>IF('ouderschapsverlof na 1e jaar'!L225="","",'ouderschapsverlof na 1e jaar'!K$41+O186)</f>
        <v/>
      </c>
      <c r="V186" s="61" t="str">
        <f>IF('ouderschapsverlof na 1e jaar'!M225="","",'ouderschapsverlof na 1e jaar'!K$41+P186)</f>
        <v/>
      </c>
      <c r="W186" s="61" t="str">
        <f>IF('ouderschapsverlof na 1e jaar'!N225="","",'ouderschapsverlof na 1e jaar'!K$41+Q186)</f>
        <v/>
      </c>
      <c r="X186" s="61" t="str">
        <f>IF('ouderschapsverlof na 1e jaar'!O225="","",'ouderschapsverlof na 1e jaar'!K$41+R186)</f>
        <v/>
      </c>
      <c r="Y186" s="61" t="str">
        <f>IF('ouderschapsverlof na 1e jaar'!P225="","",'ouderschapsverlof na 1e jaar'!K$41+S186)</f>
        <v/>
      </c>
    </row>
    <row r="187" spans="1:25" x14ac:dyDescent="0.25">
      <c r="A187" s="1"/>
      <c r="I187" s="34" t="str">
        <f>IF(T186="","",IF(T186+7&gt;='ouderschapsverlof na 1e jaar'!J$20,"",I186+7))</f>
        <v/>
      </c>
      <c r="J187" s="61" t="str">
        <f>IF('ouderschapsverlof na 1e jaar'!C226="","",'ouderschapsverlof na 1e jaar'!B$41+O187)</f>
        <v/>
      </c>
      <c r="K187" s="61" t="str">
        <f>IF('ouderschapsverlof na 1e jaar'!D226="","",'ouderschapsverlof na 1e jaar'!B$41+P187)</f>
        <v/>
      </c>
      <c r="L187" s="61" t="str">
        <f>IF('ouderschapsverlof na 1e jaar'!E226="","",'ouderschapsverlof na 1e jaar'!B$41+Q187)</f>
        <v/>
      </c>
      <c r="M187" s="61" t="str">
        <f>IF('ouderschapsverlof na 1e jaar'!F226="","",'ouderschapsverlof na 1e jaar'!B$41+R187)</f>
        <v/>
      </c>
      <c r="N187" s="61" t="str">
        <f>IF('ouderschapsverlof na 1e jaar'!G226="","",'ouderschapsverlof na 1e jaar'!B$41+S187)</f>
        <v/>
      </c>
      <c r="O187" s="18">
        <v>1295</v>
      </c>
      <c r="P187" s="18">
        <v>1296</v>
      </c>
      <c r="Q187" s="18">
        <v>1297</v>
      </c>
      <c r="R187" s="18">
        <v>1298</v>
      </c>
      <c r="S187" s="18">
        <v>1299</v>
      </c>
      <c r="T187" s="34" t="str">
        <f>IF(T186="","",IF(T186+7&gt;='ouderschapsverlof na 1e jaar'!U$20,"",T186+7))</f>
        <v/>
      </c>
      <c r="U187" s="61" t="str">
        <f>IF('ouderschapsverlof na 1e jaar'!L226="","",'ouderschapsverlof na 1e jaar'!K$41+O187)</f>
        <v/>
      </c>
      <c r="V187" s="61" t="str">
        <f>IF('ouderschapsverlof na 1e jaar'!M226="","",'ouderschapsverlof na 1e jaar'!K$41+P187)</f>
        <v/>
      </c>
      <c r="W187" s="61" t="str">
        <f>IF('ouderschapsverlof na 1e jaar'!N226="","",'ouderschapsverlof na 1e jaar'!K$41+Q187)</f>
        <v/>
      </c>
      <c r="X187" s="61" t="str">
        <f>IF('ouderschapsverlof na 1e jaar'!O226="","",'ouderschapsverlof na 1e jaar'!K$41+R187)</f>
        <v/>
      </c>
      <c r="Y187" s="61" t="str">
        <f>IF('ouderschapsverlof na 1e jaar'!P226="","",'ouderschapsverlof na 1e jaar'!K$41+S187)</f>
        <v/>
      </c>
    </row>
    <row r="188" spans="1:25" x14ac:dyDescent="0.25">
      <c r="A188" s="1"/>
      <c r="I188" s="34" t="str">
        <f>IF(T187="","",IF(T187+7&gt;='ouderschapsverlof na 1e jaar'!J$20,"",I187+7))</f>
        <v/>
      </c>
      <c r="J188" s="61" t="str">
        <f>IF('ouderschapsverlof na 1e jaar'!C227="","",'ouderschapsverlof na 1e jaar'!B$41+O188)</f>
        <v/>
      </c>
      <c r="K188" s="61" t="str">
        <f>IF('ouderschapsverlof na 1e jaar'!D227="","",'ouderschapsverlof na 1e jaar'!B$41+P188)</f>
        <v/>
      </c>
      <c r="L188" s="61" t="str">
        <f>IF('ouderschapsverlof na 1e jaar'!E227="","",'ouderschapsverlof na 1e jaar'!B$41+Q188)</f>
        <v/>
      </c>
      <c r="M188" s="61" t="str">
        <f>IF('ouderschapsverlof na 1e jaar'!F227="","",'ouderschapsverlof na 1e jaar'!B$41+R188)</f>
        <v/>
      </c>
      <c r="N188" s="61" t="str">
        <f>IF('ouderschapsverlof na 1e jaar'!G227="","",'ouderschapsverlof na 1e jaar'!B$41+S188)</f>
        <v/>
      </c>
      <c r="O188" s="18">
        <v>1302</v>
      </c>
      <c r="P188" s="18">
        <v>1303</v>
      </c>
      <c r="Q188" s="18">
        <v>1304</v>
      </c>
      <c r="R188" s="18">
        <v>1305</v>
      </c>
      <c r="S188" s="18">
        <v>1306</v>
      </c>
      <c r="T188" s="34" t="str">
        <f>IF(T187="","",IF(T187+7&gt;='ouderschapsverlof na 1e jaar'!U$20,"",T187+7))</f>
        <v/>
      </c>
      <c r="U188" s="61" t="str">
        <f>IF('ouderschapsverlof na 1e jaar'!L227="","",'ouderschapsverlof na 1e jaar'!K$41+O188)</f>
        <v/>
      </c>
      <c r="V188" s="61" t="str">
        <f>IF('ouderschapsverlof na 1e jaar'!M227="","",'ouderschapsverlof na 1e jaar'!K$41+P188)</f>
        <v/>
      </c>
      <c r="W188" s="61" t="str">
        <f>IF('ouderschapsverlof na 1e jaar'!N227="","",'ouderschapsverlof na 1e jaar'!K$41+Q188)</f>
        <v/>
      </c>
      <c r="X188" s="61" t="str">
        <f>IF('ouderschapsverlof na 1e jaar'!O227="","",'ouderschapsverlof na 1e jaar'!K$41+R188)</f>
        <v/>
      </c>
      <c r="Y188" s="61" t="str">
        <f>IF('ouderschapsverlof na 1e jaar'!P227="","",'ouderschapsverlof na 1e jaar'!K$41+S188)</f>
        <v/>
      </c>
    </row>
    <row r="189" spans="1:25" x14ac:dyDescent="0.25">
      <c r="A189" s="1"/>
      <c r="I189" s="34" t="str">
        <f>IF(T188="","",IF(T188+7&gt;='ouderschapsverlof na 1e jaar'!J$20,"",I188+7))</f>
        <v/>
      </c>
      <c r="J189" s="61" t="str">
        <f>IF('ouderschapsverlof na 1e jaar'!C228="","",'ouderschapsverlof na 1e jaar'!B$41+O189)</f>
        <v/>
      </c>
      <c r="K189" s="61" t="str">
        <f>IF('ouderschapsverlof na 1e jaar'!D228="","",'ouderschapsverlof na 1e jaar'!B$41+P189)</f>
        <v/>
      </c>
      <c r="L189" s="61" t="str">
        <f>IF('ouderschapsverlof na 1e jaar'!E228="","",'ouderschapsverlof na 1e jaar'!B$41+Q189)</f>
        <v/>
      </c>
      <c r="M189" s="61" t="str">
        <f>IF('ouderschapsverlof na 1e jaar'!F228="","",'ouderschapsverlof na 1e jaar'!B$41+R189)</f>
        <v/>
      </c>
      <c r="N189" s="61" t="str">
        <f>IF('ouderschapsverlof na 1e jaar'!G228="","",'ouderschapsverlof na 1e jaar'!B$41+S189)</f>
        <v/>
      </c>
      <c r="O189" s="18">
        <v>1309</v>
      </c>
      <c r="P189" s="18">
        <v>1310</v>
      </c>
      <c r="Q189" s="18">
        <v>1311</v>
      </c>
      <c r="R189" s="18">
        <v>1312</v>
      </c>
      <c r="S189" s="18">
        <v>1313</v>
      </c>
      <c r="T189" s="34" t="str">
        <f>IF(T188="","",IF(T188+7&gt;='ouderschapsverlof na 1e jaar'!U$20,"",T188+7))</f>
        <v/>
      </c>
      <c r="U189" s="61" t="str">
        <f>IF('ouderschapsverlof na 1e jaar'!L228="","",'ouderschapsverlof na 1e jaar'!K$41+O189)</f>
        <v/>
      </c>
      <c r="V189" s="61" t="str">
        <f>IF('ouderschapsverlof na 1e jaar'!M228="","",'ouderschapsverlof na 1e jaar'!K$41+P189)</f>
        <v/>
      </c>
      <c r="W189" s="61" t="str">
        <f>IF('ouderschapsverlof na 1e jaar'!N228="","",'ouderschapsverlof na 1e jaar'!K$41+Q189)</f>
        <v/>
      </c>
      <c r="X189" s="61" t="str">
        <f>IF('ouderschapsverlof na 1e jaar'!O228="","",'ouderschapsverlof na 1e jaar'!K$41+R189)</f>
        <v/>
      </c>
      <c r="Y189" s="61" t="str">
        <f>IF('ouderschapsverlof na 1e jaar'!P228="","",'ouderschapsverlof na 1e jaar'!K$41+S189)</f>
        <v/>
      </c>
    </row>
    <row r="190" spans="1:25" x14ac:dyDescent="0.25">
      <c r="A190" s="1"/>
      <c r="I190" s="34" t="str">
        <f>IF(T189="","",IF(T189+7&gt;='ouderschapsverlof na 1e jaar'!J$20,"",I189+7))</f>
        <v/>
      </c>
      <c r="J190" s="61" t="str">
        <f>IF('ouderschapsverlof na 1e jaar'!C229="","",'ouderschapsverlof na 1e jaar'!B$41+O190)</f>
        <v/>
      </c>
      <c r="K190" s="61" t="str">
        <f>IF('ouderschapsverlof na 1e jaar'!D229="","",'ouderschapsverlof na 1e jaar'!B$41+P190)</f>
        <v/>
      </c>
      <c r="L190" s="61" t="str">
        <f>IF('ouderschapsverlof na 1e jaar'!E229="","",'ouderschapsverlof na 1e jaar'!B$41+Q190)</f>
        <v/>
      </c>
      <c r="M190" s="61" t="str">
        <f>IF('ouderschapsverlof na 1e jaar'!F229="","",'ouderschapsverlof na 1e jaar'!B$41+R190)</f>
        <v/>
      </c>
      <c r="N190" s="61" t="str">
        <f>IF('ouderschapsverlof na 1e jaar'!G229="","",'ouderschapsverlof na 1e jaar'!B$41+S190)</f>
        <v/>
      </c>
      <c r="O190" s="18">
        <v>1316</v>
      </c>
      <c r="P190" s="18">
        <v>1317</v>
      </c>
      <c r="Q190" s="18">
        <v>1318</v>
      </c>
      <c r="R190" s="18">
        <v>1319</v>
      </c>
      <c r="S190" s="18">
        <v>1320</v>
      </c>
      <c r="T190" s="34" t="str">
        <f>IF(T189="","",IF(T189+7&gt;='ouderschapsverlof na 1e jaar'!U$20,"",T189+7))</f>
        <v/>
      </c>
      <c r="U190" s="61" t="str">
        <f>IF('ouderschapsverlof na 1e jaar'!L229="","",'ouderschapsverlof na 1e jaar'!K$41+O190)</f>
        <v/>
      </c>
      <c r="V190" s="61" t="str">
        <f>IF('ouderschapsverlof na 1e jaar'!M229="","",'ouderschapsverlof na 1e jaar'!K$41+P190)</f>
        <v/>
      </c>
      <c r="W190" s="61" t="str">
        <f>IF('ouderschapsverlof na 1e jaar'!N229="","",'ouderschapsverlof na 1e jaar'!K$41+Q190)</f>
        <v/>
      </c>
      <c r="X190" s="61" t="str">
        <f>IF('ouderschapsverlof na 1e jaar'!O229="","",'ouderschapsverlof na 1e jaar'!K$41+R190)</f>
        <v/>
      </c>
      <c r="Y190" s="61" t="str">
        <f>IF('ouderschapsverlof na 1e jaar'!P229="","",'ouderschapsverlof na 1e jaar'!K$41+S190)</f>
        <v/>
      </c>
    </row>
    <row r="191" spans="1:25" x14ac:dyDescent="0.25">
      <c r="A191" s="1"/>
      <c r="I191" s="34" t="str">
        <f>IF(T190="","",IF(T190+7&gt;='ouderschapsverlof na 1e jaar'!J$20,"",I190+7))</f>
        <v/>
      </c>
      <c r="J191" s="61" t="str">
        <f>IF('ouderschapsverlof na 1e jaar'!C230="","",'ouderschapsverlof na 1e jaar'!B$41+O191)</f>
        <v/>
      </c>
      <c r="K191" s="61" t="str">
        <f>IF('ouderschapsverlof na 1e jaar'!D230="","",'ouderschapsverlof na 1e jaar'!B$41+P191)</f>
        <v/>
      </c>
      <c r="L191" s="61" t="str">
        <f>IF('ouderschapsverlof na 1e jaar'!E230="","",'ouderschapsverlof na 1e jaar'!B$41+Q191)</f>
        <v/>
      </c>
      <c r="M191" s="61" t="str">
        <f>IF('ouderschapsverlof na 1e jaar'!F230="","",'ouderschapsverlof na 1e jaar'!B$41+R191)</f>
        <v/>
      </c>
      <c r="N191" s="61" t="str">
        <f>IF('ouderschapsverlof na 1e jaar'!G230="","",'ouderschapsverlof na 1e jaar'!B$41+S191)</f>
        <v/>
      </c>
      <c r="O191" s="18">
        <v>1323</v>
      </c>
      <c r="P191" s="18">
        <v>1324</v>
      </c>
      <c r="Q191" s="18">
        <v>1325</v>
      </c>
      <c r="R191" s="18">
        <v>1326</v>
      </c>
      <c r="S191" s="18">
        <v>1327</v>
      </c>
      <c r="T191" s="34" t="str">
        <f>IF(T190="","",IF(T190+7&gt;='ouderschapsverlof na 1e jaar'!U$20,"",T190+7))</f>
        <v/>
      </c>
      <c r="U191" s="61" t="str">
        <f>IF('ouderschapsverlof na 1e jaar'!L230="","",'ouderschapsverlof na 1e jaar'!K$41+O191)</f>
        <v/>
      </c>
      <c r="V191" s="61" t="str">
        <f>IF('ouderschapsverlof na 1e jaar'!M230="","",'ouderschapsverlof na 1e jaar'!K$41+P191)</f>
        <v/>
      </c>
      <c r="W191" s="61" t="str">
        <f>IF('ouderschapsverlof na 1e jaar'!N230="","",'ouderschapsverlof na 1e jaar'!K$41+Q191)</f>
        <v/>
      </c>
      <c r="X191" s="61" t="str">
        <f>IF('ouderschapsverlof na 1e jaar'!O230="","",'ouderschapsverlof na 1e jaar'!K$41+R191)</f>
        <v/>
      </c>
      <c r="Y191" s="61" t="str">
        <f>IF('ouderschapsverlof na 1e jaar'!P230="","",'ouderschapsverlof na 1e jaar'!K$41+S191)</f>
        <v/>
      </c>
    </row>
    <row r="192" spans="1:25" x14ac:dyDescent="0.25">
      <c r="A192" s="1"/>
      <c r="I192" s="34" t="str">
        <f>IF(T191="","",IF(T191+7&gt;='ouderschapsverlof na 1e jaar'!J$20,"",I191+7))</f>
        <v/>
      </c>
      <c r="J192" s="61" t="str">
        <f>IF('ouderschapsverlof na 1e jaar'!C231="","",'ouderschapsverlof na 1e jaar'!B$41+O192)</f>
        <v/>
      </c>
      <c r="K192" s="61" t="str">
        <f>IF('ouderschapsverlof na 1e jaar'!D231="","",'ouderschapsverlof na 1e jaar'!B$41+P192)</f>
        <v/>
      </c>
      <c r="L192" s="61" t="str">
        <f>IF('ouderschapsverlof na 1e jaar'!E231="","",'ouderschapsverlof na 1e jaar'!B$41+Q192)</f>
        <v/>
      </c>
      <c r="M192" s="61" t="str">
        <f>IF('ouderschapsverlof na 1e jaar'!F231="","",'ouderschapsverlof na 1e jaar'!B$41+R192)</f>
        <v/>
      </c>
      <c r="N192" s="61" t="str">
        <f>IF('ouderschapsverlof na 1e jaar'!G231="","",'ouderschapsverlof na 1e jaar'!B$41+S192)</f>
        <v/>
      </c>
      <c r="O192" s="18">
        <v>1330</v>
      </c>
      <c r="P192" s="18">
        <v>1331</v>
      </c>
      <c r="Q192" s="18">
        <v>1332</v>
      </c>
      <c r="R192" s="18">
        <v>1333</v>
      </c>
      <c r="S192" s="18">
        <v>1334</v>
      </c>
      <c r="T192" s="34" t="str">
        <f>IF(T191="","",IF(T191+7&gt;='ouderschapsverlof na 1e jaar'!U$20,"",T191+7))</f>
        <v/>
      </c>
      <c r="U192" s="61" t="str">
        <f>IF('ouderschapsverlof na 1e jaar'!L231="","",'ouderschapsverlof na 1e jaar'!K$41+O192)</f>
        <v/>
      </c>
      <c r="V192" s="61" t="str">
        <f>IF('ouderschapsverlof na 1e jaar'!M231="","",'ouderschapsverlof na 1e jaar'!K$41+P192)</f>
        <v/>
      </c>
      <c r="W192" s="61" t="str">
        <f>IF('ouderschapsverlof na 1e jaar'!N231="","",'ouderschapsverlof na 1e jaar'!K$41+Q192)</f>
        <v/>
      </c>
      <c r="X192" s="61" t="str">
        <f>IF('ouderschapsverlof na 1e jaar'!O231="","",'ouderschapsverlof na 1e jaar'!K$41+R192)</f>
        <v/>
      </c>
      <c r="Y192" s="61" t="str">
        <f>IF('ouderschapsverlof na 1e jaar'!P231="","",'ouderschapsverlof na 1e jaar'!K$41+S192)</f>
        <v/>
      </c>
    </row>
    <row r="193" spans="1:25" x14ac:dyDescent="0.25">
      <c r="A193" s="1"/>
      <c r="I193" s="34" t="str">
        <f>IF(T192="","",IF(T192+7&gt;='ouderschapsverlof na 1e jaar'!J$20,"",I192+7))</f>
        <v/>
      </c>
      <c r="J193" s="61" t="str">
        <f>IF('ouderschapsverlof na 1e jaar'!C232="","",'ouderschapsverlof na 1e jaar'!B$41+O193)</f>
        <v/>
      </c>
      <c r="K193" s="61" t="str">
        <f>IF('ouderschapsverlof na 1e jaar'!D232="","",'ouderschapsverlof na 1e jaar'!B$41+P193)</f>
        <v/>
      </c>
      <c r="L193" s="61" t="str">
        <f>IF('ouderschapsverlof na 1e jaar'!E232="","",'ouderschapsverlof na 1e jaar'!B$41+Q193)</f>
        <v/>
      </c>
      <c r="M193" s="61" t="str">
        <f>IF('ouderschapsverlof na 1e jaar'!F232="","",'ouderschapsverlof na 1e jaar'!B$41+R193)</f>
        <v/>
      </c>
      <c r="N193" s="61" t="str">
        <f>IF('ouderschapsverlof na 1e jaar'!G232="","",'ouderschapsverlof na 1e jaar'!B$41+S193)</f>
        <v/>
      </c>
      <c r="O193" s="18">
        <v>1337</v>
      </c>
      <c r="P193" s="18">
        <v>1338</v>
      </c>
      <c r="Q193" s="18">
        <v>1339</v>
      </c>
      <c r="R193" s="18">
        <v>1340</v>
      </c>
      <c r="S193" s="18">
        <v>1341</v>
      </c>
      <c r="T193" s="34" t="str">
        <f>IF(T192="","",IF(T192+7&gt;='ouderschapsverlof na 1e jaar'!U$20,"",T192+7))</f>
        <v/>
      </c>
      <c r="U193" s="61" t="str">
        <f>IF('ouderschapsverlof na 1e jaar'!L232="","",'ouderschapsverlof na 1e jaar'!K$41+O193)</f>
        <v/>
      </c>
      <c r="V193" s="61" t="str">
        <f>IF('ouderschapsverlof na 1e jaar'!M232="","",'ouderschapsverlof na 1e jaar'!K$41+P193)</f>
        <v/>
      </c>
      <c r="W193" s="61" t="str">
        <f>IF('ouderschapsverlof na 1e jaar'!N232="","",'ouderschapsverlof na 1e jaar'!K$41+Q193)</f>
        <v/>
      </c>
      <c r="X193" s="61" t="str">
        <f>IF('ouderschapsverlof na 1e jaar'!O232="","",'ouderschapsverlof na 1e jaar'!K$41+R193)</f>
        <v/>
      </c>
      <c r="Y193" s="61" t="str">
        <f>IF('ouderschapsverlof na 1e jaar'!P232="","",'ouderschapsverlof na 1e jaar'!K$41+S193)</f>
        <v/>
      </c>
    </row>
    <row r="194" spans="1:25" x14ac:dyDescent="0.25">
      <c r="A194" s="1"/>
      <c r="I194" s="34" t="str">
        <f>IF(T193="","",IF(T193+7&gt;='ouderschapsverlof na 1e jaar'!J$20,"",I193+7))</f>
        <v/>
      </c>
      <c r="J194" s="61" t="str">
        <f>IF('ouderschapsverlof na 1e jaar'!C233="","",'ouderschapsverlof na 1e jaar'!B$41+O194)</f>
        <v/>
      </c>
      <c r="K194" s="61" t="str">
        <f>IF('ouderschapsverlof na 1e jaar'!D233="","",'ouderschapsverlof na 1e jaar'!B$41+P194)</f>
        <v/>
      </c>
      <c r="L194" s="61" t="str">
        <f>IF('ouderschapsverlof na 1e jaar'!E233="","",'ouderschapsverlof na 1e jaar'!B$41+Q194)</f>
        <v/>
      </c>
      <c r="M194" s="61" t="str">
        <f>IF('ouderschapsverlof na 1e jaar'!F233="","",'ouderschapsverlof na 1e jaar'!B$41+R194)</f>
        <v/>
      </c>
      <c r="N194" s="61" t="str">
        <f>IF('ouderschapsverlof na 1e jaar'!G233="","",'ouderschapsverlof na 1e jaar'!B$41+S194)</f>
        <v/>
      </c>
      <c r="O194" s="18">
        <v>1344</v>
      </c>
      <c r="P194" s="18">
        <v>1345</v>
      </c>
      <c r="Q194" s="18">
        <v>1346</v>
      </c>
      <c r="R194" s="18">
        <v>1347</v>
      </c>
      <c r="S194" s="18">
        <v>1348</v>
      </c>
      <c r="T194" s="34" t="str">
        <f>IF(T193="","",IF(T193+7&gt;='ouderschapsverlof na 1e jaar'!U$20,"",T193+7))</f>
        <v/>
      </c>
      <c r="U194" s="61" t="str">
        <f>IF('ouderschapsverlof na 1e jaar'!L233="","",'ouderschapsverlof na 1e jaar'!K$41+O194)</f>
        <v/>
      </c>
      <c r="V194" s="61" t="str">
        <f>IF('ouderschapsverlof na 1e jaar'!M233="","",'ouderschapsverlof na 1e jaar'!K$41+P194)</f>
        <v/>
      </c>
      <c r="W194" s="61" t="str">
        <f>IF('ouderschapsverlof na 1e jaar'!N233="","",'ouderschapsverlof na 1e jaar'!K$41+Q194)</f>
        <v/>
      </c>
      <c r="X194" s="61" t="str">
        <f>IF('ouderschapsverlof na 1e jaar'!O233="","",'ouderschapsverlof na 1e jaar'!K$41+R194)</f>
        <v/>
      </c>
      <c r="Y194" s="61" t="str">
        <f>IF('ouderschapsverlof na 1e jaar'!P233="","",'ouderschapsverlof na 1e jaar'!K$41+S194)</f>
        <v/>
      </c>
    </row>
    <row r="195" spans="1:25" x14ac:dyDescent="0.25">
      <c r="A195" s="1"/>
      <c r="I195" s="34" t="str">
        <f>IF(T194="","",IF(T194+7&gt;='ouderschapsverlof na 1e jaar'!J$20,"",I194+7))</f>
        <v/>
      </c>
      <c r="J195" s="61" t="str">
        <f>IF('ouderschapsverlof na 1e jaar'!C234="","",'ouderschapsverlof na 1e jaar'!B$41+O195)</f>
        <v/>
      </c>
      <c r="K195" s="61" t="str">
        <f>IF('ouderschapsverlof na 1e jaar'!D234="","",'ouderschapsverlof na 1e jaar'!B$41+P195)</f>
        <v/>
      </c>
      <c r="L195" s="61" t="str">
        <f>IF('ouderschapsverlof na 1e jaar'!E234="","",'ouderschapsverlof na 1e jaar'!B$41+Q195)</f>
        <v/>
      </c>
      <c r="M195" s="61" t="str">
        <f>IF('ouderschapsverlof na 1e jaar'!F234="","",'ouderschapsverlof na 1e jaar'!B$41+R195)</f>
        <v/>
      </c>
      <c r="N195" s="61" t="str">
        <f>IF('ouderschapsverlof na 1e jaar'!G234="","",'ouderschapsverlof na 1e jaar'!B$41+S195)</f>
        <v/>
      </c>
      <c r="O195" s="18">
        <v>1351</v>
      </c>
      <c r="P195" s="18">
        <v>1352</v>
      </c>
      <c r="Q195" s="18">
        <v>1353</v>
      </c>
      <c r="R195" s="18">
        <v>1354</v>
      </c>
      <c r="S195" s="18">
        <v>1355</v>
      </c>
      <c r="T195" s="34" t="str">
        <f>IF(T194="","",IF(T194+7&gt;='ouderschapsverlof na 1e jaar'!U$20,"",T194+7))</f>
        <v/>
      </c>
      <c r="U195" s="61" t="str">
        <f>IF('ouderschapsverlof na 1e jaar'!L234="","",'ouderschapsverlof na 1e jaar'!K$41+O195)</f>
        <v/>
      </c>
      <c r="V195" s="61" t="str">
        <f>IF('ouderschapsverlof na 1e jaar'!M234="","",'ouderschapsverlof na 1e jaar'!K$41+P195)</f>
        <v/>
      </c>
      <c r="W195" s="61" t="str">
        <f>IF('ouderschapsverlof na 1e jaar'!N234="","",'ouderschapsverlof na 1e jaar'!K$41+Q195)</f>
        <v/>
      </c>
      <c r="X195" s="61" t="str">
        <f>IF('ouderschapsverlof na 1e jaar'!O234="","",'ouderschapsverlof na 1e jaar'!K$41+R195)</f>
        <v/>
      </c>
      <c r="Y195" s="61" t="str">
        <f>IF('ouderschapsverlof na 1e jaar'!P234="","",'ouderschapsverlof na 1e jaar'!K$41+S195)</f>
        <v/>
      </c>
    </row>
    <row r="196" spans="1:25" x14ac:dyDescent="0.25">
      <c r="A196" s="1"/>
      <c r="I196" s="34" t="str">
        <f>IF(T195="","",IF(T195+7&gt;='ouderschapsverlof na 1e jaar'!J$20,"",I195+7))</f>
        <v/>
      </c>
      <c r="J196" s="61" t="str">
        <f>IF('ouderschapsverlof na 1e jaar'!C235="","",'ouderschapsverlof na 1e jaar'!B$41+O196)</f>
        <v/>
      </c>
      <c r="K196" s="61" t="str">
        <f>IF('ouderschapsverlof na 1e jaar'!D235="","",'ouderschapsverlof na 1e jaar'!B$41+P196)</f>
        <v/>
      </c>
      <c r="L196" s="61" t="str">
        <f>IF('ouderschapsverlof na 1e jaar'!E235="","",'ouderschapsverlof na 1e jaar'!B$41+Q196)</f>
        <v/>
      </c>
      <c r="M196" s="61" t="str">
        <f>IF('ouderschapsverlof na 1e jaar'!F235="","",'ouderschapsverlof na 1e jaar'!B$41+R196)</f>
        <v/>
      </c>
      <c r="N196" s="61" t="str">
        <f>IF('ouderschapsverlof na 1e jaar'!G235="","",'ouderschapsverlof na 1e jaar'!B$41+S196)</f>
        <v/>
      </c>
      <c r="O196" s="18">
        <v>1358</v>
      </c>
      <c r="P196" s="18">
        <v>1359</v>
      </c>
      <c r="Q196" s="18">
        <v>1360</v>
      </c>
      <c r="R196" s="18">
        <v>1361</v>
      </c>
      <c r="S196" s="18">
        <v>1362</v>
      </c>
      <c r="T196" s="34" t="str">
        <f>IF(T195="","",IF(T195+7&gt;='ouderschapsverlof na 1e jaar'!U$20,"",T195+7))</f>
        <v/>
      </c>
      <c r="U196" s="61" t="str">
        <f>IF('ouderschapsverlof na 1e jaar'!L235="","",'ouderschapsverlof na 1e jaar'!K$41+O196)</f>
        <v/>
      </c>
      <c r="V196" s="61" t="str">
        <f>IF('ouderschapsverlof na 1e jaar'!M235="","",'ouderschapsverlof na 1e jaar'!K$41+P196)</f>
        <v/>
      </c>
      <c r="W196" s="61" t="str">
        <f>IF('ouderschapsverlof na 1e jaar'!N235="","",'ouderschapsverlof na 1e jaar'!K$41+Q196)</f>
        <v/>
      </c>
      <c r="X196" s="61" t="str">
        <f>IF('ouderschapsverlof na 1e jaar'!O235="","",'ouderschapsverlof na 1e jaar'!K$41+R196)</f>
        <v/>
      </c>
      <c r="Y196" s="61" t="str">
        <f>IF('ouderschapsverlof na 1e jaar'!P235="","",'ouderschapsverlof na 1e jaar'!K$41+S196)</f>
        <v/>
      </c>
    </row>
    <row r="197" spans="1:25" x14ac:dyDescent="0.25">
      <c r="A197" s="1"/>
      <c r="I197" s="34" t="str">
        <f>IF(T196="","",IF(T196+7&gt;='ouderschapsverlof na 1e jaar'!J$20,"",I196+7))</f>
        <v/>
      </c>
      <c r="J197" s="61" t="str">
        <f>IF('ouderschapsverlof na 1e jaar'!C236="","",'ouderschapsverlof na 1e jaar'!B$41+O197)</f>
        <v/>
      </c>
      <c r="K197" s="61" t="str">
        <f>IF('ouderschapsverlof na 1e jaar'!D236="","",'ouderschapsverlof na 1e jaar'!B$41+P197)</f>
        <v/>
      </c>
      <c r="L197" s="61" t="str">
        <f>IF('ouderschapsverlof na 1e jaar'!E236="","",'ouderschapsverlof na 1e jaar'!B$41+Q197)</f>
        <v/>
      </c>
      <c r="M197" s="61" t="str">
        <f>IF('ouderschapsverlof na 1e jaar'!F236="","",'ouderschapsverlof na 1e jaar'!B$41+R197)</f>
        <v/>
      </c>
      <c r="N197" s="61" t="str">
        <f>IF('ouderschapsverlof na 1e jaar'!G236="","",'ouderschapsverlof na 1e jaar'!B$41+S197)</f>
        <v/>
      </c>
      <c r="O197" s="18">
        <v>1365</v>
      </c>
      <c r="P197" s="18">
        <v>1366</v>
      </c>
      <c r="Q197" s="18">
        <v>1367</v>
      </c>
      <c r="R197" s="18">
        <v>1368</v>
      </c>
      <c r="S197" s="18">
        <v>1369</v>
      </c>
      <c r="T197" s="34" t="str">
        <f>IF(T196="","",IF(T196+7&gt;='ouderschapsverlof na 1e jaar'!U$20,"",T196+7))</f>
        <v/>
      </c>
      <c r="U197" s="61" t="str">
        <f>IF('ouderschapsverlof na 1e jaar'!L236="","",'ouderschapsverlof na 1e jaar'!K$41+O197)</f>
        <v/>
      </c>
      <c r="V197" s="61" t="str">
        <f>IF('ouderschapsverlof na 1e jaar'!M236="","",'ouderschapsverlof na 1e jaar'!K$41+P197)</f>
        <v/>
      </c>
      <c r="W197" s="61" t="str">
        <f>IF('ouderschapsverlof na 1e jaar'!N236="","",'ouderschapsverlof na 1e jaar'!K$41+Q197)</f>
        <v/>
      </c>
      <c r="X197" s="61" t="str">
        <f>IF('ouderschapsverlof na 1e jaar'!O236="","",'ouderschapsverlof na 1e jaar'!K$41+R197)</f>
        <v/>
      </c>
      <c r="Y197" s="61" t="str">
        <f>IF('ouderschapsverlof na 1e jaar'!P236="","",'ouderschapsverlof na 1e jaar'!K$41+S197)</f>
        <v/>
      </c>
    </row>
    <row r="198" spans="1:25" x14ac:dyDescent="0.25">
      <c r="A198" s="1"/>
      <c r="I198" s="34" t="str">
        <f>IF(T197="","",IF(T197+7&gt;='ouderschapsverlof na 1e jaar'!J$20,"",I197+7))</f>
        <v/>
      </c>
      <c r="J198" s="61" t="str">
        <f>IF('ouderschapsverlof na 1e jaar'!C237="","",'ouderschapsverlof na 1e jaar'!B$41+O198)</f>
        <v/>
      </c>
      <c r="K198" s="61" t="str">
        <f>IF('ouderschapsverlof na 1e jaar'!D237="","",'ouderschapsverlof na 1e jaar'!B$41+P198)</f>
        <v/>
      </c>
      <c r="L198" s="61" t="str">
        <f>IF('ouderschapsverlof na 1e jaar'!E237="","",'ouderschapsverlof na 1e jaar'!B$41+Q198)</f>
        <v/>
      </c>
      <c r="M198" s="61" t="str">
        <f>IF('ouderschapsverlof na 1e jaar'!F237="","",'ouderschapsverlof na 1e jaar'!B$41+R198)</f>
        <v/>
      </c>
      <c r="N198" s="61" t="str">
        <f>IF('ouderschapsverlof na 1e jaar'!G237="","",'ouderschapsverlof na 1e jaar'!B$41+S198)</f>
        <v/>
      </c>
      <c r="O198" s="18">
        <v>1372</v>
      </c>
      <c r="P198" s="18">
        <v>1373</v>
      </c>
      <c r="Q198" s="18">
        <v>1374</v>
      </c>
      <c r="R198" s="18">
        <v>1375</v>
      </c>
      <c r="S198" s="18">
        <v>1376</v>
      </c>
      <c r="T198" s="34" t="str">
        <f>IF(T197="","",IF(T197+7&gt;='ouderschapsverlof na 1e jaar'!U$20,"",T197+7))</f>
        <v/>
      </c>
      <c r="U198" s="61" t="str">
        <f>IF('ouderschapsverlof na 1e jaar'!L237="","",'ouderschapsverlof na 1e jaar'!K$41+O198)</f>
        <v/>
      </c>
      <c r="V198" s="61" t="str">
        <f>IF('ouderschapsverlof na 1e jaar'!M237="","",'ouderschapsverlof na 1e jaar'!K$41+P198)</f>
        <v/>
      </c>
      <c r="W198" s="61" t="str">
        <f>IF('ouderschapsverlof na 1e jaar'!N237="","",'ouderschapsverlof na 1e jaar'!K$41+Q198)</f>
        <v/>
      </c>
      <c r="X198" s="61" t="str">
        <f>IF('ouderschapsverlof na 1e jaar'!O237="","",'ouderschapsverlof na 1e jaar'!K$41+R198)</f>
        <v/>
      </c>
      <c r="Y198" s="61" t="str">
        <f>IF('ouderschapsverlof na 1e jaar'!P237="","",'ouderschapsverlof na 1e jaar'!K$41+S198)</f>
        <v/>
      </c>
    </row>
    <row r="199" spans="1:25" x14ac:dyDescent="0.25">
      <c r="A199" s="1"/>
      <c r="I199" s="34" t="str">
        <f>IF(T198="","",IF(T198+7&gt;='ouderschapsverlof na 1e jaar'!J$20,"",I198+7))</f>
        <v/>
      </c>
      <c r="J199" s="61" t="str">
        <f>IF('ouderschapsverlof na 1e jaar'!C238="","",'ouderschapsverlof na 1e jaar'!B$41+O199)</f>
        <v/>
      </c>
      <c r="K199" s="61" t="str">
        <f>IF('ouderschapsverlof na 1e jaar'!D238="","",'ouderschapsverlof na 1e jaar'!B$41+P199)</f>
        <v/>
      </c>
      <c r="L199" s="61" t="str">
        <f>IF('ouderschapsverlof na 1e jaar'!E238="","",'ouderschapsverlof na 1e jaar'!B$41+Q199)</f>
        <v/>
      </c>
      <c r="M199" s="61" t="str">
        <f>IF('ouderschapsverlof na 1e jaar'!F238="","",'ouderschapsverlof na 1e jaar'!B$41+R199)</f>
        <v/>
      </c>
      <c r="N199" s="61" t="str">
        <f>IF('ouderschapsverlof na 1e jaar'!G238="","",'ouderschapsverlof na 1e jaar'!B$41+S199)</f>
        <v/>
      </c>
      <c r="O199" s="18">
        <v>1379</v>
      </c>
      <c r="P199" s="18">
        <v>1380</v>
      </c>
      <c r="Q199" s="18">
        <v>1381</v>
      </c>
      <c r="R199" s="18">
        <v>1382</v>
      </c>
      <c r="S199" s="18">
        <v>1383</v>
      </c>
      <c r="T199" s="34" t="str">
        <f>IF(T198="","",IF(T198+7&gt;='ouderschapsverlof na 1e jaar'!U$20,"",T198+7))</f>
        <v/>
      </c>
      <c r="U199" s="61" t="str">
        <f>IF('ouderschapsverlof na 1e jaar'!L238="","",'ouderschapsverlof na 1e jaar'!K$41+O199)</f>
        <v/>
      </c>
      <c r="V199" s="61" t="str">
        <f>IF('ouderschapsverlof na 1e jaar'!M238="","",'ouderschapsverlof na 1e jaar'!K$41+P199)</f>
        <v/>
      </c>
      <c r="W199" s="61" t="str">
        <f>IF('ouderschapsverlof na 1e jaar'!N238="","",'ouderschapsverlof na 1e jaar'!K$41+Q199)</f>
        <v/>
      </c>
      <c r="X199" s="61" t="str">
        <f>IF('ouderschapsverlof na 1e jaar'!O238="","",'ouderschapsverlof na 1e jaar'!K$41+R199)</f>
        <v/>
      </c>
      <c r="Y199" s="61" t="str">
        <f>IF('ouderschapsverlof na 1e jaar'!P238="","",'ouderschapsverlof na 1e jaar'!K$41+S199)</f>
        <v/>
      </c>
    </row>
    <row r="200" spans="1:25" x14ac:dyDescent="0.25">
      <c r="A200" s="1"/>
      <c r="I200" s="34" t="str">
        <f>IF(T199="","",IF(T199+7&gt;='ouderschapsverlof na 1e jaar'!J$20,"",I199+7))</f>
        <v/>
      </c>
      <c r="J200" s="61" t="str">
        <f>IF('ouderschapsverlof na 1e jaar'!C239="","",'ouderschapsverlof na 1e jaar'!B$41+O200)</f>
        <v/>
      </c>
      <c r="K200" s="61" t="str">
        <f>IF('ouderschapsverlof na 1e jaar'!D239="","",'ouderschapsverlof na 1e jaar'!B$41+P200)</f>
        <v/>
      </c>
      <c r="L200" s="61" t="str">
        <f>IF('ouderschapsverlof na 1e jaar'!E239="","",'ouderschapsverlof na 1e jaar'!B$41+Q200)</f>
        <v/>
      </c>
      <c r="M200" s="61" t="str">
        <f>IF('ouderschapsverlof na 1e jaar'!F239="","",'ouderschapsverlof na 1e jaar'!B$41+R200)</f>
        <v/>
      </c>
      <c r="N200" s="61" t="str">
        <f>IF('ouderschapsverlof na 1e jaar'!G239="","",'ouderschapsverlof na 1e jaar'!B$41+S200)</f>
        <v/>
      </c>
      <c r="O200" s="18">
        <v>1386</v>
      </c>
      <c r="P200" s="18">
        <v>1387</v>
      </c>
      <c r="Q200" s="18">
        <v>1388</v>
      </c>
      <c r="R200" s="18">
        <v>1389</v>
      </c>
      <c r="S200" s="18">
        <v>1390</v>
      </c>
      <c r="T200" s="34" t="str">
        <f>IF(T199="","",IF(T199+7&gt;='ouderschapsverlof na 1e jaar'!U$20,"",T199+7))</f>
        <v/>
      </c>
      <c r="U200" s="61" t="str">
        <f>IF('ouderschapsverlof na 1e jaar'!L239="","",'ouderschapsverlof na 1e jaar'!K$41+O200)</f>
        <v/>
      </c>
      <c r="V200" s="61" t="str">
        <f>IF('ouderschapsverlof na 1e jaar'!M239="","",'ouderschapsverlof na 1e jaar'!K$41+P200)</f>
        <v/>
      </c>
      <c r="W200" s="61" t="str">
        <f>IF('ouderschapsverlof na 1e jaar'!N239="","",'ouderschapsverlof na 1e jaar'!K$41+Q200)</f>
        <v/>
      </c>
      <c r="X200" s="61" t="str">
        <f>IF('ouderschapsverlof na 1e jaar'!O239="","",'ouderschapsverlof na 1e jaar'!K$41+R200)</f>
        <v/>
      </c>
      <c r="Y200" s="61" t="str">
        <f>IF('ouderschapsverlof na 1e jaar'!P239="","",'ouderschapsverlof na 1e jaar'!K$41+S200)</f>
        <v/>
      </c>
    </row>
    <row r="201" spans="1:25" x14ac:dyDescent="0.25">
      <c r="A201" s="1"/>
      <c r="I201" s="34" t="str">
        <f>IF(T200="","",IF(T200+7&gt;='ouderschapsverlof na 1e jaar'!J$20,"",I200+7))</f>
        <v/>
      </c>
      <c r="J201" s="61" t="str">
        <f>IF('ouderschapsverlof na 1e jaar'!C240="","",'ouderschapsverlof na 1e jaar'!B$41+O201)</f>
        <v/>
      </c>
      <c r="K201" s="61" t="str">
        <f>IF('ouderschapsverlof na 1e jaar'!D240="","",'ouderschapsverlof na 1e jaar'!B$41+P201)</f>
        <v/>
      </c>
      <c r="L201" s="61" t="str">
        <f>IF('ouderschapsverlof na 1e jaar'!E240="","",'ouderschapsverlof na 1e jaar'!B$41+Q201)</f>
        <v/>
      </c>
      <c r="M201" s="61" t="str">
        <f>IF('ouderschapsverlof na 1e jaar'!F240="","",'ouderschapsverlof na 1e jaar'!B$41+R201)</f>
        <v/>
      </c>
      <c r="N201" s="61" t="str">
        <f>IF('ouderschapsverlof na 1e jaar'!G240="","",'ouderschapsverlof na 1e jaar'!B$41+S201)</f>
        <v/>
      </c>
      <c r="O201" s="18">
        <v>1393</v>
      </c>
      <c r="P201" s="18">
        <v>1394</v>
      </c>
      <c r="Q201" s="18">
        <v>1395</v>
      </c>
      <c r="R201" s="18">
        <v>1396</v>
      </c>
      <c r="S201" s="18">
        <v>1397</v>
      </c>
      <c r="T201" s="34" t="str">
        <f>IF(T200="","",IF(T200+7&gt;='ouderschapsverlof na 1e jaar'!U$20,"",T200+7))</f>
        <v/>
      </c>
      <c r="U201" s="61" t="str">
        <f>IF('ouderschapsverlof na 1e jaar'!L240="","",'ouderschapsverlof na 1e jaar'!K$41+O201)</f>
        <v/>
      </c>
      <c r="V201" s="61" t="str">
        <f>IF('ouderschapsverlof na 1e jaar'!M240="","",'ouderschapsverlof na 1e jaar'!K$41+P201)</f>
        <v/>
      </c>
      <c r="W201" s="61" t="str">
        <f>IF('ouderschapsverlof na 1e jaar'!N240="","",'ouderschapsverlof na 1e jaar'!K$41+Q201)</f>
        <v/>
      </c>
      <c r="X201" s="61" t="str">
        <f>IF('ouderschapsverlof na 1e jaar'!O240="","",'ouderschapsverlof na 1e jaar'!K$41+R201)</f>
        <v/>
      </c>
      <c r="Y201" s="61" t="str">
        <f>IF('ouderschapsverlof na 1e jaar'!P240="","",'ouderschapsverlof na 1e jaar'!K$41+S201)</f>
        <v/>
      </c>
    </row>
    <row r="202" spans="1:25" x14ac:dyDescent="0.25">
      <c r="A202" s="1"/>
      <c r="I202" s="34" t="str">
        <f>IF(T201="","",IF(T201+7&gt;='ouderschapsverlof na 1e jaar'!J$20,"",I201+7))</f>
        <v/>
      </c>
      <c r="J202" s="61" t="str">
        <f>IF('ouderschapsverlof na 1e jaar'!C241="","",'ouderschapsverlof na 1e jaar'!B$41+O202)</f>
        <v/>
      </c>
      <c r="K202" s="61" t="str">
        <f>IF('ouderschapsverlof na 1e jaar'!D241="","",'ouderschapsverlof na 1e jaar'!B$41+P202)</f>
        <v/>
      </c>
      <c r="L202" s="61" t="str">
        <f>IF('ouderschapsverlof na 1e jaar'!E241="","",'ouderschapsverlof na 1e jaar'!B$41+Q202)</f>
        <v/>
      </c>
      <c r="M202" s="61" t="str">
        <f>IF('ouderschapsverlof na 1e jaar'!F241="","",'ouderschapsverlof na 1e jaar'!B$41+R202)</f>
        <v/>
      </c>
      <c r="N202" s="61" t="str">
        <f>IF('ouderschapsverlof na 1e jaar'!G241="","",'ouderschapsverlof na 1e jaar'!B$41+S202)</f>
        <v/>
      </c>
      <c r="O202" s="18">
        <v>1400</v>
      </c>
      <c r="P202" s="18">
        <v>1401</v>
      </c>
      <c r="Q202" s="18">
        <v>1402</v>
      </c>
      <c r="R202" s="18">
        <v>1403</v>
      </c>
      <c r="S202" s="18">
        <v>1404</v>
      </c>
      <c r="T202" s="34" t="str">
        <f>IF(T201="","",IF(T201+7&gt;='ouderschapsverlof na 1e jaar'!U$20,"",T201+7))</f>
        <v/>
      </c>
      <c r="U202" s="61" t="str">
        <f>IF('ouderschapsverlof na 1e jaar'!L241="","",'ouderschapsverlof na 1e jaar'!K$41+O202)</f>
        <v/>
      </c>
      <c r="V202" s="61" t="str">
        <f>IF('ouderschapsverlof na 1e jaar'!M241="","",'ouderschapsverlof na 1e jaar'!K$41+P202)</f>
        <v/>
      </c>
      <c r="W202" s="61" t="str">
        <f>IF('ouderschapsverlof na 1e jaar'!N241="","",'ouderschapsverlof na 1e jaar'!K$41+Q202)</f>
        <v/>
      </c>
      <c r="X202" s="61" t="str">
        <f>IF('ouderschapsverlof na 1e jaar'!O241="","",'ouderschapsverlof na 1e jaar'!K$41+R202)</f>
        <v/>
      </c>
      <c r="Y202" s="61" t="str">
        <f>IF('ouderschapsverlof na 1e jaar'!P241="","",'ouderschapsverlof na 1e jaar'!K$41+S202)</f>
        <v/>
      </c>
    </row>
    <row r="203" spans="1:25" x14ac:dyDescent="0.25">
      <c r="A203" s="1"/>
      <c r="I203" s="34" t="str">
        <f>IF(T202="","",IF(T202+7&gt;='ouderschapsverlof na 1e jaar'!J$20,"",I202+7))</f>
        <v/>
      </c>
      <c r="J203" s="61" t="str">
        <f>IF('ouderschapsverlof na 1e jaar'!C242="","",'ouderschapsverlof na 1e jaar'!B$41+O203)</f>
        <v/>
      </c>
      <c r="K203" s="61" t="str">
        <f>IF('ouderschapsverlof na 1e jaar'!D242="","",'ouderschapsverlof na 1e jaar'!B$41+P203)</f>
        <v/>
      </c>
      <c r="L203" s="61" t="str">
        <f>IF('ouderschapsverlof na 1e jaar'!E242="","",'ouderschapsverlof na 1e jaar'!B$41+Q203)</f>
        <v/>
      </c>
      <c r="M203" s="61" t="str">
        <f>IF('ouderschapsverlof na 1e jaar'!F242="","",'ouderschapsverlof na 1e jaar'!B$41+R203)</f>
        <v/>
      </c>
      <c r="N203" s="61" t="str">
        <f>IF('ouderschapsverlof na 1e jaar'!G242="","",'ouderschapsverlof na 1e jaar'!B$41+S203)</f>
        <v/>
      </c>
      <c r="O203" s="18">
        <v>1407</v>
      </c>
      <c r="P203" s="18">
        <v>1408</v>
      </c>
      <c r="Q203" s="18">
        <v>1409</v>
      </c>
      <c r="R203" s="18">
        <v>1410</v>
      </c>
      <c r="S203" s="18">
        <v>1411</v>
      </c>
      <c r="T203" s="34" t="str">
        <f>IF(T202="","",IF(T202+7&gt;='ouderschapsverlof na 1e jaar'!U$20,"",T202+7))</f>
        <v/>
      </c>
      <c r="U203" s="61" t="str">
        <f>IF('ouderschapsverlof na 1e jaar'!L242="","",'ouderschapsverlof na 1e jaar'!K$41+O203)</f>
        <v/>
      </c>
      <c r="V203" s="61" t="str">
        <f>IF('ouderschapsverlof na 1e jaar'!M242="","",'ouderschapsverlof na 1e jaar'!K$41+P203)</f>
        <v/>
      </c>
      <c r="W203" s="61" t="str">
        <f>IF('ouderschapsverlof na 1e jaar'!N242="","",'ouderschapsverlof na 1e jaar'!K$41+Q203)</f>
        <v/>
      </c>
      <c r="X203" s="61" t="str">
        <f>IF('ouderschapsverlof na 1e jaar'!O242="","",'ouderschapsverlof na 1e jaar'!K$41+R203)</f>
        <v/>
      </c>
      <c r="Y203" s="61" t="str">
        <f>IF('ouderschapsverlof na 1e jaar'!P242="","",'ouderschapsverlof na 1e jaar'!K$41+S203)</f>
        <v/>
      </c>
    </row>
    <row r="204" spans="1:25" x14ac:dyDescent="0.25">
      <c r="A204" s="1"/>
      <c r="I204" s="34" t="str">
        <f>IF(T203="","",IF(T203+7&gt;='ouderschapsverlof na 1e jaar'!J$20,"",I203+7))</f>
        <v/>
      </c>
      <c r="J204" s="61" t="str">
        <f>IF('ouderschapsverlof na 1e jaar'!C243="","",'ouderschapsverlof na 1e jaar'!B$41+O204)</f>
        <v/>
      </c>
      <c r="K204" s="61" t="str">
        <f>IF('ouderschapsverlof na 1e jaar'!D243="","",'ouderschapsverlof na 1e jaar'!B$41+P204)</f>
        <v/>
      </c>
      <c r="L204" s="61" t="str">
        <f>IF('ouderschapsverlof na 1e jaar'!E243="","",'ouderschapsverlof na 1e jaar'!B$41+Q204)</f>
        <v/>
      </c>
      <c r="M204" s="61" t="str">
        <f>IF('ouderschapsverlof na 1e jaar'!F243="","",'ouderschapsverlof na 1e jaar'!B$41+R204)</f>
        <v/>
      </c>
      <c r="N204" s="61" t="str">
        <f>IF('ouderschapsverlof na 1e jaar'!G243="","",'ouderschapsverlof na 1e jaar'!B$41+S204)</f>
        <v/>
      </c>
      <c r="O204" s="18">
        <v>1414</v>
      </c>
      <c r="P204" s="18">
        <v>1415</v>
      </c>
      <c r="Q204" s="18">
        <v>1416</v>
      </c>
      <c r="R204" s="18">
        <v>1417</v>
      </c>
      <c r="S204" s="18">
        <v>1418</v>
      </c>
      <c r="T204" s="34" t="str">
        <f>IF(T203="","",IF(T203+7&gt;='ouderschapsverlof na 1e jaar'!U$20,"",T203+7))</f>
        <v/>
      </c>
      <c r="U204" s="61" t="str">
        <f>IF('ouderschapsverlof na 1e jaar'!L243="","",'ouderschapsverlof na 1e jaar'!K$41+O204)</f>
        <v/>
      </c>
      <c r="V204" s="61" t="str">
        <f>IF('ouderschapsverlof na 1e jaar'!M243="","",'ouderschapsverlof na 1e jaar'!K$41+P204)</f>
        <v/>
      </c>
      <c r="W204" s="61" t="str">
        <f>IF('ouderschapsverlof na 1e jaar'!N243="","",'ouderschapsverlof na 1e jaar'!K$41+Q204)</f>
        <v/>
      </c>
      <c r="X204" s="61" t="str">
        <f>IF('ouderschapsverlof na 1e jaar'!O243="","",'ouderschapsverlof na 1e jaar'!K$41+R204)</f>
        <v/>
      </c>
      <c r="Y204" s="61" t="str">
        <f>IF('ouderschapsverlof na 1e jaar'!P243="","",'ouderschapsverlof na 1e jaar'!K$41+S204)</f>
        <v/>
      </c>
    </row>
    <row r="205" spans="1:25" x14ac:dyDescent="0.25">
      <c r="A205" s="1"/>
      <c r="I205" s="34" t="str">
        <f>IF(T204="","",IF(T204+7&gt;='ouderschapsverlof na 1e jaar'!J$20,"",I204+7))</f>
        <v/>
      </c>
      <c r="J205" s="61" t="str">
        <f>IF('ouderschapsverlof na 1e jaar'!C244="","",'ouderschapsverlof na 1e jaar'!B$41+O205)</f>
        <v/>
      </c>
      <c r="K205" s="61" t="str">
        <f>IF('ouderschapsverlof na 1e jaar'!D244="","",'ouderschapsverlof na 1e jaar'!B$41+P205)</f>
        <v/>
      </c>
      <c r="L205" s="61" t="str">
        <f>IF('ouderschapsverlof na 1e jaar'!E244="","",'ouderschapsverlof na 1e jaar'!B$41+Q205)</f>
        <v/>
      </c>
      <c r="M205" s="61" t="str">
        <f>IF('ouderschapsverlof na 1e jaar'!F244="","",'ouderschapsverlof na 1e jaar'!B$41+R205)</f>
        <v/>
      </c>
      <c r="N205" s="61" t="str">
        <f>IF('ouderschapsverlof na 1e jaar'!G244="","",'ouderschapsverlof na 1e jaar'!B$41+S205)</f>
        <v/>
      </c>
      <c r="O205" s="18">
        <v>1421</v>
      </c>
      <c r="P205" s="18">
        <v>1422</v>
      </c>
      <c r="Q205" s="18">
        <v>1423</v>
      </c>
      <c r="R205" s="18">
        <v>1424</v>
      </c>
      <c r="S205" s="18">
        <v>1425</v>
      </c>
      <c r="T205" s="34" t="str">
        <f>IF(T204="","",IF(T204+7&gt;='ouderschapsverlof na 1e jaar'!U$20,"",T204+7))</f>
        <v/>
      </c>
      <c r="U205" s="61" t="str">
        <f>IF('ouderschapsverlof na 1e jaar'!L244="","",'ouderschapsverlof na 1e jaar'!K$41+O205)</f>
        <v/>
      </c>
      <c r="V205" s="61" t="str">
        <f>IF('ouderschapsverlof na 1e jaar'!M244="","",'ouderschapsverlof na 1e jaar'!K$41+P205)</f>
        <v/>
      </c>
      <c r="W205" s="61" t="str">
        <f>IF('ouderschapsverlof na 1e jaar'!N244="","",'ouderschapsverlof na 1e jaar'!K$41+Q205)</f>
        <v/>
      </c>
      <c r="X205" s="61" t="str">
        <f>IF('ouderschapsverlof na 1e jaar'!O244="","",'ouderschapsverlof na 1e jaar'!K$41+R205)</f>
        <v/>
      </c>
      <c r="Y205" s="61" t="str">
        <f>IF('ouderschapsverlof na 1e jaar'!P244="","",'ouderschapsverlof na 1e jaar'!K$41+S205)</f>
        <v/>
      </c>
    </row>
    <row r="206" spans="1:25" x14ac:dyDescent="0.25">
      <c r="A206" s="1"/>
      <c r="I206" s="34" t="str">
        <f>IF(T205="","",IF(T205+7&gt;='ouderschapsverlof na 1e jaar'!J$20,"",I205+7))</f>
        <v/>
      </c>
      <c r="J206" s="61" t="str">
        <f>IF('ouderschapsverlof na 1e jaar'!C245="","",'ouderschapsverlof na 1e jaar'!B$41+O206)</f>
        <v/>
      </c>
      <c r="K206" s="61" t="str">
        <f>IF('ouderschapsverlof na 1e jaar'!D245="","",'ouderschapsverlof na 1e jaar'!B$41+P206)</f>
        <v/>
      </c>
      <c r="L206" s="61" t="str">
        <f>IF('ouderschapsverlof na 1e jaar'!E245="","",'ouderschapsverlof na 1e jaar'!B$41+Q206)</f>
        <v/>
      </c>
      <c r="M206" s="61" t="str">
        <f>IF('ouderschapsverlof na 1e jaar'!F245="","",'ouderschapsverlof na 1e jaar'!B$41+R206)</f>
        <v/>
      </c>
      <c r="N206" s="61" t="str">
        <f>IF('ouderschapsverlof na 1e jaar'!G245="","",'ouderschapsverlof na 1e jaar'!B$41+S206)</f>
        <v/>
      </c>
      <c r="O206" s="18">
        <v>1428</v>
      </c>
      <c r="P206" s="18">
        <v>1429</v>
      </c>
      <c r="Q206" s="18">
        <v>1430</v>
      </c>
      <c r="R206" s="18">
        <v>1431</v>
      </c>
      <c r="S206" s="18">
        <v>1432</v>
      </c>
      <c r="T206" s="34" t="str">
        <f>IF(T205="","",IF(T205+7&gt;='ouderschapsverlof na 1e jaar'!U$20,"",T205+7))</f>
        <v/>
      </c>
      <c r="U206" s="61" t="str">
        <f>IF('ouderschapsverlof na 1e jaar'!L245="","",'ouderschapsverlof na 1e jaar'!K$41+O206)</f>
        <v/>
      </c>
      <c r="V206" s="61" t="str">
        <f>IF('ouderschapsverlof na 1e jaar'!M245="","",'ouderschapsverlof na 1e jaar'!K$41+P206)</f>
        <v/>
      </c>
      <c r="W206" s="61" t="str">
        <f>IF('ouderschapsverlof na 1e jaar'!N245="","",'ouderschapsverlof na 1e jaar'!K$41+Q206)</f>
        <v/>
      </c>
      <c r="X206" s="61" t="str">
        <f>IF('ouderschapsverlof na 1e jaar'!O245="","",'ouderschapsverlof na 1e jaar'!K$41+R206)</f>
        <v/>
      </c>
      <c r="Y206" s="61" t="str">
        <f>IF('ouderschapsverlof na 1e jaar'!P245="","",'ouderschapsverlof na 1e jaar'!K$41+S206)</f>
        <v/>
      </c>
    </row>
    <row r="207" spans="1:25" x14ac:dyDescent="0.25">
      <c r="A207" s="1"/>
      <c r="I207" s="34" t="str">
        <f>IF(T206="","",IF(T206+7&gt;='ouderschapsverlof na 1e jaar'!J$20,"",I206+7))</f>
        <v/>
      </c>
      <c r="J207" s="61" t="str">
        <f>IF('ouderschapsverlof na 1e jaar'!C246="","",'ouderschapsverlof na 1e jaar'!B$41+O207)</f>
        <v/>
      </c>
      <c r="K207" s="61" t="str">
        <f>IF('ouderschapsverlof na 1e jaar'!D246="","",'ouderschapsverlof na 1e jaar'!B$41+P207)</f>
        <v/>
      </c>
      <c r="L207" s="61" t="str">
        <f>IF('ouderschapsverlof na 1e jaar'!E246="","",'ouderschapsverlof na 1e jaar'!B$41+Q207)</f>
        <v/>
      </c>
      <c r="M207" s="61" t="str">
        <f>IF('ouderschapsverlof na 1e jaar'!F246="","",'ouderschapsverlof na 1e jaar'!B$41+R207)</f>
        <v/>
      </c>
      <c r="N207" s="61" t="str">
        <f>IF('ouderschapsverlof na 1e jaar'!G246="","",'ouderschapsverlof na 1e jaar'!B$41+S207)</f>
        <v/>
      </c>
      <c r="O207" s="18">
        <v>1435</v>
      </c>
      <c r="P207" s="18">
        <v>1436</v>
      </c>
      <c r="Q207" s="18">
        <v>1437</v>
      </c>
      <c r="R207" s="18">
        <v>1438</v>
      </c>
      <c r="S207" s="18">
        <v>1439</v>
      </c>
      <c r="T207" s="34" t="str">
        <f>IF(T206="","",IF(T206+7&gt;='ouderschapsverlof na 1e jaar'!U$20,"",T206+7))</f>
        <v/>
      </c>
      <c r="U207" s="61" t="str">
        <f>IF('ouderschapsverlof na 1e jaar'!L246="","",'ouderschapsverlof na 1e jaar'!K$41+O207)</f>
        <v/>
      </c>
      <c r="V207" s="61" t="str">
        <f>IF('ouderschapsverlof na 1e jaar'!M246="","",'ouderschapsverlof na 1e jaar'!K$41+P207)</f>
        <v/>
      </c>
      <c r="W207" s="61" t="str">
        <f>IF('ouderschapsverlof na 1e jaar'!N246="","",'ouderschapsverlof na 1e jaar'!K$41+Q207)</f>
        <v/>
      </c>
      <c r="X207" s="61" t="str">
        <f>IF('ouderschapsverlof na 1e jaar'!O246="","",'ouderschapsverlof na 1e jaar'!K$41+R207)</f>
        <v/>
      </c>
      <c r="Y207" s="61" t="str">
        <f>IF('ouderschapsverlof na 1e jaar'!P246="","",'ouderschapsverlof na 1e jaar'!K$41+S207)</f>
        <v/>
      </c>
    </row>
    <row r="208" spans="1:25" x14ac:dyDescent="0.25">
      <c r="A208" s="1"/>
      <c r="I208" s="34" t="str">
        <f>IF(T207="","",IF(T207+7&gt;='ouderschapsverlof na 1e jaar'!J$20,"",I207+7))</f>
        <v/>
      </c>
      <c r="J208" s="61" t="str">
        <f>IF('ouderschapsverlof na 1e jaar'!C247="","",'ouderschapsverlof na 1e jaar'!B$41+O208)</f>
        <v/>
      </c>
      <c r="K208" s="61" t="str">
        <f>IF('ouderschapsverlof na 1e jaar'!D247="","",'ouderschapsverlof na 1e jaar'!B$41+P208)</f>
        <v/>
      </c>
      <c r="L208" s="61" t="str">
        <f>IF('ouderschapsverlof na 1e jaar'!E247="","",'ouderschapsverlof na 1e jaar'!B$41+Q208)</f>
        <v/>
      </c>
      <c r="M208" s="61" t="str">
        <f>IF('ouderschapsverlof na 1e jaar'!F247="","",'ouderschapsverlof na 1e jaar'!B$41+R208)</f>
        <v/>
      </c>
      <c r="N208" s="61" t="str">
        <f>IF('ouderschapsverlof na 1e jaar'!G247="","",'ouderschapsverlof na 1e jaar'!B$41+S208)</f>
        <v/>
      </c>
      <c r="O208" s="18">
        <v>1442</v>
      </c>
      <c r="P208" s="18">
        <v>1443</v>
      </c>
      <c r="Q208" s="18">
        <v>1444</v>
      </c>
      <c r="R208" s="18">
        <v>1445</v>
      </c>
      <c r="S208" s="18">
        <v>1446</v>
      </c>
      <c r="T208" s="34" t="str">
        <f>IF(T207="","",IF(T207+7&gt;='ouderschapsverlof na 1e jaar'!U$20,"",T207+7))</f>
        <v/>
      </c>
      <c r="U208" s="61" t="str">
        <f>IF('ouderschapsverlof na 1e jaar'!L247="","",'ouderschapsverlof na 1e jaar'!K$41+O208)</f>
        <v/>
      </c>
      <c r="V208" s="61" t="str">
        <f>IF('ouderschapsverlof na 1e jaar'!M247="","",'ouderschapsverlof na 1e jaar'!K$41+P208)</f>
        <v/>
      </c>
      <c r="W208" s="61" t="str">
        <f>IF('ouderschapsverlof na 1e jaar'!N247="","",'ouderschapsverlof na 1e jaar'!K$41+Q208)</f>
        <v/>
      </c>
      <c r="X208" s="61" t="str">
        <f>IF('ouderschapsverlof na 1e jaar'!O247="","",'ouderschapsverlof na 1e jaar'!K$41+R208)</f>
        <v/>
      </c>
      <c r="Y208" s="61" t="str">
        <f>IF('ouderschapsverlof na 1e jaar'!P247="","",'ouderschapsverlof na 1e jaar'!K$41+S208)</f>
        <v/>
      </c>
    </row>
    <row r="209" spans="1:25" x14ac:dyDescent="0.25">
      <c r="A209" s="1"/>
      <c r="I209" s="34" t="str">
        <f>IF(T208="","",IF(T208+7&gt;='ouderschapsverlof na 1e jaar'!J$20,"",I208+7))</f>
        <v/>
      </c>
      <c r="J209" s="61" t="str">
        <f>IF('ouderschapsverlof na 1e jaar'!C248="","",'ouderschapsverlof na 1e jaar'!B$41+O209)</f>
        <v/>
      </c>
      <c r="K209" s="61" t="str">
        <f>IF('ouderschapsverlof na 1e jaar'!D248="","",'ouderschapsverlof na 1e jaar'!B$41+P209)</f>
        <v/>
      </c>
      <c r="L209" s="61" t="str">
        <f>IF('ouderschapsverlof na 1e jaar'!E248="","",'ouderschapsverlof na 1e jaar'!B$41+Q209)</f>
        <v/>
      </c>
      <c r="M209" s="61" t="str">
        <f>IF('ouderschapsverlof na 1e jaar'!F248="","",'ouderschapsverlof na 1e jaar'!B$41+R209)</f>
        <v/>
      </c>
      <c r="N209" s="61" t="str">
        <f>IF('ouderschapsverlof na 1e jaar'!G248="","",'ouderschapsverlof na 1e jaar'!B$41+S209)</f>
        <v/>
      </c>
      <c r="O209" s="18">
        <v>1449</v>
      </c>
      <c r="P209" s="18">
        <v>1450</v>
      </c>
      <c r="Q209" s="18">
        <v>1451</v>
      </c>
      <c r="R209" s="18">
        <v>1452</v>
      </c>
      <c r="S209" s="18">
        <v>1453</v>
      </c>
      <c r="T209" s="34" t="str">
        <f>IF(T208="","",IF(T208+7&gt;='ouderschapsverlof na 1e jaar'!U$20,"",T208+7))</f>
        <v/>
      </c>
      <c r="U209" s="61" t="str">
        <f>IF('ouderschapsverlof na 1e jaar'!L248="","",'ouderschapsverlof na 1e jaar'!K$41+O209)</f>
        <v/>
      </c>
      <c r="V209" s="61" t="str">
        <f>IF('ouderschapsverlof na 1e jaar'!M248="","",'ouderschapsverlof na 1e jaar'!K$41+P209)</f>
        <v/>
      </c>
      <c r="W209" s="61" t="str">
        <f>IF('ouderschapsverlof na 1e jaar'!N248="","",'ouderschapsverlof na 1e jaar'!K$41+Q209)</f>
        <v/>
      </c>
      <c r="X209" s="61" t="str">
        <f>IF('ouderschapsverlof na 1e jaar'!O248="","",'ouderschapsverlof na 1e jaar'!K$41+R209)</f>
        <v/>
      </c>
      <c r="Y209" s="61" t="str">
        <f>IF('ouderschapsverlof na 1e jaar'!P248="","",'ouderschapsverlof na 1e jaar'!K$41+S209)</f>
        <v/>
      </c>
    </row>
    <row r="210" spans="1:25" x14ac:dyDescent="0.25">
      <c r="A210" s="1"/>
      <c r="I210" s="34" t="str">
        <f>IF(T209="","",IF(T209+7&gt;='ouderschapsverlof na 1e jaar'!J$20,"",I209+7))</f>
        <v/>
      </c>
      <c r="J210" s="61" t="str">
        <f>IF('ouderschapsverlof na 1e jaar'!C249="","",'ouderschapsverlof na 1e jaar'!B$41+O210)</f>
        <v/>
      </c>
      <c r="K210" s="61" t="str">
        <f>IF('ouderschapsverlof na 1e jaar'!D249="","",'ouderschapsverlof na 1e jaar'!B$41+P210)</f>
        <v/>
      </c>
      <c r="L210" s="61" t="str">
        <f>IF('ouderschapsverlof na 1e jaar'!E249="","",'ouderschapsverlof na 1e jaar'!B$41+Q210)</f>
        <v/>
      </c>
      <c r="M210" s="61" t="str">
        <f>IF('ouderschapsverlof na 1e jaar'!F249="","",'ouderschapsverlof na 1e jaar'!B$41+R210)</f>
        <v/>
      </c>
      <c r="N210" s="61" t="str">
        <f>IF('ouderschapsverlof na 1e jaar'!G249="","",'ouderschapsverlof na 1e jaar'!B$41+S210)</f>
        <v/>
      </c>
      <c r="O210" s="18">
        <v>1456</v>
      </c>
      <c r="P210" s="18">
        <v>1457</v>
      </c>
      <c r="Q210" s="18">
        <v>1458</v>
      </c>
      <c r="R210" s="18">
        <v>1459</v>
      </c>
      <c r="S210" s="18">
        <v>1460</v>
      </c>
      <c r="T210" s="34" t="str">
        <f>IF(T209="","",IF(T209+7&gt;='ouderschapsverlof na 1e jaar'!U$20,"",T209+7))</f>
        <v/>
      </c>
      <c r="U210" s="61" t="str">
        <f>IF('ouderschapsverlof na 1e jaar'!L249="","",'ouderschapsverlof na 1e jaar'!K$41+O210)</f>
        <v/>
      </c>
      <c r="V210" s="61" t="str">
        <f>IF('ouderschapsverlof na 1e jaar'!M249="","",'ouderschapsverlof na 1e jaar'!K$41+P210)</f>
        <v/>
      </c>
      <c r="W210" s="61" t="str">
        <f>IF('ouderschapsverlof na 1e jaar'!N249="","",'ouderschapsverlof na 1e jaar'!K$41+Q210)</f>
        <v/>
      </c>
      <c r="X210" s="61" t="str">
        <f>IF('ouderschapsverlof na 1e jaar'!O249="","",'ouderschapsverlof na 1e jaar'!K$41+R210)</f>
        <v/>
      </c>
      <c r="Y210" s="61" t="str">
        <f>IF('ouderschapsverlof na 1e jaar'!P249="","",'ouderschapsverlof na 1e jaar'!K$41+S210)</f>
        <v/>
      </c>
    </row>
    <row r="211" spans="1:25" x14ac:dyDescent="0.25">
      <c r="A211" s="1"/>
      <c r="I211" s="34" t="str">
        <f>IF(T210="","",IF(T210+7&gt;='ouderschapsverlof na 1e jaar'!J$20,"",I210+7))</f>
        <v/>
      </c>
      <c r="J211" s="61" t="str">
        <f>IF('ouderschapsverlof na 1e jaar'!C250="","",'ouderschapsverlof na 1e jaar'!B$41+O211)</f>
        <v/>
      </c>
      <c r="K211" s="61" t="str">
        <f>IF('ouderschapsverlof na 1e jaar'!D250="","",'ouderschapsverlof na 1e jaar'!B$41+P211)</f>
        <v/>
      </c>
      <c r="L211" s="61" t="str">
        <f>IF('ouderschapsverlof na 1e jaar'!E250="","",'ouderschapsverlof na 1e jaar'!B$41+Q211)</f>
        <v/>
      </c>
      <c r="M211" s="61" t="str">
        <f>IF('ouderschapsverlof na 1e jaar'!F250="","",'ouderschapsverlof na 1e jaar'!B$41+R211)</f>
        <v/>
      </c>
      <c r="N211" s="61" t="str">
        <f>IF('ouderschapsverlof na 1e jaar'!G250="","",'ouderschapsverlof na 1e jaar'!B$41+S211)</f>
        <v/>
      </c>
      <c r="O211" s="18">
        <v>1463</v>
      </c>
      <c r="P211" s="18">
        <v>1464</v>
      </c>
      <c r="Q211" s="18">
        <v>1465</v>
      </c>
      <c r="R211" s="18">
        <v>1466</v>
      </c>
      <c r="S211" s="18">
        <v>1467</v>
      </c>
      <c r="T211" s="34" t="str">
        <f>IF(T210="","",IF(T210+7&gt;='ouderschapsverlof na 1e jaar'!U$20,"",T210+7))</f>
        <v/>
      </c>
      <c r="U211" s="61" t="str">
        <f>IF('ouderschapsverlof na 1e jaar'!L250="","",'ouderschapsverlof na 1e jaar'!K$41+O211)</f>
        <v/>
      </c>
      <c r="V211" s="61" t="str">
        <f>IF('ouderschapsverlof na 1e jaar'!M250="","",'ouderschapsverlof na 1e jaar'!K$41+P211)</f>
        <v/>
      </c>
      <c r="W211" s="61" t="str">
        <f>IF('ouderschapsverlof na 1e jaar'!N250="","",'ouderschapsverlof na 1e jaar'!K$41+Q211)</f>
        <v/>
      </c>
      <c r="X211" s="61" t="str">
        <f>IF('ouderschapsverlof na 1e jaar'!O250="","",'ouderschapsverlof na 1e jaar'!K$41+R211)</f>
        <v/>
      </c>
      <c r="Y211" s="61" t="str">
        <f>IF('ouderschapsverlof na 1e jaar'!P250="","",'ouderschapsverlof na 1e jaar'!K$41+S211)</f>
        <v/>
      </c>
    </row>
    <row r="212" spans="1:25" x14ac:dyDescent="0.25">
      <c r="A212" s="1"/>
      <c r="I212" s="34" t="str">
        <f>IF(T211="","",IF(T211+7&gt;='ouderschapsverlof na 1e jaar'!J$20,"",I211+7))</f>
        <v/>
      </c>
      <c r="J212" s="61" t="str">
        <f>IF('ouderschapsverlof na 1e jaar'!C251="","",'ouderschapsverlof na 1e jaar'!B$41+O212)</f>
        <v/>
      </c>
      <c r="K212" s="61" t="str">
        <f>IF('ouderschapsverlof na 1e jaar'!D251="","",'ouderschapsverlof na 1e jaar'!B$41+P212)</f>
        <v/>
      </c>
      <c r="L212" s="61" t="str">
        <f>IF('ouderschapsverlof na 1e jaar'!E251="","",'ouderschapsverlof na 1e jaar'!B$41+Q212)</f>
        <v/>
      </c>
      <c r="M212" s="61" t="str">
        <f>IF('ouderschapsverlof na 1e jaar'!F251="","",'ouderschapsverlof na 1e jaar'!B$41+R212)</f>
        <v/>
      </c>
      <c r="N212" s="61" t="str">
        <f>IF('ouderschapsverlof na 1e jaar'!G251="","",'ouderschapsverlof na 1e jaar'!B$41+S212)</f>
        <v/>
      </c>
      <c r="O212" s="18">
        <v>1470</v>
      </c>
      <c r="P212" s="18">
        <v>1471</v>
      </c>
      <c r="Q212" s="18">
        <v>1472</v>
      </c>
      <c r="R212" s="18">
        <v>1473</v>
      </c>
      <c r="S212" s="18">
        <v>1474</v>
      </c>
      <c r="T212" s="34" t="str">
        <f>IF(T211="","",IF(T211+7&gt;='ouderschapsverlof na 1e jaar'!U$20,"",T211+7))</f>
        <v/>
      </c>
      <c r="U212" s="61" t="str">
        <f>IF('ouderschapsverlof na 1e jaar'!L251="","",'ouderschapsverlof na 1e jaar'!K$41+O212)</f>
        <v/>
      </c>
      <c r="V212" s="61" t="str">
        <f>IF('ouderschapsverlof na 1e jaar'!M251="","",'ouderschapsverlof na 1e jaar'!K$41+P212)</f>
        <v/>
      </c>
      <c r="W212" s="61" t="str">
        <f>IF('ouderschapsverlof na 1e jaar'!N251="","",'ouderschapsverlof na 1e jaar'!K$41+Q212)</f>
        <v/>
      </c>
      <c r="X212" s="61" t="str">
        <f>IF('ouderschapsverlof na 1e jaar'!O251="","",'ouderschapsverlof na 1e jaar'!K$41+R212)</f>
        <v/>
      </c>
      <c r="Y212" s="61" t="str">
        <f>IF('ouderschapsverlof na 1e jaar'!P251="","",'ouderschapsverlof na 1e jaar'!K$41+S212)</f>
        <v/>
      </c>
    </row>
    <row r="213" spans="1:25" x14ac:dyDescent="0.25">
      <c r="A213" s="1"/>
      <c r="I213" s="34" t="str">
        <f>IF(T212="","",IF(T212+7&gt;='ouderschapsverlof na 1e jaar'!J$20,"",I212+7))</f>
        <v/>
      </c>
      <c r="J213" s="61" t="str">
        <f>IF('ouderschapsverlof na 1e jaar'!C252="","",'ouderschapsverlof na 1e jaar'!B$41+O213)</f>
        <v/>
      </c>
      <c r="K213" s="61" t="str">
        <f>IF('ouderschapsverlof na 1e jaar'!D252="","",'ouderschapsverlof na 1e jaar'!B$41+P213)</f>
        <v/>
      </c>
      <c r="L213" s="61" t="str">
        <f>IF('ouderschapsverlof na 1e jaar'!E252="","",'ouderschapsverlof na 1e jaar'!B$41+Q213)</f>
        <v/>
      </c>
      <c r="M213" s="61" t="str">
        <f>IF('ouderschapsverlof na 1e jaar'!F252="","",'ouderschapsverlof na 1e jaar'!B$41+R213)</f>
        <v/>
      </c>
      <c r="N213" s="61" t="str">
        <f>IF('ouderschapsverlof na 1e jaar'!G252="","",'ouderschapsverlof na 1e jaar'!B$41+S213)</f>
        <v/>
      </c>
      <c r="O213" s="18">
        <v>1477</v>
      </c>
      <c r="P213" s="18">
        <v>1478</v>
      </c>
      <c r="Q213" s="18">
        <v>1479</v>
      </c>
      <c r="R213" s="18">
        <v>1480</v>
      </c>
      <c r="S213" s="18">
        <v>1481</v>
      </c>
      <c r="T213" s="34" t="str">
        <f>IF(T212="","",IF(T212+7&gt;='ouderschapsverlof na 1e jaar'!U$20,"",T212+7))</f>
        <v/>
      </c>
      <c r="U213" s="61" t="str">
        <f>IF('ouderschapsverlof na 1e jaar'!L252="","",'ouderschapsverlof na 1e jaar'!K$41+O213)</f>
        <v/>
      </c>
      <c r="V213" s="61" t="str">
        <f>IF('ouderschapsverlof na 1e jaar'!M252="","",'ouderschapsverlof na 1e jaar'!K$41+P213)</f>
        <v/>
      </c>
      <c r="W213" s="61" t="str">
        <f>IF('ouderschapsverlof na 1e jaar'!N252="","",'ouderschapsverlof na 1e jaar'!K$41+Q213)</f>
        <v/>
      </c>
      <c r="X213" s="61" t="str">
        <f>IF('ouderschapsverlof na 1e jaar'!O252="","",'ouderschapsverlof na 1e jaar'!K$41+R213)</f>
        <v/>
      </c>
      <c r="Y213" s="61" t="str">
        <f>IF('ouderschapsverlof na 1e jaar'!P252="","",'ouderschapsverlof na 1e jaar'!K$41+S213)</f>
        <v/>
      </c>
    </row>
    <row r="214" spans="1:25" x14ac:dyDescent="0.25">
      <c r="A214" s="1"/>
      <c r="I214" s="34" t="str">
        <f>IF(T213="","",IF(T213+7&gt;='ouderschapsverlof na 1e jaar'!J$20,"",I213+7))</f>
        <v/>
      </c>
      <c r="J214" s="61" t="str">
        <f>IF('ouderschapsverlof na 1e jaar'!C253="","",'ouderschapsverlof na 1e jaar'!B$41+O214)</f>
        <v/>
      </c>
      <c r="K214" s="61" t="str">
        <f>IF('ouderschapsverlof na 1e jaar'!D253="","",'ouderschapsverlof na 1e jaar'!B$41+P214)</f>
        <v/>
      </c>
      <c r="L214" s="61" t="str">
        <f>IF('ouderschapsverlof na 1e jaar'!E253="","",'ouderschapsverlof na 1e jaar'!B$41+Q214)</f>
        <v/>
      </c>
      <c r="M214" s="61" t="str">
        <f>IF('ouderschapsverlof na 1e jaar'!F253="","",'ouderschapsverlof na 1e jaar'!B$41+R214)</f>
        <v/>
      </c>
      <c r="N214" s="61" t="str">
        <f>IF('ouderschapsverlof na 1e jaar'!G253="","",'ouderschapsverlof na 1e jaar'!B$41+S214)</f>
        <v/>
      </c>
      <c r="O214" s="18">
        <v>1484</v>
      </c>
      <c r="P214" s="18">
        <v>1485</v>
      </c>
      <c r="Q214" s="18">
        <v>1486</v>
      </c>
      <c r="R214" s="18">
        <v>1487</v>
      </c>
      <c r="S214" s="18">
        <v>1488</v>
      </c>
      <c r="T214" s="34" t="str">
        <f>IF(T213="","",IF(T213+7&gt;='ouderschapsverlof na 1e jaar'!U$20,"",T213+7))</f>
        <v/>
      </c>
      <c r="U214" s="61" t="str">
        <f>IF('ouderschapsverlof na 1e jaar'!L253="","",'ouderschapsverlof na 1e jaar'!K$41+O214)</f>
        <v/>
      </c>
      <c r="V214" s="61" t="str">
        <f>IF('ouderschapsverlof na 1e jaar'!M253="","",'ouderschapsverlof na 1e jaar'!K$41+P214)</f>
        <v/>
      </c>
      <c r="W214" s="61" t="str">
        <f>IF('ouderschapsverlof na 1e jaar'!N253="","",'ouderschapsverlof na 1e jaar'!K$41+Q214)</f>
        <v/>
      </c>
      <c r="X214" s="61" t="str">
        <f>IF('ouderschapsverlof na 1e jaar'!O253="","",'ouderschapsverlof na 1e jaar'!K$41+R214)</f>
        <v/>
      </c>
      <c r="Y214" s="61" t="str">
        <f>IF('ouderschapsverlof na 1e jaar'!P253="","",'ouderschapsverlof na 1e jaar'!K$41+S214)</f>
        <v/>
      </c>
    </row>
    <row r="215" spans="1:25" x14ac:dyDescent="0.25">
      <c r="A215" s="1"/>
      <c r="I215" s="34" t="str">
        <f>IF(T214="","",IF(T214+7&gt;='ouderschapsverlof na 1e jaar'!J$20,"",I214+7))</f>
        <v/>
      </c>
      <c r="J215" s="61" t="str">
        <f>IF('ouderschapsverlof na 1e jaar'!C254="","",'ouderschapsverlof na 1e jaar'!B$41+O215)</f>
        <v/>
      </c>
      <c r="K215" s="61" t="str">
        <f>IF('ouderschapsverlof na 1e jaar'!D254="","",'ouderschapsverlof na 1e jaar'!B$41+P215)</f>
        <v/>
      </c>
      <c r="L215" s="61" t="str">
        <f>IF('ouderschapsverlof na 1e jaar'!E254="","",'ouderschapsverlof na 1e jaar'!B$41+Q215)</f>
        <v/>
      </c>
      <c r="M215" s="61" t="str">
        <f>IF('ouderschapsverlof na 1e jaar'!F254="","",'ouderschapsverlof na 1e jaar'!B$41+R215)</f>
        <v/>
      </c>
      <c r="N215" s="61" t="str">
        <f>IF('ouderschapsverlof na 1e jaar'!G254="","",'ouderschapsverlof na 1e jaar'!B$41+S215)</f>
        <v/>
      </c>
      <c r="O215" s="18">
        <v>1491</v>
      </c>
      <c r="P215" s="18">
        <v>1492</v>
      </c>
      <c r="Q215" s="18">
        <v>1493</v>
      </c>
      <c r="R215" s="18">
        <v>1494</v>
      </c>
      <c r="S215" s="18">
        <v>1495</v>
      </c>
      <c r="T215" s="34" t="str">
        <f>IF(T214="","",IF(T214+7&gt;='ouderschapsverlof na 1e jaar'!U$20,"",T214+7))</f>
        <v/>
      </c>
      <c r="U215" s="61" t="str">
        <f>IF('ouderschapsverlof na 1e jaar'!L254="","",'ouderschapsverlof na 1e jaar'!K$41+O215)</f>
        <v/>
      </c>
      <c r="V215" s="61" t="str">
        <f>IF('ouderschapsverlof na 1e jaar'!M254="","",'ouderschapsverlof na 1e jaar'!K$41+P215)</f>
        <v/>
      </c>
      <c r="W215" s="61" t="str">
        <f>IF('ouderschapsverlof na 1e jaar'!N254="","",'ouderschapsverlof na 1e jaar'!K$41+Q215)</f>
        <v/>
      </c>
      <c r="X215" s="61" t="str">
        <f>IF('ouderschapsverlof na 1e jaar'!O254="","",'ouderschapsverlof na 1e jaar'!K$41+R215)</f>
        <v/>
      </c>
      <c r="Y215" s="61" t="str">
        <f>IF('ouderschapsverlof na 1e jaar'!P254="","",'ouderschapsverlof na 1e jaar'!K$41+S215)</f>
        <v/>
      </c>
    </row>
    <row r="216" spans="1:25" x14ac:dyDescent="0.25">
      <c r="A216" s="1"/>
      <c r="I216" s="34" t="str">
        <f>IF(T215="","",IF(T215+7&gt;='ouderschapsverlof na 1e jaar'!J$20,"",I215+7))</f>
        <v/>
      </c>
      <c r="J216" s="61" t="str">
        <f>IF('ouderschapsverlof na 1e jaar'!C255="","",'ouderschapsverlof na 1e jaar'!B$41+O216)</f>
        <v/>
      </c>
      <c r="K216" s="61" t="str">
        <f>IF('ouderschapsverlof na 1e jaar'!D255="","",'ouderschapsverlof na 1e jaar'!B$41+P216)</f>
        <v/>
      </c>
      <c r="L216" s="61" t="str">
        <f>IF('ouderschapsverlof na 1e jaar'!E255="","",'ouderschapsverlof na 1e jaar'!B$41+Q216)</f>
        <v/>
      </c>
      <c r="M216" s="61" t="str">
        <f>IF('ouderschapsverlof na 1e jaar'!F255="","",'ouderschapsverlof na 1e jaar'!B$41+R216)</f>
        <v/>
      </c>
      <c r="N216" s="61" t="str">
        <f>IF('ouderschapsverlof na 1e jaar'!G255="","",'ouderschapsverlof na 1e jaar'!B$41+S216)</f>
        <v/>
      </c>
      <c r="O216" s="18">
        <v>1498</v>
      </c>
      <c r="P216" s="18">
        <v>1499</v>
      </c>
      <c r="Q216" s="18">
        <v>1500</v>
      </c>
      <c r="R216" s="18">
        <v>1501</v>
      </c>
      <c r="S216" s="18">
        <v>1502</v>
      </c>
      <c r="T216" s="34" t="str">
        <f>IF(T215="","",IF(T215+7&gt;='ouderschapsverlof na 1e jaar'!U$20,"",T215+7))</f>
        <v/>
      </c>
      <c r="U216" s="61" t="str">
        <f>IF('ouderschapsverlof na 1e jaar'!L255="","",'ouderschapsverlof na 1e jaar'!K$41+O216)</f>
        <v/>
      </c>
      <c r="V216" s="61" t="str">
        <f>IF('ouderschapsverlof na 1e jaar'!M255="","",'ouderschapsverlof na 1e jaar'!K$41+P216)</f>
        <v/>
      </c>
      <c r="W216" s="61" t="str">
        <f>IF('ouderschapsverlof na 1e jaar'!N255="","",'ouderschapsverlof na 1e jaar'!K$41+Q216)</f>
        <v/>
      </c>
      <c r="X216" s="61" t="str">
        <f>IF('ouderschapsverlof na 1e jaar'!O255="","",'ouderschapsverlof na 1e jaar'!K$41+R216)</f>
        <v/>
      </c>
      <c r="Y216" s="61" t="str">
        <f>IF('ouderschapsverlof na 1e jaar'!P255="","",'ouderschapsverlof na 1e jaar'!K$41+S216)</f>
        <v/>
      </c>
    </row>
    <row r="217" spans="1:25" x14ac:dyDescent="0.25">
      <c r="A217" s="1"/>
      <c r="I217" s="34" t="str">
        <f>IF(T216="","",IF(T216+7&gt;='ouderschapsverlof na 1e jaar'!J$20,"",I216+7))</f>
        <v/>
      </c>
      <c r="J217" s="61" t="str">
        <f>IF('ouderschapsverlof na 1e jaar'!C256="","",'ouderschapsverlof na 1e jaar'!B$41+O217)</f>
        <v/>
      </c>
      <c r="K217" s="61" t="str">
        <f>IF('ouderschapsverlof na 1e jaar'!D256="","",'ouderschapsverlof na 1e jaar'!B$41+P217)</f>
        <v/>
      </c>
      <c r="L217" s="61" t="str">
        <f>IF('ouderschapsverlof na 1e jaar'!E256="","",'ouderschapsverlof na 1e jaar'!B$41+Q217)</f>
        <v/>
      </c>
      <c r="M217" s="61" t="str">
        <f>IF('ouderschapsverlof na 1e jaar'!F256="","",'ouderschapsverlof na 1e jaar'!B$41+R217)</f>
        <v/>
      </c>
      <c r="N217" s="61" t="str">
        <f>IF('ouderschapsverlof na 1e jaar'!G256="","",'ouderschapsverlof na 1e jaar'!B$41+S217)</f>
        <v/>
      </c>
      <c r="O217" s="18">
        <v>1505</v>
      </c>
      <c r="P217" s="18">
        <v>1506</v>
      </c>
      <c r="Q217" s="18">
        <v>1507</v>
      </c>
      <c r="R217" s="18">
        <v>1508</v>
      </c>
      <c r="S217" s="18">
        <v>1509</v>
      </c>
      <c r="T217" s="34" t="str">
        <f>IF(T216="","",IF(T216+7&gt;='ouderschapsverlof na 1e jaar'!U$20,"",T216+7))</f>
        <v/>
      </c>
      <c r="U217" s="61" t="str">
        <f>IF('ouderschapsverlof na 1e jaar'!L256="","",'ouderschapsverlof na 1e jaar'!K$41+O217)</f>
        <v/>
      </c>
      <c r="V217" s="61" t="str">
        <f>IF('ouderschapsverlof na 1e jaar'!M256="","",'ouderschapsverlof na 1e jaar'!K$41+P217)</f>
        <v/>
      </c>
      <c r="W217" s="61" t="str">
        <f>IF('ouderschapsverlof na 1e jaar'!N256="","",'ouderschapsverlof na 1e jaar'!K$41+Q217)</f>
        <v/>
      </c>
      <c r="X217" s="61" t="str">
        <f>IF('ouderschapsverlof na 1e jaar'!O256="","",'ouderschapsverlof na 1e jaar'!K$41+R217)</f>
        <v/>
      </c>
      <c r="Y217" s="61" t="str">
        <f>IF('ouderschapsverlof na 1e jaar'!P256="","",'ouderschapsverlof na 1e jaar'!K$41+S217)</f>
        <v/>
      </c>
    </row>
    <row r="218" spans="1:25" x14ac:dyDescent="0.25">
      <c r="A218" s="1"/>
      <c r="I218" s="34" t="str">
        <f>IF(T217="","",IF(T217+7&gt;='ouderschapsverlof na 1e jaar'!J$20,"",I217+7))</f>
        <v/>
      </c>
      <c r="J218" s="61" t="str">
        <f>IF('ouderschapsverlof na 1e jaar'!C257="","",'ouderschapsverlof na 1e jaar'!B$41+O218)</f>
        <v/>
      </c>
      <c r="K218" s="61" t="str">
        <f>IF('ouderschapsverlof na 1e jaar'!D257="","",'ouderschapsverlof na 1e jaar'!B$41+P218)</f>
        <v/>
      </c>
      <c r="L218" s="61" t="str">
        <f>IF('ouderschapsverlof na 1e jaar'!E257="","",'ouderschapsverlof na 1e jaar'!B$41+Q218)</f>
        <v/>
      </c>
      <c r="M218" s="61" t="str">
        <f>IF('ouderschapsverlof na 1e jaar'!F257="","",'ouderschapsverlof na 1e jaar'!B$41+R218)</f>
        <v/>
      </c>
      <c r="N218" s="61" t="str">
        <f>IF('ouderschapsverlof na 1e jaar'!G257="","",'ouderschapsverlof na 1e jaar'!B$41+S218)</f>
        <v/>
      </c>
      <c r="O218" s="18">
        <v>1512</v>
      </c>
      <c r="P218" s="18">
        <v>1513</v>
      </c>
      <c r="Q218" s="18">
        <v>1514</v>
      </c>
      <c r="R218" s="18">
        <v>1515</v>
      </c>
      <c r="S218" s="18">
        <v>1516</v>
      </c>
      <c r="T218" s="34" t="str">
        <f>IF(T217="","",IF(T217+7&gt;='ouderschapsverlof na 1e jaar'!U$20,"",T217+7))</f>
        <v/>
      </c>
      <c r="U218" s="61" t="str">
        <f>IF('ouderschapsverlof na 1e jaar'!L257="","",'ouderschapsverlof na 1e jaar'!K$41+O218)</f>
        <v/>
      </c>
      <c r="V218" s="61" t="str">
        <f>IF('ouderschapsverlof na 1e jaar'!M257="","",'ouderschapsverlof na 1e jaar'!K$41+P218)</f>
        <v/>
      </c>
      <c r="W218" s="61" t="str">
        <f>IF('ouderschapsverlof na 1e jaar'!N257="","",'ouderschapsverlof na 1e jaar'!K$41+Q218)</f>
        <v/>
      </c>
      <c r="X218" s="61" t="str">
        <f>IF('ouderschapsverlof na 1e jaar'!O257="","",'ouderschapsverlof na 1e jaar'!K$41+R218)</f>
        <v/>
      </c>
      <c r="Y218" s="61" t="str">
        <f>IF('ouderschapsverlof na 1e jaar'!P257="","",'ouderschapsverlof na 1e jaar'!K$41+S218)</f>
        <v/>
      </c>
    </row>
    <row r="219" spans="1:25" x14ac:dyDescent="0.25">
      <c r="A219" s="1"/>
      <c r="I219" s="34" t="str">
        <f>IF(T218="","",IF(T218+7&gt;='ouderschapsverlof na 1e jaar'!J$20,"",I218+7))</f>
        <v/>
      </c>
      <c r="J219" s="61" t="str">
        <f>IF('ouderschapsverlof na 1e jaar'!C258="","",'ouderschapsverlof na 1e jaar'!B$41+O219)</f>
        <v/>
      </c>
      <c r="K219" s="61" t="str">
        <f>IF('ouderschapsverlof na 1e jaar'!D258="","",'ouderschapsverlof na 1e jaar'!B$41+P219)</f>
        <v/>
      </c>
      <c r="L219" s="61" t="str">
        <f>IF('ouderschapsverlof na 1e jaar'!E258="","",'ouderschapsverlof na 1e jaar'!B$41+Q219)</f>
        <v/>
      </c>
      <c r="M219" s="61" t="str">
        <f>IF('ouderschapsverlof na 1e jaar'!F258="","",'ouderschapsverlof na 1e jaar'!B$41+R219)</f>
        <v/>
      </c>
      <c r="N219" s="61" t="str">
        <f>IF('ouderschapsverlof na 1e jaar'!G258="","",'ouderschapsverlof na 1e jaar'!B$41+S219)</f>
        <v/>
      </c>
      <c r="O219" s="18">
        <v>1519</v>
      </c>
      <c r="P219" s="18">
        <v>1520</v>
      </c>
      <c r="Q219" s="18">
        <v>1521</v>
      </c>
      <c r="R219" s="18">
        <v>1522</v>
      </c>
      <c r="S219" s="18">
        <v>1523</v>
      </c>
      <c r="T219" s="34" t="str">
        <f>IF(T218="","",IF(T218+7&gt;='ouderschapsverlof na 1e jaar'!U$20,"",T218+7))</f>
        <v/>
      </c>
      <c r="U219" s="61" t="str">
        <f>IF('ouderschapsverlof na 1e jaar'!L258="","",'ouderschapsverlof na 1e jaar'!K$41+O219)</f>
        <v/>
      </c>
      <c r="V219" s="61" t="str">
        <f>IF('ouderschapsverlof na 1e jaar'!M258="","",'ouderschapsverlof na 1e jaar'!K$41+P219)</f>
        <v/>
      </c>
      <c r="W219" s="61" t="str">
        <f>IF('ouderschapsverlof na 1e jaar'!N258="","",'ouderschapsverlof na 1e jaar'!K$41+Q219)</f>
        <v/>
      </c>
      <c r="X219" s="61" t="str">
        <f>IF('ouderschapsverlof na 1e jaar'!O258="","",'ouderschapsverlof na 1e jaar'!K$41+R219)</f>
        <v/>
      </c>
      <c r="Y219" s="61" t="str">
        <f>IF('ouderschapsverlof na 1e jaar'!P258="","",'ouderschapsverlof na 1e jaar'!K$41+S219)</f>
        <v/>
      </c>
    </row>
    <row r="220" spans="1:25" x14ac:dyDescent="0.25">
      <c r="A220" s="1"/>
      <c r="I220" s="34" t="str">
        <f>IF(T219="","",IF(T219+7&gt;='ouderschapsverlof na 1e jaar'!J$20,"",I219+7))</f>
        <v/>
      </c>
      <c r="J220" s="61" t="str">
        <f>IF('ouderschapsverlof na 1e jaar'!C259="","",'ouderschapsverlof na 1e jaar'!B$41+O220)</f>
        <v/>
      </c>
      <c r="K220" s="61" t="str">
        <f>IF('ouderschapsverlof na 1e jaar'!D259="","",'ouderschapsverlof na 1e jaar'!B$41+P220)</f>
        <v/>
      </c>
      <c r="L220" s="61" t="str">
        <f>IF('ouderschapsverlof na 1e jaar'!E259="","",'ouderschapsverlof na 1e jaar'!B$41+Q220)</f>
        <v/>
      </c>
      <c r="M220" s="61" t="str">
        <f>IF('ouderschapsverlof na 1e jaar'!F259="","",'ouderschapsverlof na 1e jaar'!B$41+R220)</f>
        <v/>
      </c>
      <c r="N220" s="61" t="str">
        <f>IF('ouderschapsverlof na 1e jaar'!G259="","",'ouderschapsverlof na 1e jaar'!B$41+S220)</f>
        <v/>
      </c>
      <c r="O220" s="18">
        <v>1526</v>
      </c>
      <c r="P220" s="18">
        <v>1527</v>
      </c>
      <c r="Q220" s="18">
        <v>1528</v>
      </c>
      <c r="R220" s="18">
        <v>1529</v>
      </c>
      <c r="S220" s="18">
        <v>1530</v>
      </c>
      <c r="T220" s="34" t="str">
        <f>IF(T219="","",IF(T219+7&gt;='ouderschapsverlof na 1e jaar'!U$20,"",T219+7))</f>
        <v/>
      </c>
      <c r="U220" s="61" t="str">
        <f>IF('ouderschapsverlof na 1e jaar'!L259="","",'ouderschapsverlof na 1e jaar'!K$41+O220)</f>
        <v/>
      </c>
      <c r="V220" s="61" t="str">
        <f>IF('ouderschapsverlof na 1e jaar'!M259="","",'ouderschapsverlof na 1e jaar'!K$41+P220)</f>
        <v/>
      </c>
      <c r="W220" s="61" t="str">
        <f>IF('ouderschapsverlof na 1e jaar'!N259="","",'ouderschapsverlof na 1e jaar'!K$41+Q220)</f>
        <v/>
      </c>
      <c r="X220" s="61" t="str">
        <f>IF('ouderschapsverlof na 1e jaar'!O259="","",'ouderschapsverlof na 1e jaar'!K$41+R220)</f>
        <v/>
      </c>
      <c r="Y220" s="61" t="str">
        <f>IF('ouderschapsverlof na 1e jaar'!P259="","",'ouderschapsverlof na 1e jaar'!K$41+S220)</f>
        <v/>
      </c>
    </row>
    <row r="221" spans="1:25" x14ac:dyDescent="0.25">
      <c r="A221" s="1"/>
      <c r="I221" s="34" t="str">
        <f>IF(T220="","",IF(T220+7&gt;='ouderschapsverlof na 1e jaar'!J$20,"",I220+7))</f>
        <v/>
      </c>
      <c r="J221" s="61" t="str">
        <f>IF('ouderschapsverlof na 1e jaar'!C260="","",'ouderschapsverlof na 1e jaar'!B$41+O221)</f>
        <v/>
      </c>
      <c r="K221" s="61" t="str">
        <f>IF('ouderschapsverlof na 1e jaar'!D260="","",'ouderschapsverlof na 1e jaar'!B$41+P221)</f>
        <v/>
      </c>
      <c r="L221" s="61" t="str">
        <f>IF('ouderschapsverlof na 1e jaar'!E260="","",'ouderschapsverlof na 1e jaar'!B$41+Q221)</f>
        <v/>
      </c>
      <c r="M221" s="61" t="str">
        <f>IF('ouderschapsverlof na 1e jaar'!F260="","",'ouderschapsverlof na 1e jaar'!B$41+R221)</f>
        <v/>
      </c>
      <c r="N221" s="61" t="str">
        <f>IF('ouderschapsverlof na 1e jaar'!G260="","",'ouderschapsverlof na 1e jaar'!B$41+S221)</f>
        <v/>
      </c>
      <c r="O221" s="18">
        <v>1533</v>
      </c>
      <c r="P221" s="18">
        <v>1534</v>
      </c>
      <c r="Q221" s="18">
        <v>1535</v>
      </c>
      <c r="R221" s="18">
        <v>1536</v>
      </c>
      <c r="S221" s="18">
        <v>1537</v>
      </c>
      <c r="T221" s="34" t="str">
        <f>IF(T220="","",IF(T220+7&gt;='ouderschapsverlof na 1e jaar'!U$20,"",T220+7))</f>
        <v/>
      </c>
      <c r="U221" s="61" t="str">
        <f>IF('ouderschapsverlof na 1e jaar'!L260="","",'ouderschapsverlof na 1e jaar'!K$41+O221)</f>
        <v/>
      </c>
      <c r="V221" s="61" t="str">
        <f>IF('ouderschapsverlof na 1e jaar'!M260="","",'ouderschapsverlof na 1e jaar'!K$41+P221)</f>
        <v/>
      </c>
      <c r="W221" s="61" t="str">
        <f>IF('ouderschapsverlof na 1e jaar'!N260="","",'ouderschapsverlof na 1e jaar'!K$41+Q221)</f>
        <v/>
      </c>
      <c r="X221" s="61" t="str">
        <f>IF('ouderschapsverlof na 1e jaar'!O260="","",'ouderschapsverlof na 1e jaar'!K$41+R221)</f>
        <v/>
      </c>
      <c r="Y221" s="61" t="str">
        <f>IF('ouderschapsverlof na 1e jaar'!P260="","",'ouderschapsverlof na 1e jaar'!K$41+S221)</f>
        <v/>
      </c>
    </row>
    <row r="222" spans="1:25" x14ac:dyDescent="0.25">
      <c r="A222" s="1"/>
      <c r="I222" s="34" t="str">
        <f>IF(T221="","",IF(T221+7&gt;='ouderschapsverlof na 1e jaar'!J$20,"",I221+7))</f>
        <v/>
      </c>
      <c r="J222" s="61" t="str">
        <f>IF('ouderschapsverlof na 1e jaar'!C261="","",'ouderschapsverlof na 1e jaar'!B$41+O222)</f>
        <v/>
      </c>
      <c r="K222" s="61" t="str">
        <f>IF('ouderschapsverlof na 1e jaar'!D261="","",'ouderschapsverlof na 1e jaar'!B$41+P222)</f>
        <v/>
      </c>
      <c r="L222" s="61" t="str">
        <f>IF('ouderschapsverlof na 1e jaar'!E261="","",'ouderschapsverlof na 1e jaar'!B$41+Q222)</f>
        <v/>
      </c>
      <c r="M222" s="61" t="str">
        <f>IF('ouderschapsverlof na 1e jaar'!F261="","",'ouderschapsverlof na 1e jaar'!B$41+R222)</f>
        <v/>
      </c>
      <c r="N222" s="61" t="str">
        <f>IF('ouderschapsverlof na 1e jaar'!G261="","",'ouderschapsverlof na 1e jaar'!B$41+S222)</f>
        <v/>
      </c>
      <c r="O222" s="18">
        <v>1540</v>
      </c>
      <c r="P222" s="18">
        <v>1541</v>
      </c>
      <c r="Q222" s="18">
        <v>1542</v>
      </c>
      <c r="R222" s="18">
        <v>1543</v>
      </c>
      <c r="S222" s="18">
        <v>1544</v>
      </c>
      <c r="T222" s="34" t="str">
        <f>IF(T221="","",IF(T221+7&gt;='ouderschapsverlof na 1e jaar'!U$20,"",T221+7))</f>
        <v/>
      </c>
      <c r="U222" s="61" t="str">
        <f>IF('ouderschapsverlof na 1e jaar'!L261="","",'ouderschapsverlof na 1e jaar'!K$41+O222)</f>
        <v/>
      </c>
      <c r="V222" s="61" t="str">
        <f>IF('ouderschapsverlof na 1e jaar'!M261="","",'ouderschapsverlof na 1e jaar'!K$41+P222)</f>
        <v/>
      </c>
      <c r="W222" s="61" t="str">
        <f>IF('ouderschapsverlof na 1e jaar'!N261="","",'ouderschapsverlof na 1e jaar'!K$41+Q222)</f>
        <v/>
      </c>
      <c r="X222" s="61" t="str">
        <f>IF('ouderschapsverlof na 1e jaar'!O261="","",'ouderschapsverlof na 1e jaar'!K$41+R222)</f>
        <v/>
      </c>
      <c r="Y222" s="61" t="str">
        <f>IF('ouderschapsverlof na 1e jaar'!P261="","",'ouderschapsverlof na 1e jaar'!K$41+S222)</f>
        <v/>
      </c>
    </row>
    <row r="223" spans="1:25" x14ac:dyDescent="0.25">
      <c r="A223" s="1"/>
      <c r="I223" s="34" t="str">
        <f>IF(T222="","",IF(T222+7&gt;='ouderschapsverlof na 1e jaar'!J$20,"",I222+7))</f>
        <v/>
      </c>
      <c r="J223" s="61" t="str">
        <f>IF('ouderschapsverlof na 1e jaar'!C262="","",'ouderschapsverlof na 1e jaar'!B$41+O223)</f>
        <v/>
      </c>
      <c r="K223" s="61" t="str">
        <f>IF('ouderschapsverlof na 1e jaar'!D262="","",'ouderschapsverlof na 1e jaar'!B$41+P223)</f>
        <v/>
      </c>
      <c r="L223" s="61" t="str">
        <f>IF('ouderschapsverlof na 1e jaar'!E262="","",'ouderschapsverlof na 1e jaar'!B$41+Q223)</f>
        <v/>
      </c>
      <c r="M223" s="61" t="str">
        <f>IF('ouderschapsverlof na 1e jaar'!F262="","",'ouderschapsverlof na 1e jaar'!B$41+R223)</f>
        <v/>
      </c>
      <c r="N223" s="61" t="str">
        <f>IF('ouderschapsverlof na 1e jaar'!G262="","",'ouderschapsverlof na 1e jaar'!B$41+S223)</f>
        <v/>
      </c>
      <c r="O223" s="18">
        <v>1547</v>
      </c>
      <c r="P223" s="18">
        <v>1548</v>
      </c>
      <c r="Q223" s="18">
        <v>1549</v>
      </c>
      <c r="R223" s="18">
        <v>1550</v>
      </c>
      <c r="S223" s="18">
        <v>1551</v>
      </c>
      <c r="T223" s="34" t="str">
        <f>IF(T222="","",IF(T222+7&gt;='ouderschapsverlof na 1e jaar'!U$20,"",T222+7))</f>
        <v/>
      </c>
      <c r="U223" s="61" t="str">
        <f>IF('ouderschapsverlof na 1e jaar'!L262="","",'ouderschapsverlof na 1e jaar'!K$41+O223)</f>
        <v/>
      </c>
      <c r="V223" s="61" t="str">
        <f>IF('ouderschapsverlof na 1e jaar'!M262="","",'ouderschapsverlof na 1e jaar'!K$41+P223)</f>
        <v/>
      </c>
      <c r="W223" s="61" t="str">
        <f>IF('ouderschapsverlof na 1e jaar'!N262="","",'ouderschapsverlof na 1e jaar'!K$41+Q223)</f>
        <v/>
      </c>
      <c r="X223" s="61" t="str">
        <f>IF('ouderschapsverlof na 1e jaar'!O262="","",'ouderschapsverlof na 1e jaar'!K$41+R223)</f>
        <v/>
      </c>
      <c r="Y223" s="61" t="str">
        <f>IF('ouderschapsverlof na 1e jaar'!P262="","",'ouderschapsverlof na 1e jaar'!K$41+S223)</f>
        <v/>
      </c>
    </row>
    <row r="224" spans="1:25" x14ac:dyDescent="0.25">
      <c r="A224" s="1"/>
      <c r="I224" s="34" t="str">
        <f>IF(T223="","",IF(T223+7&gt;='ouderschapsverlof na 1e jaar'!J$20,"",I223+7))</f>
        <v/>
      </c>
      <c r="J224" s="61" t="str">
        <f>IF('ouderschapsverlof na 1e jaar'!C263="","",'ouderschapsverlof na 1e jaar'!B$41+O224)</f>
        <v/>
      </c>
      <c r="K224" s="61" t="str">
        <f>IF('ouderschapsverlof na 1e jaar'!D263="","",'ouderschapsverlof na 1e jaar'!B$41+P224)</f>
        <v/>
      </c>
      <c r="L224" s="61" t="str">
        <f>IF('ouderschapsverlof na 1e jaar'!E263="","",'ouderschapsverlof na 1e jaar'!B$41+Q224)</f>
        <v/>
      </c>
      <c r="M224" s="61" t="str">
        <f>IF('ouderschapsverlof na 1e jaar'!F263="","",'ouderschapsverlof na 1e jaar'!B$41+R224)</f>
        <v/>
      </c>
      <c r="N224" s="61" t="str">
        <f>IF('ouderschapsverlof na 1e jaar'!G263="","",'ouderschapsverlof na 1e jaar'!B$41+S224)</f>
        <v/>
      </c>
      <c r="O224" s="18">
        <v>1554</v>
      </c>
      <c r="P224" s="18">
        <v>1555</v>
      </c>
      <c r="Q224" s="18">
        <v>1556</v>
      </c>
      <c r="R224" s="18">
        <v>1557</v>
      </c>
      <c r="S224" s="18">
        <v>1558</v>
      </c>
      <c r="T224" s="34" t="str">
        <f>IF(T223="","",IF(T223+7&gt;='ouderschapsverlof na 1e jaar'!U$20,"",T223+7))</f>
        <v/>
      </c>
      <c r="U224" s="61" t="str">
        <f>IF('ouderschapsverlof na 1e jaar'!L263="","",'ouderschapsverlof na 1e jaar'!K$41+O224)</f>
        <v/>
      </c>
      <c r="V224" s="61" t="str">
        <f>IF('ouderschapsverlof na 1e jaar'!M263="","",'ouderschapsverlof na 1e jaar'!K$41+P224)</f>
        <v/>
      </c>
      <c r="W224" s="61" t="str">
        <f>IF('ouderschapsverlof na 1e jaar'!N263="","",'ouderschapsverlof na 1e jaar'!K$41+Q224)</f>
        <v/>
      </c>
      <c r="X224" s="61" t="str">
        <f>IF('ouderschapsverlof na 1e jaar'!O263="","",'ouderschapsverlof na 1e jaar'!K$41+R224)</f>
        <v/>
      </c>
      <c r="Y224" s="61" t="str">
        <f>IF('ouderschapsverlof na 1e jaar'!P263="","",'ouderschapsverlof na 1e jaar'!K$41+S224)</f>
        <v/>
      </c>
    </row>
    <row r="225" spans="1:25" x14ac:dyDescent="0.25">
      <c r="A225" s="1"/>
      <c r="I225" s="34" t="str">
        <f>IF(T224="","",IF(T224+7&gt;='ouderschapsverlof na 1e jaar'!J$20,"",I224+7))</f>
        <v/>
      </c>
      <c r="J225" s="61" t="str">
        <f>IF('ouderschapsverlof na 1e jaar'!C264="","",'ouderschapsverlof na 1e jaar'!B$41+O225)</f>
        <v/>
      </c>
      <c r="K225" s="61" t="str">
        <f>IF('ouderschapsverlof na 1e jaar'!D264="","",'ouderschapsverlof na 1e jaar'!B$41+P225)</f>
        <v/>
      </c>
      <c r="L225" s="61" t="str">
        <f>IF('ouderschapsverlof na 1e jaar'!E264="","",'ouderschapsverlof na 1e jaar'!B$41+Q225)</f>
        <v/>
      </c>
      <c r="M225" s="61" t="str">
        <f>IF('ouderschapsverlof na 1e jaar'!F264="","",'ouderschapsverlof na 1e jaar'!B$41+R225)</f>
        <v/>
      </c>
      <c r="N225" s="61" t="str">
        <f>IF('ouderschapsverlof na 1e jaar'!G264="","",'ouderschapsverlof na 1e jaar'!B$41+S225)</f>
        <v/>
      </c>
      <c r="O225" s="18">
        <v>1561</v>
      </c>
      <c r="P225" s="18">
        <v>1562</v>
      </c>
      <c r="Q225" s="18">
        <v>1563</v>
      </c>
      <c r="R225" s="18">
        <v>1564</v>
      </c>
      <c r="S225" s="18">
        <v>1565</v>
      </c>
      <c r="T225" s="34" t="str">
        <f>IF(T224="","",IF(T224+7&gt;='ouderschapsverlof na 1e jaar'!U$20,"",T224+7))</f>
        <v/>
      </c>
      <c r="U225" s="61" t="str">
        <f>IF('ouderschapsverlof na 1e jaar'!L264="","",'ouderschapsverlof na 1e jaar'!K$41+O225)</f>
        <v/>
      </c>
      <c r="V225" s="61" t="str">
        <f>IF('ouderschapsverlof na 1e jaar'!M264="","",'ouderschapsverlof na 1e jaar'!K$41+P225)</f>
        <v/>
      </c>
      <c r="W225" s="61" t="str">
        <f>IF('ouderschapsverlof na 1e jaar'!N264="","",'ouderschapsverlof na 1e jaar'!K$41+Q225)</f>
        <v/>
      </c>
      <c r="X225" s="61" t="str">
        <f>IF('ouderschapsverlof na 1e jaar'!O264="","",'ouderschapsverlof na 1e jaar'!K$41+R225)</f>
        <v/>
      </c>
      <c r="Y225" s="61" t="str">
        <f>IF('ouderschapsverlof na 1e jaar'!P264="","",'ouderschapsverlof na 1e jaar'!K$41+S225)</f>
        <v/>
      </c>
    </row>
    <row r="226" spans="1:25" x14ac:dyDescent="0.25">
      <c r="A226" s="1"/>
      <c r="I226" s="34" t="str">
        <f>IF(T225="","",IF(T225+7&gt;='ouderschapsverlof na 1e jaar'!J$20,"",I225+7))</f>
        <v/>
      </c>
      <c r="J226" s="61" t="str">
        <f>IF('ouderschapsverlof na 1e jaar'!C265="","",'ouderschapsverlof na 1e jaar'!B$41+O226)</f>
        <v/>
      </c>
      <c r="K226" s="61" t="str">
        <f>IF('ouderschapsverlof na 1e jaar'!D265="","",'ouderschapsverlof na 1e jaar'!B$41+P226)</f>
        <v/>
      </c>
      <c r="L226" s="61" t="str">
        <f>IF('ouderschapsverlof na 1e jaar'!E265="","",'ouderschapsverlof na 1e jaar'!B$41+Q226)</f>
        <v/>
      </c>
      <c r="M226" s="61" t="str">
        <f>IF('ouderschapsverlof na 1e jaar'!F265="","",'ouderschapsverlof na 1e jaar'!B$41+R226)</f>
        <v/>
      </c>
      <c r="N226" s="61" t="str">
        <f>IF('ouderschapsverlof na 1e jaar'!G265="","",'ouderschapsverlof na 1e jaar'!B$41+S226)</f>
        <v/>
      </c>
      <c r="O226" s="18">
        <v>1568</v>
      </c>
      <c r="P226" s="18">
        <v>1569</v>
      </c>
      <c r="Q226" s="18">
        <v>1570</v>
      </c>
      <c r="R226" s="18">
        <v>1571</v>
      </c>
      <c r="S226" s="18">
        <v>1572</v>
      </c>
      <c r="T226" s="34" t="str">
        <f>IF(T225="","",IF(T225+7&gt;='ouderschapsverlof na 1e jaar'!U$20,"",T225+7))</f>
        <v/>
      </c>
      <c r="U226" s="61" t="str">
        <f>IF('ouderschapsverlof na 1e jaar'!L265="","",'ouderschapsverlof na 1e jaar'!K$41+O226)</f>
        <v/>
      </c>
      <c r="V226" s="61" t="str">
        <f>IF('ouderschapsverlof na 1e jaar'!M265="","",'ouderschapsverlof na 1e jaar'!K$41+P226)</f>
        <v/>
      </c>
      <c r="W226" s="61" t="str">
        <f>IF('ouderschapsverlof na 1e jaar'!N265="","",'ouderschapsverlof na 1e jaar'!K$41+Q226)</f>
        <v/>
      </c>
      <c r="X226" s="61" t="str">
        <f>IF('ouderschapsverlof na 1e jaar'!O265="","",'ouderschapsverlof na 1e jaar'!K$41+R226)</f>
        <v/>
      </c>
      <c r="Y226" s="61" t="str">
        <f>IF('ouderschapsverlof na 1e jaar'!P265="","",'ouderschapsverlof na 1e jaar'!K$41+S226)</f>
        <v/>
      </c>
    </row>
    <row r="227" spans="1:25" x14ac:dyDescent="0.25">
      <c r="A227" s="1"/>
      <c r="I227" s="34" t="str">
        <f>IF(T226="","",IF(T226+7&gt;='ouderschapsverlof na 1e jaar'!J$20,"",I226+7))</f>
        <v/>
      </c>
      <c r="J227" s="61" t="str">
        <f>IF('ouderschapsverlof na 1e jaar'!C266="","",'ouderschapsverlof na 1e jaar'!B$41+O227)</f>
        <v/>
      </c>
      <c r="K227" s="61" t="str">
        <f>IF('ouderschapsverlof na 1e jaar'!D266="","",'ouderschapsverlof na 1e jaar'!B$41+P227)</f>
        <v/>
      </c>
      <c r="L227" s="61" t="str">
        <f>IF('ouderschapsverlof na 1e jaar'!E266="","",'ouderschapsverlof na 1e jaar'!B$41+Q227)</f>
        <v/>
      </c>
      <c r="M227" s="61" t="str">
        <f>IF('ouderschapsverlof na 1e jaar'!F266="","",'ouderschapsverlof na 1e jaar'!B$41+R227)</f>
        <v/>
      </c>
      <c r="N227" s="61" t="str">
        <f>IF('ouderschapsverlof na 1e jaar'!G266="","",'ouderschapsverlof na 1e jaar'!B$41+S227)</f>
        <v/>
      </c>
      <c r="O227" s="18">
        <v>1575</v>
      </c>
      <c r="P227" s="18">
        <v>1576</v>
      </c>
      <c r="Q227" s="18">
        <v>1577</v>
      </c>
      <c r="R227" s="18">
        <v>1578</v>
      </c>
      <c r="S227" s="18">
        <v>1579</v>
      </c>
      <c r="T227" s="34" t="str">
        <f>IF(T226="","",IF(T226+7&gt;='ouderschapsverlof na 1e jaar'!U$20,"",T226+7))</f>
        <v/>
      </c>
      <c r="U227" s="61" t="str">
        <f>IF('ouderschapsverlof na 1e jaar'!L266="","",'ouderschapsverlof na 1e jaar'!K$41+O227)</f>
        <v/>
      </c>
      <c r="V227" s="61" t="str">
        <f>IF('ouderschapsverlof na 1e jaar'!M266="","",'ouderschapsverlof na 1e jaar'!K$41+P227)</f>
        <v/>
      </c>
      <c r="W227" s="61" t="str">
        <f>IF('ouderschapsverlof na 1e jaar'!N266="","",'ouderschapsverlof na 1e jaar'!K$41+Q227)</f>
        <v/>
      </c>
      <c r="X227" s="61" t="str">
        <f>IF('ouderschapsverlof na 1e jaar'!O266="","",'ouderschapsverlof na 1e jaar'!K$41+R227)</f>
        <v/>
      </c>
      <c r="Y227" s="61" t="str">
        <f>IF('ouderschapsverlof na 1e jaar'!P266="","",'ouderschapsverlof na 1e jaar'!K$41+S227)</f>
        <v/>
      </c>
    </row>
    <row r="228" spans="1:25" x14ac:dyDescent="0.25">
      <c r="A228" s="1"/>
      <c r="I228" s="34" t="str">
        <f>IF(T227="","",IF(T227+7&gt;='ouderschapsverlof na 1e jaar'!J$20,"",I227+7))</f>
        <v/>
      </c>
      <c r="J228" s="61" t="str">
        <f>IF('ouderschapsverlof na 1e jaar'!C267="","",'ouderschapsverlof na 1e jaar'!B$41+O228)</f>
        <v/>
      </c>
      <c r="K228" s="61" t="str">
        <f>IF('ouderschapsverlof na 1e jaar'!D267="","",'ouderschapsverlof na 1e jaar'!B$41+P228)</f>
        <v/>
      </c>
      <c r="L228" s="61" t="str">
        <f>IF('ouderschapsverlof na 1e jaar'!E267="","",'ouderschapsverlof na 1e jaar'!B$41+Q228)</f>
        <v/>
      </c>
      <c r="M228" s="61" t="str">
        <f>IF('ouderschapsverlof na 1e jaar'!F267="","",'ouderschapsverlof na 1e jaar'!B$41+R228)</f>
        <v/>
      </c>
      <c r="N228" s="61" t="str">
        <f>IF('ouderschapsverlof na 1e jaar'!G267="","",'ouderschapsverlof na 1e jaar'!B$41+S228)</f>
        <v/>
      </c>
      <c r="O228" s="18">
        <v>1582</v>
      </c>
      <c r="P228" s="18">
        <v>1583</v>
      </c>
      <c r="Q228" s="18">
        <v>1584</v>
      </c>
      <c r="R228" s="18">
        <v>1585</v>
      </c>
      <c r="S228" s="18">
        <v>1586</v>
      </c>
      <c r="T228" s="34" t="str">
        <f>IF(T227="","",IF(T227+7&gt;='ouderschapsverlof na 1e jaar'!U$20,"",T227+7))</f>
        <v/>
      </c>
      <c r="U228" s="61" t="str">
        <f>IF('ouderschapsverlof na 1e jaar'!L267="","",'ouderschapsverlof na 1e jaar'!K$41+O228)</f>
        <v/>
      </c>
      <c r="V228" s="61" t="str">
        <f>IF('ouderschapsverlof na 1e jaar'!M267="","",'ouderschapsverlof na 1e jaar'!K$41+P228)</f>
        <v/>
      </c>
      <c r="W228" s="61" t="str">
        <f>IF('ouderschapsverlof na 1e jaar'!N267="","",'ouderschapsverlof na 1e jaar'!K$41+Q228)</f>
        <v/>
      </c>
      <c r="X228" s="61" t="str">
        <f>IF('ouderschapsverlof na 1e jaar'!O267="","",'ouderschapsverlof na 1e jaar'!K$41+R228)</f>
        <v/>
      </c>
      <c r="Y228" s="61" t="str">
        <f>IF('ouderschapsverlof na 1e jaar'!P267="","",'ouderschapsverlof na 1e jaar'!K$41+S228)</f>
        <v/>
      </c>
    </row>
    <row r="229" spans="1:25" x14ac:dyDescent="0.25">
      <c r="A229" s="1"/>
      <c r="I229" s="34" t="str">
        <f>IF(T228="","",IF(T228+7&gt;='ouderschapsverlof na 1e jaar'!J$20,"",I228+7))</f>
        <v/>
      </c>
      <c r="J229" s="61" t="str">
        <f>IF('ouderschapsverlof na 1e jaar'!C268="","",'ouderschapsverlof na 1e jaar'!B$41+O229)</f>
        <v/>
      </c>
      <c r="K229" s="61" t="str">
        <f>IF('ouderschapsverlof na 1e jaar'!D268="","",'ouderschapsverlof na 1e jaar'!B$41+P229)</f>
        <v/>
      </c>
      <c r="L229" s="61" t="str">
        <f>IF('ouderschapsverlof na 1e jaar'!E268="","",'ouderschapsverlof na 1e jaar'!B$41+Q229)</f>
        <v/>
      </c>
      <c r="M229" s="61" t="str">
        <f>IF('ouderschapsverlof na 1e jaar'!F268="","",'ouderschapsverlof na 1e jaar'!B$41+R229)</f>
        <v/>
      </c>
      <c r="N229" s="61" t="str">
        <f>IF('ouderschapsverlof na 1e jaar'!G268="","",'ouderschapsverlof na 1e jaar'!B$41+S229)</f>
        <v/>
      </c>
      <c r="O229" s="18">
        <v>1589</v>
      </c>
      <c r="P229" s="18">
        <v>1590</v>
      </c>
      <c r="Q229" s="18">
        <v>1591</v>
      </c>
      <c r="R229" s="18">
        <v>1592</v>
      </c>
      <c r="S229" s="18">
        <v>1593</v>
      </c>
      <c r="T229" s="34" t="str">
        <f>IF(T228="","",IF(T228+7&gt;='ouderschapsverlof na 1e jaar'!U$20,"",T228+7))</f>
        <v/>
      </c>
      <c r="U229" s="61" t="str">
        <f>IF('ouderschapsverlof na 1e jaar'!L268="","",'ouderschapsverlof na 1e jaar'!K$41+O229)</f>
        <v/>
      </c>
      <c r="V229" s="61" t="str">
        <f>IF('ouderschapsverlof na 1e jaar'!M268="","",'ouderschapsverlof na 1e jaar'!K$41+P229)</f>
        <v/>
      </c>
      <c r="W229" s="61" t="str">
        <f>IF('ouderschapsverlof na 1e jaar'!N268="","",'ouderschapsverlof na 1e jaar'!K$41+Q229)</f>
        <v/>
      </c>
      <c r="X229" s="61" t="str">
        <f>IF('ouderschapsverlof na 1e jaar'!O268="","",'ouderschapsverlof na 1e jaar'!K$41+R229)</f>
        <v/>
      </c>
      <c r="Y229" s="61" t="str">
        <f>IF('ouderschapsverlof na 1e jaar'!P268="","",'ouderschapsverlof na 1e jaar'!K$41+S229)</f>
        <v/>
      </c>
    </row>
    <row r="230" spans="1:25" x14ac:dyDescent="0.25">
      <c r="A230" s="1"/>
      <c r="I230" s="34" t="str">
        <f>IF(T229="","",IF(T229+7&gt;='ouderschapsverlof na 1e jaar'!J$20,"",I229+7))</f>
        <v/>
      </c>
      <c r="J230" s="61" t="str">
        <f>IF('ouderschapsverlof na 1e jaar'!C269="","",'ouderschapsverlof na 1e jaar'!B$41+O230)</f>
        <v/>
      </c>
      <c r="K230" s="61" t="str">
        <f>IF('ouderschapsverlof na 1e jaar'!D269="","",'ouderschapsverlof na 1e jaar'!B$41+P230)</f>
        <v/>
      </c>
      <c r="L230" s="61" t="str">
        <f>IF('ouderschapsverlof na 1e jaar'!E269="","",'ouderschapsverlof na 1e jaar'!B$41+Q230)</f>
        <v/>
      </c>
      <c r="M230" s="61" t="str">
        <f>IF('ouderschapsverlof na 1e jaar'!F269="","",'ouderschapsverlof na 1e jaar'!B$41+R230)</f>
        <v/>
      </c>
      <c r="N230" s="61" t="str">
        <f>IF('ouderschapsverlof na 1e jaar'!G269="","",'ouderschapsverlof na 1e jaar'!B$41+S230)</f>
        <v/>
      </c>
      <c r="O230" s="18">
        <v>1596</v>
      </c>
      <c r="P230" s="18">
        <v>1597</v>
      </c>
      <c r="Q230" s="18">
        <v>1598</v>
      </c>
      <c r="R230" s="18">
        <v>1599</v>
      </c>
      <c r="S230" s="18">
        <v>1600</v>
      </c>
      <c r="T230" s="34" t="str">
        <f>IF(T229="","",IF(T229+7&gt;='ouderschapsverlof na 1e jaar'!U$20,"",T229+7))</f>
        <v/>
      </c>
      <c r="U230" s="61" t="str">
        <f>IF('ouderschapsverlof na 1e jaar'!L269="","",'ouderschapsverlof na 1e jaar'!K$41+O230)</f>
        <v/>
      </c>
      <c r="V230" s="61" t="str">
        <f>IF('ouderschapsverlof na 1e jaar'!M269="","",'ouderschapsverlof na 1e jaar'!K$41+P230)</f>
        <v/>
      </c>
      <c r="W230" s="61" t="str">
        <f>IF('ouderschapsverlof na 1e jaar'!N269="","",'ouderschapsverlof na 1e jaar'!K$41+Q230)</f>
        <v/>
      </c>
      <c r="X230" s="61" t="str">
        <f>IF('ouderschapsverlof na 1e jaar'!O269="","",'ouderschapsverlof na 1e jaar'!K$41+R230)</f>
        <v/>
      </c>
      <c r="Y230" s="61" t="str">
        <f>IF('ouderschapsverlof na 1e jaar'!P269="","",'ouderschapsverlof na 1e jaar'!K$41+S230)</f>
        <v/>
      </c>
    </row>
    <row r="231" spans="1:25" x14ac:dyDescent="0.25">
      <c r="A231" s="1"/>
      <c r="I231" s="34" t="str">
        <f>IF(T230="","",IF(T230+7&gt;='ouderschapsverlof na 1e jaar'!J$20,"",I230+7))</f>
        <v/>
      </c>
      <c r="J231" s="61" t="str">
        <f>IF('ouderschapsverlof na 1e jaar'!C270="","",'ouderschapsverlof na 1e jaar'!B$41+O231)</f>
        <v/>
      </c>
      <c r="K231" s="61" t="str">
        <f>IF('ouderschapsverlof na 1e jaar'!D270="","",'ouderschapsverlof na 1e jaar'!B$41+P231)</f>
        <v/>
      </c>
      <c r="L231" s="61" t="str">
        <f>IF('ouderschapsverlof na 1e jaar'!E270="","",'ouderschapsverlof na 1e jaar'!B$41+Q231)</f>
        <v/>
      </c>
      <c r="M231" s="61" t="str">
        <f>IF('ouderschapsverlof na 1e jaar'!F270="","",'ouderschapsverlof na 1e jaar'!B$41+R231)</f>
        <v/>
      </c>
      <c r="N231" s="61" t="str">
        <f>IF('ouderschapsverlof na 1e jaar'!G270="","",'ouderschapsverlof na 1e jaar'!B$41+S231)</f>
        <v/>
      </c>
      <c r="O231" s="18">
        <v>1603</v>
      </c>
      <c r="P231" s="18">
        <v>1604</v>
      </c>
      <c r="Q231" s="18">
        <v>1605</v>
      </c>
      <c r="R231" s="18">
        <v>1606</v>
      </c>
      <c r="S231" s="18">
        <v>1607</v>
      </c>
      <c r="T231" s="34" t="str">
        <f>IF(T230="","",IF(T230+7&gt;='ouderschapsverlof na 1e jaar'!U$20,"",T230+7))</f>
        <v/>
      </c>
      <c r="U231" s="61" t="str">
        <f>IF('ouderschapsverlof na 1e jaar'!L270="","",'ouderschapsverlof na 1e jaar'!K$41+O231)</f>
        <v/>
      </c>
      <c r="V231" s="61" t="str">
        <f>IF('ouderschapsverlof na 1e jaar'!M270="","",'ouderschapsverlof na 1e jaar'!K$41+P231)</f>
        <v/>
      </c>
      <c r="W231" s="61" t="str">
        <f>IF('ouderschapsverlof na 1e jaar'!N270="","",'ouderschapsverlof na 1e jaar'!K$41+Q231)</f>
        <v/>
      </c>
      <c r="X231" s="61" t="str">
        <f>IF('ouderschapsverlof na 1e jaar'!O270="","",'ouderschapsverlof na 1e jaar'!K$41+R231)</f>
        <v/>
      </c>
      <c r="Y231" s="61" t="str">
        <f>IF('ouderschapsverlof na 1e jaar'!P270="","",'ouderschapsverlof na 1e jaar'!K$41+S231)</f>
        <v/>
      </c>
    </row>
    <row r="232" spans="1:25" x14ac:dyDescent="0.25">
      <c r="A232" s="1"/>
      <c r="I232" s="34" t="str">
        <f>IF(T231="","",IF(T231+7&gt;='ouderschapsverlof na 1e jaar'!J$20,"",I231+7))</f>
        <v/>
      </c>
      <c r="J232" s="61" t="str">
        <f>IF('ouderschapsverlof na 1e jaar'!C271="","",'ouderschapsverlof na 1e jaar'!B$41+O232)</f>
        <v/>
      </c>
      <c r="K232" s="61" t="str">
        <f>IF('ouderschapsverlof na 1e jaar'!D271="","",'ouderschapsverlof na 1e jaar'!B$41+P232)</f>
        <v/>
      </c>
      <c r="L232" s="61" t="str">
        <f>IF('ouderschapsverlof na 1e jaar'!E271="","",'ouderschapsverlof na 1e jaar'!B$41+Q232)</f>
        <v/>
      </c>
      <c r="M232" s="61" t="str">
        <f>IF('ouderschapsverlof na 1e jaar'!F271="","",'ouderschapsverlof na 1e jaar'!B$41+R232)</f>
        <v/>
      </c>
      <c r="N232" s="61" t="str">
        <f>IF('ouderschapsverlof na 1e jaar'!G271="","",'ouderschapsverlof na 1e jaar'!B$41+S232)</f>
        <v/>
      </c>
      <c r="O232" s="18">
        <v>1610</v>
      </c>
      <c r="P232" s="18">
        <v>1611</v>
      </c>
      <c r="Q232" s="18">
        <v>1612</v>
      </c>
      <c r="R232" s="18">
        <v>1613</v>
      </c>
      <c r="S232" s="18">
        <v>1614</v>
      </c>
      <c r="T232" s="34" t="str">
        <f>IF(T231="","",IF(T231+7&gt;='ouderschapsverlof na 1e jaar'!U$20,"",T231+7))</f>
        <v/>
      </c>
      <c r="U232" s="61" t="str">
        <f>IF('ouderschapsverlof na 1e jaar'!L271="","",'ouderschapsverlof na 1e jaar'!K$41+O232)</f>
        <v/>
      </c>
      <c r="V232" s="61" t="str">
        <f>IF('ouderschapsverlof na 1e jaar'!M271="","",'ouderschapsverlof na 1e jaar'!K$41+P232)</f>
        <v/>
      </c>
      <c r="W232" s="61" t="str">
        <f>IF('ouderschapsverlof na 1e jaar'!N271="","",'ouderschapsverlof na 1e jaar'!K$41+Q232)</f>
        <v/>
      </c>
      <c r="X232" s="61" t="str">
        <f>IF('ouderschapsverlof na 1e jaar'!O271="","",'ouderschapsverlof na 1e jaar'!K$41+R232)</f>
        <v/>
      </c>
      <c r="Y232" s="61" t="str">
        <f>IF('ouderschapsverlof na 1e jaar'!P271="","",'ouderschapsverlof na 1e jaar'!K$41+S232)</f>
        <v/>
      </c>
    </row>
    <row r="233" spans="1:25" x14ac:dyDescent="0.25">
      <c r="A233" s="1"/>
      <c r="I233" s="34" t="str">
        <f>IF(T232="","",IF(T232+7&gt;='ouderschapsverlof na 1e jaar'!J$20,"",I232+7))</f>
        <v/>
      </c>
      <c r="J233" s="61" t="str">
        <f>IF('ouderschapsverlof na 1e jaar'!C272="","",'ouderschapsverlof na 1e jaar'!B$41+O233)</f>
        <v/>
      </c>
      <c r="K233" s="61" t="str">
        <f>IF('ouderschapsverlof na 1e jaar'!D272="","",'ouderschapsverlof na 1e jaar'!B$41+P233)</f>
        <v/>
      </c>
      <c r="L233" s="61" t="str">
        <f>IF('ouderschapsverlof na 1e jaar'!E272="","",'ouderschapsverlof na 1e jaar'!B$41+Q233)</f>
        <v/>
      </c>
      <c r="M233" s="61" t="str">
        <f>IF('ouderschapsverlof na 1e jaar'!F272="","",'ouderschapsverlof na 1e jaar'!B$41+R233)</f>
        <v/>
      </c>
      <c r="N233" s="61" t="str">
        <f>IF('ouderschapsverlof na 1e jaar'!G272="","",'ouderschapsverlof na 1e jaar'!B$41+S233)</f>
        <v/>
      </c>
      <c r="O233" s="18">
        <v>1617</v>
      </c>
      <c r="P233" s="18">
        <v>1618</v>
      </c>
      <c r="Q233" s="18">
        <v>1619</v>
      </c>
      <c r="R233" s="18">
        <v>1620</v>
      </c>
      <c r="S233" s="18">
        <v>1621</v>
      </c>
      <c r="T233" s="34" t="str">
        <f>IF(T232="","",IF(T232+7&gt;='ouderschapsverlof na 1e jaar'!U$20,"",T232+7))</f>
        <v/>
      </c>
      <c r="U233" s="61" t="str">
        <f>IF('ouderschapsverlof na 1e jaar'!L272="","",'ouderschapsverlof na 1e jaar'!K$41+O233)</f>
        <v/>
      </c>
      <c r="V233" s="61" t="str">
        <f>IF('ouderschapsverlof na 1e jaar'!M272="","",'ouderschapsverlof na 1e jaar'!K$41+P233)</f>
        <v/>
      </c>
      <c r="W233" s="61" t="str">
        <f>IF('ouderschapsverlof na 1e jaar'!N272="","",'ouderschapsverlof na 1e jaar'!K$41+Q233)</f>
        <v/>
      </c>
      <c r="X233" s="61" t="str">
        <f>IF('ouderschapsverlof na 1e jaar'!O272="","",'ouderschapsverlof na 1e jaar'!K$41+R233)</f>
        <v/>
      </c>
      <c r="Y233" s="61" t="str">
        <f>IF('ouderschapsverlof na 1e jaar'!P272="","",'ouderschapsverlof na 1e jaar'!K$41+S233)</f>
        <v/>
      </c>
    </row>
    <row r="234" spans="1:25" x14ac:dyDescent="0.25">
      <c r="A234" s="1"/>
      <c r="I234" s="34" t="str">
        <f>IF(T233="","",IF(T233+7&gt;='ouderschapsverlof na 1e jaar'!J$20,"",I233+7))</f>
        <v/>
      </c>
      <c r="J234" s="61" t="str">
        <f>IF('ouderschapsverlof na 1e jaar'!C273="","",'ouderschapsverlof na 1e jaar'!B$41+O234)</f>
        <v/>
      </c>
      <c r="K234" s="61" t="str">
        <f>IF('ouderschapsverlof na 1e jaar'!D273="","",'ouderschapsverlof na 1e jaar'!B$41+P234)</f>
        <v/>
      </c>
      <c r="L234" s="61" t="str">
        <f>IF('ouderschapsverlof na 1e jaar'!E273="","",'ouderschapsverlof na 1e jaar'!B$41+Q234)</f>
        <v/>
      </c>
      <c r="M234" s="61" t="str">
        <f>IF('ouderschapsverlof na 1e jaar'!F273="","",'ouderschapsverlof na 1e jaar'!B$41+R234)</f>
        <v/>
      </c>
      <c r="N234" s="61" t="str">
        <f>IF('ouderschapsverlof na 1e jaar'!G273="","",'ouderschapsverlof na 1e jaar'!B$41+S234)</f>
        <v/>
      </c>
      <c r="O234" s="18">
        <v>1624</v>
      </c>
      <c r="P234" s="18">
        <v>1625</v>
      </c>
      <c r="Q234" s="18">
        <v>1626</v>
      </c>
      <c r="R234" s="18">
        <v>1627</v>
      </c>
      <c r="S234" s="18">
        <v>1628</v>
      </c>
      <c r="T234" s="34" t="str">
        <f>IF(T233="","",IF(T233+7&gt;='ouderschapsverlof na 1e jaar'!U$20,"",T233+7))</f>
        <v/>
      </c>
      <c r="U234" s="61" t="str">
        <f>IF('ouderschapsverlof na 1e jaar'!L273="","",'ouderschapsverlof na 1e jaar'!K$41+O234)</f>
        <v/>
      </c>
      <c r="V234" s="61" t="str">
        <f>IF('ouderschapsverlof na 1e jaar'!M273="","",'ouderschapsverlof na 1e jaar'!K$41+P234)</f>
        <v/>
      </c>
      <c r="W234" s="61" t="str">
        <f>IF('ouderschapsverlof na 1e jaar'!N273="","",'ouderschapsverlof na 1e jaar'!K$41+Q234)</f>
        <v/>
      </c>
      <c r="X234" s="61" t="str">
        <f>IF('ouderschapsverlof na 1e jaar'!O273="","",'ouderschapsverlof na 1e jaar'!K$41+R234)</f>
        <v/>
      </c>
      <c r="Y234" s="61" t="str">
        <f>IF('ouderschapsverlof na 1e jaar'!P273="","",'ouderschapsverlof na 1e jaar'!K$41+S234)</f>
        <v/>
      </c>
    </row>
    <row r="235" spans="1:25" x14ac:dyDescent="0.25">
      <c r="A235" s="1"/>
      <c r="I235" s="34" t="str">
        <f>IF(T234="","",IF(T234+7&gt;='ouderschapsverlof na 1e jaar'!J$20,"",I234+7))</f>
        <v/>
      </c>
      <c r="J235" s="61" t="str">
        <f>IF('ouderschapsverlof na 1e jaar'!C274="","",'ouderschapsverlof na 1e jaar'!B$41+O235)</f>
        <v/>
      </c>
      <c r="K235" s="61" t="str">
        <f>IF('ouderschapsverlof na 1e jaar'!D274="","",'ouderschapsverlof na 1e jaar'!B$41+P235)</f>
        <v/>
      </c>
      <c r="L235" s="61" t="str">
        <f>IF('ouderschapsverlof na 1e jaar'!E274="","",'ouderschapsverlof na 1e jaar'!B$41+Q235)</f>
        <v/>
      </c>
      <c r="M235" s="61" t="str">
        <f>IF('ouderschapsverlof na 1e jaar'!F274="","",'ouderschapsverlof na 1e jaar'!B$41+R235)</f>
        <v/>
      </c>
      <c r="N235" s="61" t="str">
        <f>IF('ouderschapsverlof na 1e jaar'!G274="","",'ouderschapsverlof na 1e jaar'!B$41+S235)</f>
        <v/>
      </c>
      <c r="O235" s="18">
        <v>1631</v>
      </c>
      <c r="P235" s="18">
        <v>1632</v>
      </c>
      <c r="Q235" s="18">
        <v>1633</v>
      </c>
      <c r="R235" s="18">
        <v>1634</v>
      </c>
      <c r="S235" s="18">
        <v>1635</v>
      </c>
      <c r="T235" s="34" t="str">
        <f>IF(T234="","",IF(T234+7&gt;='ouderschapsverlof na 1e jaar'!U$20,"",T234+7))</f>
        <v/>
      </c>
      <c r="U235" s="61" t="str">
        <f>IF('ouderschapsverlof na 1e jaar'!L274="","",'ouderschapsverlof na 1e jaar'!K$41+O235)</f>
        <v/>
      </c>
      <c r="V235" s="61" t="str">
        <f>IF('ouderschapsverlof na 1e jaar'!M274="","",'ouderschapsverlof na 1e jaar'!K$41+P235)</f>
        <v/>
      </c>
      <c r="W235" s="61" t="str">
        <f>IF('ouderschapsverlof na 1e jaar'!N274="","",'ouderschapsverlof na 1e jaar'!K$41+Q235)</f>
        <v/>
      </c>
      <c r="X235" s="61" t="str">
        <f>IF('ouderschapsverlof na 1e jaar'!O274="","",'ouderschapsverlof na 1e jaar'!K$41+R235)</f>
        <v/>
      </c>
      <c r="Y235" s="61" t="str">
        <f>IF('ouderschapsverlof na 1e jaar'!P274="","",'ouderschapsverlof na 1e jaar'!K$41+S235)</f>
        <v/>
      </c>
    </row>
    <row r="236" spans="1:25" x14ac:dyDescent="0.25">
      <c r="A236" s="1"/>
      <c r="I236" s="34" t="str">
        <f>IF(T235="","",IF(T235+7&gt;='ouderschapsverlof na 1e jaar'!J$20,"",I235+7))</f>
        <v/>
      </c>
      <c r="J236" s="61" t="str">
        <f>IF('ouderschapsverlof na 1e jaar'!C275="","",'ouderschapsverlof na 1e jaar'!B$41+O236)</f>
        <v/>
      </c>
      <c r="K236" s="61" t="str">
        <f>IF('ouderschapsverlof na 1e jaar'!D275="","",'ouderschapsverlof na 1e jaar'!B$41+P236)</f>
        <v/>
      </c>
      <c r="L236" s="61" t="str">
        <f>IF('ouderschapsverlof na 1e jaar'!E275="","",'ouderschapsverlof na 1e jaar'!B$41+Q236)</f>
        <v/>
      </c>
      <c r="M236" s="61" t="str">
        <f>IF('ouderschapsverlof na 1e jaar'!F275="","",'ouderschapsverlof na 1e jaar'!B$41+R236)</f>
        <v/>
      </c>
      <c r="N236" s="61" t="str">
        <f>IF('ouderschapsverlof na 1e jaar'!G275="","",'ouderschapsverlof na 1e jaar'!B$41+S236)</f>
        <v/>
      </c>
      <c r="O236" s="18">
        <v>1638</v>
      </c>
      <c r="P236" s="18">
        <v>1639</v>
      </c>
      <c r="Q236" s="18">
        <v>1640</v>
      </c>
      <c r="R236" s="18">
        <v>1641</v>
      </c>
      <c r="S236" s="18">
        <v>1642</v>
      </c>
      <c r="T236" s="34" t="str">
        <f>IF(T235="","",IF(T235+7&gt;='ouderschapsverlof na 1e jaar'!U$20,"",T235+7))</f>
        <v/>
      </c>
      <c r="U236" s="61" t="str">
        <f>IF('ouderschapsverlof na 1e jaar'!L275="","",'ouderschapsverlof na 1e jaar'!K$41+O236)</f>
        <v/>
      </c>
      <c r="V236" s="61" t="str">
        <f>IF('ouderschapsverlof na 1e jaar'!M275="","",'ouderschapsverlof na 1e jaar'!K$41+P236)</f>
        <v/>
      </c>
      <c r="W236" s="61" t="str">
        <f>IF('ouderschapsverlof na 1e jaar'!N275="","",'ouderschapsverlof na 1e jaar'!K$41+Q236)</f>
        <v/>
      </c>
      <c r="X236" s="61" t="str">
        <f>IF('ouderschapsverlof na 1e jaar'!O275="","",'ouderschapsverlof na 1e jaar'!K$41+R236)</f>
        <v/>
      </c>
      <c r="Y236" s="61" t="str">
        <f>IF('ouderschapsverlof na 1e jaar'!P275="","",'ouderschapsverlof na 1e jaar'!K$41+S236)</f>
        <v/>
      </c>
    </row>
    <row r="237" spans="1:25" x14ac:dyDescent="0.25">
      <c r="A237" s="1"/>
      <c r="I237" s="34" t="str">
        <f>IF(T236="","",IF(T236+7&gt;='ouderschapsverlof na 1e jaar'!J$20,"",I236+7))</f>
        <v/>
      </c>
      <c r="J237" s="61" t="str">
        <f>IF('ouderschapsverlof na 1e jaar'!C276="","",'ouderschapsverlof na 1e jaar'!B$41+O237)</f>
        <v/>
      </c>
      <c r="K237" s="61" t="str">
        <f>IF('ouderschapsverlof na 1e jaar'!D276="","",'ouderschapsverlof na 1e jaar'!B$41+P237)</f>
        <v/>
      </c>
      <c r="L237" s="61" t="str">
        <f>IF('ouderschapsverlof na 1e jaar'!E276="","",'ouderschapsverlof na 1e jaar'!B$41+Q237)</f>
        <v/>
      </c>
      <c r="M237" s="61" t="str">
        <f>IF('ouderschapsverlof na 1e jaar'!F276="","",'ouderschapsverlof na 1e jaar'!B$41+R237)</f>
        <v/>
      </c>
      <c r="N237" s="61" t="str">
        <f>IF('ouderschapsverlof na 1e jaar'!G276="","",'ouderschapsverlof na 1e jaar'!B$41+S237)</f>
        <v/>
      </c>
      <c r="O237" s="18">
        <v>1645</v>
      </c>
      <c r="P237" s="18">
        <v>1646</v>
      </c>
      <c r="Q237" s="18">
        <v>1647</v>
      </c>
      <c r="R237" s="18">
        <v>1648</v>
      </c>
      <c r="S237" s="18">
        <v>1649</v>
      </c>
      <c r="T237" s="34" t="str">
        <f>IF(T236="","",IF(T236+7&gt;='ouderschapsverlof na 1e jaar'!U$20,"",T236+7))</f>
        <v/>
      </c>
      <c r="U237" s="61" t="str">
        <f>IF('ouderschapsverlof na 1e jaar'!L276="","",'ouderschapsverlof na 1e jaar'!K$41+O237)</f>
        <v/>
      </c>
      <c r="V237" s="61" t="str">
        <f>IF('ouderschapsverlof na 1e jaar'!M276="","",'ouderschapsverlof na 1e jaar'!K$41+P237)</f>
        <v/>
      </c>
      <c r="W237" s="61" t="str">
        <f>IF('ouderschapsverlof na 1e jaar'!N276="","",'ouderschapsverlof na 1e jaar'!K$41+Q237)</f>
        <v/>
      </c>
      <c r="X237" s="61" t="str">
        <f>IF('ouderschapsverlof na 1e jaar'!O276="","",'ouderschapsverlof na 1e jaar'!K$41+R237)</f>
        <v/>
      </c>
      <c r="Y237" s="61" t="str">
        <f>IF('ouderschapsverlof na 1e jaar'!P276="","",'ouderschapsverlof na 1e jaar'!K$41+S237)</f>
        <v/>
      </c>
    </row>
    <row r="238" spans="1:25" x14ac:dyDescent="0.25">
      <c r="A238" s="1"/>
      <c r="I238" s="34" t="str">
        <f>IF(T237="","",IF(T237+7&gt;='ouderschapsverlof na 1e jaar'!J$20,"",I237+7))</f>
        <v/>
      </c>
      <c r="J238" s="61" t="str">
        <f>IF('ouderschapsverlof na 1e jaar'!C277="","",'ouderschapsverlof na 1e jaar'!B$41+O238)</f>
        <v/>
      </c>
      <c r="K238" s="61" t="str">
        <f>IF('ouderschapsverlof na 1e jaar'!D277="","",'ouderschapsverlof na 1e jaar'!B$41+P238)</f>
        <v/>
      </c>
      <c r="L238" s="61" t="str">
        <f>IF('ouderschapsverlof na 1e jaar'!E277="","",'ouderschapsverlof na 1e jaar'!B$41+Q238)</f>
        <v/>
      </c>
      <c r="M238" s="61" t="str">
        <f>IF('ouderschapsverlof na 1e jaar'!F277="","",'ouderschapsverlof na 1e jaar'!B$41+R238)</f>
        <v/>
      </c>
      <c r="N238" s="61" t="str">
        <f>IF('ouderschapsverlof na 1e jaar'!G277="","",'ouderschapsverlof na 1e jaar'!B$41+S238)</f>
        <v/>
      </c>
      <c r="O238" s="18">
        <v>1652</v>
      </c>
      <c r="P238" s="18">
        <v>1653</v>
      </c>
      <c r="Q238" s="18">
        <v>1654</v>
      </c>
      <c r="R238" s="18">
        <v>1655</v>
      </c>
      <c r="S238" s="18">
        <v>1656</v>
      </c>
      <c r="T238" s="34" t="str">
        <f>IF(T237="","",IF(T237+7&gt;='ouderschapsverlof na 1e jaar'!U$20,"",T237+7))</f>
        <v/>
      </c>
      <c r="U238" s="61" t="str">
        <f>IF('ouderschapsverlof na 1e jaar'!L277="","",'ouderschapsverlof na 1e jaar'!K$41+O238)</f>
        <v/>
      </c>
      <c r="V238" s="61" t="str">
        <f>IF('ouderschapsverlof na 1e jaar'!M277="","",'ouderschapsverlof na 1e jaar'!K$41+P238)</f>
        <v/>
      </c>
      <c r="W238" s="61" t="str">
        <f>IF('ouderschapsverlof na 1e jaar'!N277="","",'ouderschapsverlof na 1e jaar'!K$41+Q238)</f>
        <v/>
      </c>
      <c r="X238" s="61" t="str">
        <f>IF('ouderschapsverlof na 1e jaar'!O277="","",'ouderschapsverlof na 1e jaar'!K$41+R238)</f>
        <v/>
      </c>
      <c r="Y238" s="61" t="str">
        <f>IF('ouderschapsverlof na 1e jaar'!P277="","",'ouderschapsverlof na 1e jaar'!K$41+S238)</f>
        <v/>
      </c>
    </row>
    <row r="239" spans="1:25" x14ac:dyDescent="0.25">
      <c r="A239" s="1"/>
      <c r="I239" s="34" t="str">
        <f>IF(T238="","",IF(T238+7&gt;='ouderschapsverlof na 1e jaar'!J$20,"",I238+7))</f>
        <v/>
      </c>
      <c r="J239" s="61" t="str">
        <f>IF('ouderschapsverlof na 1e jaar'!C278="","",'ouderschapsverlof na 1e jaar'!B$41+O239)</f>
        <v/>
      </c>
      <c r="K239" s="61" t="str">
        <f>IF('ouderschapsverlof na 1e jaar'!D278="","",'ouderschapsverlof na 1e jaar'!B$41+P239)</f>
        <v/>
      </c>
      <c r="L239" s="61" t="str">
        <f>IF('ouderschapsverlof na 1e jaar'!E278="","",'ouderschapsverlof na 1e jaar'!B$41+Q239)</f>
        <v/>
      </c>
      <c r="M239" s="61" t="str">
        <f>IF('ouderschapsverlof na 1e jaar'!F278="","",'ouderschapsverlof na 1e jaar'!B$41+R239)</f>
        <v/>
      </c>
      <c r="N239" s="61" t="str">
        <f>IF('ouderschapsverlof na 1e jaar'!G278="","",'ouderschapsverlof na 1e jaar'!B$41+S239)</f>
        <v/>
      </c>
      <c r="O239" s="18">
        <v>1659</v>
      </c>
      <c r="P239" s="18">
        <v>1660</v>
      </c>
      <c r="Q239" s="18">
        <v>1661</v>
      </c>
      <c r="R239" s="18">
        <v>1662</v>
      </c>
      <c r="S239" s="18">
        <v>1663</v>
      </c>
      <c r="T239" s="34" t="str">
        <f>IF(T238="","",IF(T238+7&gt;='ouderschapsverlof na 1e jaar'!U$20,"",T238+7))</f>
        <v/>
      </c>
      <c r="U239" s="61" t="str">
        <f>IF('ouderschapsverlof na 1e jaar'!L278="","",'ouderschapsverlof na 1e jaar'!K$41+O239)</f>
        <v/>
      </c>
      <c r="V239" s="61" t="str">
        <f>IF('ouderschapsverlof na 1e jaar'!M278="","",'ouderschapsverlof na 1e jaar'!K$41+P239)</f>
        <v/>
      </c>
      <c r="W239" s="61" t="str">
        <f>IF('ouderschapsverlof na 1e jaar'!N278="","",'ouderschapsverlof na 1e jaar'!K$41+Q239)</f>
        <v/>
      </c>
      <c r="X239" s="61" t="str">
        <f>IF('ouderschapsverlof na 1e jaar'!O278="","",'ouderschapsverlof na 1e jaar'!K$41+R239)</f>
        <v/>
      </c>
      <c r="Y239" s="61" t="str">
        <f>IF('ouderschapsverlof na 1e jaar'!P278="","",'ouderschapsverlof na 1e jaar'!K$41+S239)</f>
        <v/>
      </c>
    </row>
    <row r="240" spans="1:25" x14ac:dyDescent="0.25">
      <c r="A240" s="1"/>
      <c r="I240" s="34" t="str">
        <f>IF(T239="","",IF(T239+7&gt;='ouderschapsverlof na 1e jaar'!J$20,"",I239+7))</f>
        <v/>
      </c>
      <c r="J240" s="61" t="str">
        <f>IF('ouderschapsverlof na 1e jaar'!C279="","",'ouderschapsverlof na 1e jaar'!B$41+O240)</f>
        <v/>
      </c>
      <c r="K240" s="61" t="str">
        <f>IF('ouderschapsverlof na 1e jaar'!D279="","",'ouderschapsverlof na 1e jaar'!B$41+P240)</f>
        <v/>
      </c>
      <c r="L240" s="61" t="str">
        <f>IF('ouderschapsverlof na 1e jaar'!E279="","",'ouderschapsverlof na 1e jaar'!B$41+Q240)</f>
        <v/>
      </c>
      <c r="M240" s="61" t="str">
        <f>IF('ouderschapsverlof na 1e jaar'!F279="","",'ouderschapsverlof na 1e jaar'!B$41+R240)</f>
        <v/>
      </c>
      <c r="N240" s="61" t="str">
        <f>IF('ouderschapsverlof na 1e jaar'!G279="","",'ouderschapsverlof na 1e jaar'!B$41+S240)</f>
        <v/>
      </c>
      <c r="O240" s="18">
        <v>1666</v>
      </c>
      <c r="P240" s="18">
        <v>1667</v>
      </c>
      <c r="Q240" s="18">
        <v>1668</v>
      </c>
      <c r="R240" s="18">
        <v>1669</v>
      </c>
      <c r="S240" s="18">
        <v>1670</v>
      </c>
      <c r="T240" s="34" t="str">
        <f>IF(T239="","",IF(T239+7&gt;='ouderschapsverlof na 1e jaar'!U$20,"",T239+7))</f>
        <v/>
      </c>
      <c r="U240" s="61" t="str">
        <f>IF('ouderschapsverlof na 1e jaar'!L279="","",'ouderschapsverlof na 1e jaar'!K$41+O240)</f>
        <v/>
      </c>
      <c r="V240" s="61" t="str">
        <f>IF('ouderschapsverlof na 1e jaar'!M279="","",'ouderschapsverlof na 1e jaar'!K$41+P240)</f>
        <v/>
      </c>
      <c r="W240" s="61" t="str">
        <f>IF('ouderschapsverlof na 1e jaar'!N279="","",'ouderschapsverlof na 1e jaar'!K$41+Q240)</f>
        <v/>
      </c>
      <c r="X240" s="61" t="str">
        <f>IF('ouderschapsverlof na 1e jaar'!O279="","",'ouderschapsverlof na 1e jaar'!K$41+R240)</f>
        <v/>
      </c>
      <c r="Y240" s="61" t="str">
        <f>IF('ouderschapsverlof na 1e jaar'!P279="","",'ouderschapsverlof na 1e jaar'!K$41+S240)</f>
        <v/>
      </c>
    </row>
    <row r="241" spans="1:25" x14ac:dyDescent="0.25">
      <c r="A241" s="1"/>
      <c r="I241" s="34" t="str">
        <f>IF(T240="","",IF(T240+7&gt;='ouderschapsverlof na 1e jaar'!J$20,"",I240+7))</f>
        <v/>
      </c>
      <c r="J241" s="61" t="str">
        <f>IF('ouderschapsverlof na 1e jaar'!C280="","",'ouderschapsverlof na 1e jaar'!B$41+O241)</f>
        <v/>
      </c>
      <c r="K241" s="61" t="str">
        <f>IF('ouderschapsverlof na 1e jaar'!D280="","",'ouderschapsverlof na 1e jaar'!B$41+P241)</f>
        <v/>
      </c>
      <c r="L241" s="61" t="str">
        <f>IF('ouderschapsverlof na 1e jaar'!E280="","",'ouderschapsverlof na 1e jaar'!B$41+Q241)</f>
        <v/>
      </c>
      <c r="M241" s="61" t="str">
        <f>IF('ouderschapsverlof na 1e jaar'!F280="","",'ouderschapsverlof na 1e jaar'!B$41+R241)</f>
        <v/>
      </c>
      <c r="N241" s="61" t="str">
        <f>IF('ouderschapsverlof na 1e jaar'!G280="","",'ouderschapsverlof na 1e jaar'!B$41+S241)</f>
        <v/>
      </c>
      <c r="O241" s="18">
        <v>1673</v>
      </c>
      <c r="P241" s="18">
        <v>1674</v>
      </c>
      <c r="Q241" s="18">
        <v>1675</v>
      </c>
      <c r="R241" s="18">
        <v>1676</v>
      </c>
      <c r="S241" s="18">
        <v>1677</v>
      </c>
      <c r="T241" s="34" t="str">
        <f>IF(T240="","",IF(T240+7&gt;='ouderschapsverlof na 1e jaar'!U$20,"",T240+7))</f>
        <v/>
      </c>
      <c r="U241" s="61" t="str">
        <f>IF('ouderschapsverlof na 1e jaar'!L280="","",'ouderschapsverlof na 1e jaar'!K$41+O241)</f>
        <v/>
      </c>
      <c r="V241" s="61" t="str">
        <f>IF('ouderschapsverlof na 1e jaar'!M280="","",'ouderschapsverlof na 1e jaar'!K$41+P241)</f>
        <v/>
      </c>
      <c r="W241" s="61" t="str">
        <f>IF('ouderschapsverlof na 1e jaar'!N280="","",'ouderschapsverlof na 1e jaar'!K$41+Q241)</f>
        <v/>
      </c>
      <c r="X241" s="61" t="str">
        <f>IF('ouderschapsverlof na 1e jaar'!O280="","",'ouderschapsverlof na 1e jaar'!K$41+R241)</f>
        <v/>
      </c>
      <c r="Y241" s="61" t="str">
        <f>IF('ouderschapsverlof na 1e jaar'!P280="","",'ouderschapsverlof na 1e jaar'!K$41+S241)</f>
        <v/>
      </c>
    </row>
    <row r="242" spans="1:25" x14ac:dyDescent="0.25">
      <c r="A242" s="1"/>
      <c r="I242" s="34" t="str">
        <f>IF(T241="","",IF(T241+7&gt;='ouderschapsverlof na 1e jaar'!J$20,"",I241+7))</f>
        <v/>
      </c>
      <c r="J242" s="61" t="str">
        <f>IF('ouderschapsverlof na 1e jaar'!C281="","",'ouderschapsverlof na 1e jaar'!B$41+O242)</f>
        <v/>
      </c>
      <c r="K242" s="61" t="str">
        <f>IF('ouderschapsverlof na 1e jaar'!D281="","",'ouderschapsverlof na 1e jaar'!B$41+P242)</f>
        <v/>
      </c>
      <c r="L242" s="61" t="str">
        <f>IF('ouderschapsverlof na 1e jaar'!E281="","",'ouderschapsverlof na 1e jaar'!B$41+Q242)</f>
        <v/>
      </c>
      <c r="M242" s="61" t="str">
        <f>IF('ouderschapsverlof na 1e jaar'!F281="","",'ouderschapsverlof na 1e jaar'!B$41+R242)</f>
        <v/>
      </c>
      <c r="N242" s="61" t="str">
        <f>IF('ouderschapsverlof na 1e jaar'!G281="","",'ouderschapsverlof na 1e jaar'!B$41+S242)</f>
        <v/>
      </c>
      <c r="O242" s="18">
        <v>1680</v>
      </c>
      <c r="P242" s="18">
        <v>1681</v>
      </c>
      <c r="Q242" s="18">
        <v>1682</v>
      </c>
      <c r="R242" s="18">
        <v>1683</v>
      </c>
      <c r="S242" s="18">
        <v>1684</v>
      </c>
      <c r="T242" s="34" t="str">
        <f>IF(T241="","",IF(T241+7&gt;='ouderschapsverlof na 1e jaar'!U$20,"",T241+7))</f>
        <v/>
      </c>
      <c r="U242" s="61" t="str">
        <f>IF('ouderschapsverlof na 1e jaar'!L281="","",'ouderschapsverlof na 1e jaar'!K$41+O242)</f>
        <v/>
      </c>
      <c r="V242" s="61" t="str">
        <f>IF('ouderschapsverlof na 1e jaar'!M281="","",'ouderschapsverlof na 1e jaar'!K$41+P242)</f>
        <v/>
      </c>
      <c r="W242" s="61" t="str">
        <f>IF('ouderschapsverlof na 1e jaar'!N281="","",'ouderschapsverlof na 1e jaar'!K$41+Q242)</f>
        <v/>
      </c>
      <c r="X242" s="61" t="str">
        <f>IF('ouderschapsverlof na 1e jaar'!O281="","",'ouderschapsverlof na 1e jaar'!K$41+R242)</f>
        <v/>
      </c>
      <c r="Y242" s="61" t="str">
        <f>IF('ouderschapsverlof na 1e jaar'!P281="","",'ouderschapsverlof na 1e jaar'!K$41+S242)</f>
        <v/>
      </c>
    </row>
    <row r="243" spans="1:25" x14ac:dyDescent="0.25">
      <c r="A243" s="1"/>
      <c r="I243" s="34" t="str">
        <f>IF(T242="","",IF(T242+7&gt;='ouderschapsverlof na 1e jaar'!J$20,"",I242+7))</f>
        <v/>
      </c>
      <c r="J243" s="61" t="str">
        <f>IF('ouderschapsverlof na 1e jaar'!C282="","",'ouderschapsverlof na 1e jaar'!B$41+O243)</f>
        <v/>
      </c>
      <c r="K243" s="61" t="str">
        <f>IF('ouderschapsverlof na 1e jaar'!D282="","",'ouderschapsverlof na 1e jaar'!B$41+P243)</f>
        <v/>
      </c>
      <c r="L243" s="61" t="str">
        <f>IF('ouderschapsverlof na 1e jaar'!E282="","",'ouderschapsverlof na 1e jaar'!B$41+Q243)</f>
        <v/>
      </c>
      <c r="M243" s="61" t="str">
        <f>IF('ouderschapsverlof na 1e jaar'!F282="","",'ouderschapsverlof na 1e jaar'!B$41+R243)</f>
        <v/>
      </c>
      <c r="N243" s="61" t="str">
        <f>IF('ouderschapsverlof na 1e jaar'!G282="","",'ouderschapsverlof na 1e jaar'!B$41+S243)</f>
        <v/>
      </c>
      <c r="O243" s="18">
        <v>1687</v>
      </c>
      <c r="P243" s="18">
        <v>1688</v>
      </c>
      <c r="Q243" s="18">
        <v>1689</v>
      </c>
      <c r="R243" s="18">
        <v>1690</v>
      </c>
      <c r="S243" s="18">
        <v>1691</v>
      </c>
      <c r="T243" s="34" t="str">
        <f>IF(T242="","",IF(T242+7&gt;='ouderschapsverlof na 1e jaar'!U$20,"",T242+7))</f>
        <v/>
      </c>
      <c r="U243" s="61" t="str">
        <f>IF('ouderschapsverlof na 1e jaar'!L282="","",'ouderschapsverlof na 1e jaar'!K$41+O243)</f>
        <v/>
      </c>
      <c r="V243" s="61" t="str">
        <f>IF('ouderschapsverlof na 1e jaar'!M282="","",'ouderschapsverlof na 1e jaar'!K$41+P243)</f>
        <v/>
      </c>
      <c r="W243" s="61" t="str">
        <f>IF('ouderschapsverlof na 1e jaar'!N282="","",'ouderschapsverlof na 1e jaar'!K$41+Q243)</f>
        <v/>
      </c>
      <c r="X243" s="61" t="str">
        <f>IF('ouderschapsverlof na 1e jaar'!O282="","",'ouderschapsverlof na 1e jaar'!K$41+R243)</f>
        <v/>
      </c>
      <c r="Y243" s="61" t="str">
        <f>IF('ouderschapsverlof na 1e jaar'!P282="","",'ouderschapsverlof na 1e jaar'!K$41+S243)</f>
        <v/>
      </c>
    </row>
    <row r="244" spans="1:25" x14ac:dyDescent="0.25">
      <c r="A244" s="1"/>
      <c r="I244" s="34" t="str">
        <f>IF(T243="","",IF(T243+7&gt;='ouderschapsverlof na 1e jaar'!J$20,"",I243+7))</f>
        <v/>
      </c>
      <c r="J244" s="61" t="str">
        <f>IF('ouderschapsverlof na 1e jaar'!C283="","",'ouderschapsverlof na 1e jaar'!B$41+O244)</f>
        <v/>
      </c>
      <c r="K244" s="61" t="str">
        <f>IF('ouderschapsverlof na 1e jaar'!D283="","",'ouderschapsverlof na 1e jaar'!B$41+P244)</f>
        <v/>
      </c>
      <c r="L244" s="61" t="str">
        <f>IF('ouderschapsverlof na 1e jaar'!E283="","",'ouderschapsverlof na 1e jaar'!B$41+Q244)</f>
        <v/>
      </c>
      <c r="M244" s="61" t="str">
        <f>IF('ouderschapsverlof na 1e jaar'!F283="","",'ouderschapsverlof na 1e jaar'!B$41+R244)</f>
        <v/>
      </c>
      <c r="N244" s="61" t="str">
        <f>IF('ouderschapsverlof na 1e jaar'!G283="","",'ouderschapsverlof na 1e jaar'!B$41+S244)</f>
        <v/>
      </c>
      <c r="O244" s="18">
        <v>1694</v>
      </c>
      <c r="P244" s="18">
        <v>1695</v>
      </c>
      <c r="Q244" s="18">
        <v>1696</v>
      </c>
      <c r="R244" s="18">
        <v>1697</v>
      </c>
      <c r="S244" s="18">
        <v>1698</v>
      </c>
      <c r="T244" s="34" t="str">
        <f>IF(T243="","",IF(T243+7&gt;='ouderschapsverlof na 1e jaar'!U$20,"",T243+7))</f>
        <v/>
      </c>
      <c r="U244" s="61" t="str">
        <f>IF('ouderschapsverlof na 1e jaar'!L283="","",'ouderschapsverlof na 1e jaar'!K$41+O244)</f>
        <v/>
      </c>
      <c r="V244" s="61" t="str">
        <f>IF('ouderschapsverlof na 1e jaar'!M283="","",'ouderschapsverlof na 1e jaar'!K$41+P244)</f>
        <v/>
      </c>
      <c r="W244" s="61" t="str">
        <f>IF('ouderschapsverlof na 1e jaar'!N283="","",'ouderschapsverlof na 1e jaar'!K$41+Q244)</f>
        <v/>
      </c>
      <c r="X244" s="61" t="str">
        <f>IF('ouderschapsverlof na 1e jaar'!O283="","",'ouderschapsverlof na 1e jaar'!K$41+R244)</f>
        <v/>
      </c>
      <c r="Y244" s="61" t="str">
        <f>IF('ouderschapsverlof na 1e jaar'!P283="","",'ouderschapsverlof na 1e jaar'!K$41+S244)</f>
        <v/>
      </c>
    </row>
    <row r="245" spans="1:25" x14ac:dyDescent="0.25">
      <c r="A245" s="1"/>
      <c r="I245" s="34" t="str">
        <f>IF(T244="","",IF(T244+7&gt;='ouderschapsverlof na 1e jaar'!J$20,"",I244+7))</f>
        <v/>
      </c>
      <c r="J245" s="61" t="str">
        <f>IF('ouderschapsverlof na 1e jaar'!C284="","",'ouderschapsverlof na 1e jaar'!B$41+O245)</f>
        <v/>
      </c>
      <c r="K245" s="61" t="str">
        <f>IF('ouderschapsverlof na 1e jaar'!D284="","",'ouderschapsverlof na 1e jaar'!B$41+P245)</f>
        <v/>
      </c>
      <c r="L245" s="61" t="str">
        <f>IF('ouderschapsverlof na 1e jaar'!E284="","",'ouderschapsverlof na 1e jaar'!B$41+Q245)</f>
        <v/>
      </c>
      <c r="M245" s="61" t="str">
        <f>IF('ouderschapsverlof na 1e jaar'!F284="","",'ouderschapsverlof na 1e jaar'!B$41+R245)</f>
        <v/>
      </c>
      <c r="N245" s="61" t="str">
        <f>IF('ouderschapsverlof na 1e jaar'!G284="","",'ouderschapsverlof na 1e jaar'!B$41+S245)</f>
        <v/>
      </c>
      <c r="O245" s="18">
        <v>1701</v>
      </c>
      <c r="P245" s="18">
        <v>1702</v>
      </c>
      <c r="Q245" s="18">
        <v>1703</v>
      </c>
      <c r="R245" s="18">
        <v>1704</v>
      </c>
      <c r="S245" s="18">
        <v>1705</v>
      </c>
      <c r="T245" s="34" t="str">
        <f>IF(T244="","",IF(T244+7&gt;='ouderschapsverlof na 1e jaar'!U$20,"",T244+7))</f>
        <v/>
      </c>
      <c r="U245" s="61" t="str">
        <f>IF('ouderschapsverlof na 1e jaar'!L284="","",'ouderschapsverlof na 1e jaar'!K$41+O245)</f>
        <v/>
      </c>
      <c r="V245" s="61" t="str">
        <f>IF('ouderschapsverlof na 1e jaar'!M284="","",'ouderschapsverlof na 1e jaar'!K$41+P245)</f>
        <v/>
      </c>
      <c r="W245" s="61" t="str">
        <f>IF('ouderschapsverlof na 1e jaar'!N284="","",'ouderschapsverlof na 1e jaar'!K$41+Q245)</f>
        <v/>
      </c>
      <c r="X245" s="61" t="str">
        <f>IF('ouderschapsverlof na 1e jaar'!O284="","",'ouderschapsverlof na 1e jaar'!K$41+R245)</f>
        <v/>
      </c>
      <c r="Y245" s="61" t="str">
        <f>IF('ouderschapsverlof na 1e jaar'!P284="","",'ouderschapsverlof na 1e jaar'!K$41+S245)</f>
        <v/>
      </c>
    </row>
    <row r="246" spans="1:25" x14ac:dyDescent="0.25">
      <c r="A246" s="1"/>
      <c r="I246" s="34" t="str">
        <f>IF(T245="","",IF(T245+7&gt;='ouderschapsverlof na 1e jaar'!J$20,"",I245+7))</f>
        <v/>
      </c>
      <c r="J246" s="61" t="str">
        <f>IF('ouderschapsverlof na 1e jaar'!C285="","",'ouderschapsverlof na 1e jaar'!B$41+O246)</f>
        <v/>
      </c>
      <c r="K246" s="61" t="str">
        <f>IF('ouderschapsverlof na 1e jaar'!D285="","",'ouderschapsverlof na 1e jaar'!B$41+P246)</f>
        <v/>
      </c>
      <c r="L246" s="61" t="str">
        <f>IF('ouderschapsverlof na 1e jaar'!E285="","",'ouderschapsverlof na 1e jaar'!B$41+Q246)</f>
        <v/>
      </c>
      <c r="M246" s="61" t="str">
        <f>IF('ouderschapsverlof na 1e jaar'!F285="","",'ouderschapsverlof na 1e jaar'!B$41+R246)</f>
        <v/>
      </c>
      <c r="N246" s="61" t="str">
        <f>IF('ouderschapsverlof na 1e jaar'!G285="","",'ouderschapsverlof na 1e jaar'!B$41+S246)</f>
        <v/>
      </c>
      <c r="O246" s="18">
        <v>1708</v>
      </c>
      <c r="P246" s="18">
        <v>1709</v>
      </c>
      <c r="Q246" s="18">
        <v>1710</v>
      </c>
      <c r="R246" s="18">
        <v>1711</v>
      </c>
      <c r="S246" s="18">
        <v>1712</v>
      </c>
      <c r="T246" s="34" t="str">
        <f>IF(T245="","",IF(T245+7&gt;='ouderschapsverlof na 1e jaar'!U$20,"",T245+7))</f>
        <v/>
      </c>
      <c r="U246" s="61" t="str">
        <f>IF('ouderschapsverlof na 1e jaar'!L285="","",'ouderschapsverlof na 1e jaar'!K$41+O246)</f>
        <v/>
      </c>
      <c r="V246" s="61" t="str">
        <f>IF('ouderschapsverlof na 1e jaar'!M285="","",'ouderschapsverlof na 1e jaar'!K$41+P246)</f>
        <v/>
      </c>
      <c r="W246" s="61" t="str">
        <f>IF('ouderschapsverlof na 1e jaar'!N285="","",'ouderschapsverlof na 1e jaar'!K$41+Q246)</f>
        <v/>
      </c>
      <c r="X246" s="61" t="str">
        <f>IF('ouderschapsverlof na 1e jaar'!O285="","",'ouderschapsverlof na 1e jaar'!K$41+R246)</f>
        <v/>
      </c>
      <c r="Y246" s="61" t="str">
        <f>IF('ouderschapsverlof na 1e jaar'!P285="","",'ouderschapsverlof na 1e jaar'!K$41+S246)</f>
        <v/>
      </c>
    </row>
    <row r="247" spans="1:25" x14ac:dyDescent="0.25">
      <c r="A247" s="1"/>
      <c r="I247" s="34" t="str">
        <f>IF(T246="","",IF(T246+7&gt;='ouderschapsverlof na 1e jaar'!J$20,"",I246+7))</f>
        <v/>
      </c>
      <c r="J247" s="61" t="str">
        <f>IF('ouderschapsverlof na 1e jaar'!C286="","",'ouderschapsverlof na 1e jaar'!B$41+O247)</f>
        <v/>
      </c>
      <c r="K247" s="61" t="str">
        <f>IF('ouderschapsverlof na 1e jaar'!D286="","",'ouderschapsverlof na 1e jaar'!B$41+P247)</f>
        <v/>
      </c>
      <c r="L247" s="61" t="str">
        <f>IF('ouderschapsverlof na 1e jaar'!E286="","",'ouderschapsverlof na 1e jaar'!B$41+Q247)</f>
        <v/>
      </c>
      <c r="M247" s="61" t="str">
        <f>IF('ouderschapsverlof na 1e jaar'!F286="","",'ouderschapsverlof na 1e jaar'!B$41+R247)</f>
        <v/>
      </c>
      <c r="N247" s="61" t="str">
        <f>IF('ouderschapsverlof na 1e jaar'!G286="","",'ouderschapsverlof na 1e jaar'!B$41+S247)</f>
        <v/>
      </c>
      <c r="O247" s="18">
        <v>1715</v>
      </c>
      <c r="P247" s="18">
        <v>1716</v>
      </c>
      <c r="Q247" s="18">
        <v>1717</v>
      </c>
      <c r="R247" s="18">
        <v>1718</v>
      </c>
      <c r="S247" s="18">
        <v>1719</v>
      </c>
      <c r="T247" s="34" t="str">
        <f>IF(T246="","",IF(T246+7&gt;='ouderschapsverlof na 1e jaar'!U$20,"",T246+7))</f>
        <v/>
      </c>
      <c r="U247" s="61" t="str">
        <f>IF('ouderschapsverlof na 1e jaar'!L286="","",'ouderschapsverlof na 1e jaar'!K$41+O247)</f>
        <v/>
      </c>
      <c r="V247" s="61" t="str">
        <f>IF('ouderschapsverlof na 1e jaar'!M286="","",'ouderschapsverlof na 1e jaar'!K$41+P247)</f>
        <v/>
      </c>
      <c r="W247" s="61" t="str">
        <f>IF('ouderschapsverlof na 1e jaar'!N286="","",'ouderschapsverlof na 1e jaar'!K$41+Q247)</f>
        <v/>
      </c>
      <c r="X247" s="61" t="str">
        <f>IF('ouderschapsverlof na 1e jaar'!O286="","",'ouderschapsverlof na 1e jaar'!K$41+R247)</f>
        <v/>
      </c>
      <c r="Y247" s="61" t="str">
        <f>IF('ouderschapsverlof na 1e jaar'!P286="","",'ouderschapsverlof na 1e jaar'!K$41+S247)</f>
        <v/>
      </c>
    </row>
    <row r="248" spans="1:25" x14ac:dyDescent="0.25">
      <c r="A248" s="1"/>
      <c r="I248" s="34" t="str">
        <f>IF(T247="","",IF(T247+7&gt;='ouderschapsverlof na 1e jaar'!J$20,"",I247+7))</f>
        <v/>
      </c>
      <c r="J248" s="61" t="str">
        <f>IF('ouderschapsverlof na 1e jaar'!C287="","",'ouderschapsverlof na 1e jaar'!B$41+O248)</f>
        <v/>
      </c>
      <c r="K248" s="61" t="str">
        <f>IF('ouderschapsverlof na 1e jaar'!D287="","",'ouderschapsverlof na 1e jaar'!B$41+P248)</f>
        <v/>
      </c>
      <c r="L248" s="61" t="str">
        <f>IF('ouderschapsverlof na 1e jaar'!E287="","",'ouderschapsverlof na 1e jaar'!B$41+Q248)</f>
        <v/>
      </c>
      <c r="M248" s="61" t="str">
        <f>IF('ouderschapsverlof na 1e jaar'!F287="","",'ouderschapsverlof na 1e jaar'!B$41+R248)</f>
        <v/>
      </c>
      <c r="N248" s="61" t="str">
        <f>IF('ouderschapsverlof na 1e jaar'!G287="","",'ouderschapsverlof na 1e jaar'!B$41+S248)</f>
        <v/>
      </c>
      <c r="O248" s="18">
        <v>1722</v>
      </c>
      <c r="P248" s="18">
        <v>1723</v>
      </c>
      <c r="Q248" s="18">
        <v>1724</v>
      </c>
      <c r="R248" s="18">
        <v>1725</v>
      </c>
      <c r="S248" s="18">
        <v>1726</v>
      </c>
      <c r="T248" s="34" t="str">
        <f>IF(T247="","",IF(T247+7&gt;='ouderschapsverlof na 1e jaar'!U$20,"",T247+7))</f>
        <v/>
      </c>
      <c r="U248" s="61" t="str">
        <f>IF('ouderschapsverlof na 1e jaar'!L287="","",'ouderschapsverlof na 1e jaar'!K$41+O248)</f>
        <v/>
      </c>
      <c r="V248" s="61" t="str">
        <f>IF('ouderschapsverlof na 1e jaar'!M287="","",'ouderschapsverlof na 1e jaar'!K$41+P248)</f>
        <v/>
      </c>
      <c r="W248" s="61" t="str">
        <f>IF('ouderschapsverlof na 1e jaar'!N287="","",'ouderschapsverlof na 1e jaar'!K$41+Q248)</f>
        <v/>
      </c>
      <c r="X248" s="61" t="str">
        <f>IF('ouderschapsverlof na 1e jaar'!O287="","",'ouderschapsverlof na 1e jaar'!K$41+R248)</f>
        <v/>
      </c>
      <c r="Y248" s="61" t="str">
        <f>IF('ouderschapsverlof na 1e jaar'!P287="","",'ouderschapsverlof na 1e jaar'!K$41+S248)</f>
        <v/>
      </c>
    </row>
    <row r="249" spans="1:25" x14ac:dyDescent="0.25">
      <c r="A249" s="1"/>
      <c r="I249" s="34" t="str">
        <f>IF(T248="","",IF(T248+7&gt;='ouderschapsverlof na 1e jaar'!J$20,"",I248+7))</f>
        <v/>
      </c>
      <c r="J249" s="61" t="str">
        <f>IF('ouderschapsverlof na 1e jaar'!C288="","",'ouderschapsverlof na 1e jaar'!B$41+O249)</f>
        <v/>
      </c>
      <c r="K249" s="61" t="str">
        <f>IF('ouderschapsverlof na 1e jaar'!D288="","",'ouderschapsverlof na 1e jaar'!B$41+P249)</f>
        <v/>
      </c>
      <c r="L249" s="61" t="str">
        <f>IF('ouderschapsverlof na 1e jaar'!E288="","",'ouderschapsverlof na 1e jaar'!B$41+Q249)</f>
        <v/>
      </c>
      <c r="M249" s="61" t="str">
        <f>IF('ouderschapsverlof na 1e jaar'!F288="","",'ouderschapsverlof na 1e jaar'!B$41+R249)</f>
        <v/>
      </c>
      <c r="N249" s="61" t="str">
        <f>IF('ouderschapsverlof na 1e jaar'!G288="","",'ouderschapsverlof na 1e jaar'!B$41+S249)</f>
        <v/>
      </c>
      <c r="O249" s="18">
        <v>1729</v>
      </c>
      <c r="P249" s="18">
        <v>1730</v>
      </c>
      <c r="Q249" s="18">
        <v>1731</v>
      </c>
      <c r="R249" s="18">
        <v>1732</v>
      </c>
      <c r="S249" s="18">
        <v>1733</v>
      </c>
      <c r="T249" s="34" t="str">
        <f>IF(T248="","",IF(T248+7&gt;='ouderschapsverlof na 1e jaar'!U$20,"",T248+7))</f>
        <v/>
      </c>
      <c r="U249" s="61" t="str">
        <f>IF('ouderschapsverlof na 1e jaar'!L288="","",'ouderschapsverlof na 1e jaar'!K$41+O249)</f>
        <v/>
      </c>
      <c r="V249" s="61" t="str">
        <f>IF('ouderschapsverlof na 1e jaar'!M288="","",'ouderschapsverlof na 1e jaar'!K$41+P249)</f>
        <v/>
      </c>
      <c r="W249" s="61" t="str">
        <f>IF('ouderschapsverlof na 1e jaar'!N288="","",'ouderschapsverlof na 1e jaar'!K$41+Q249)</f>
        <v/>
      </c>
      <c r="X249" s="61" t="str">
        <f>IF('ouderschapsverlof na 1e jaar'!O288="","",'ouderschapsverlof na 1e jaar'!K$41+R249)</f>
        <v/>
      </c>
      <c r="Y249" s="61" t="str">
        <f>IF('ouderschapsverlof na 1e jaar'!P288="","",'ouderschapsverlof na 1e jaar'!K$41+S249)</f>
        <v/>
      </c>
    </row>
    <row r="250" spans="1:25" x14ac:dyDescent="0.25">
      <c r="A250" s="1"/>
      <c r="I250" s="34" t="str">
        <f>IF(T249="","",IF(T249+7&gt;='ouderschapsverlof na 1e jaar'!J$20,"",I249+7))</f>
        <v/>
      </c>
      <c r="J250" s="61" t="str">
        <f>IF('ouderschapsverlof na 1e jaar'!C289="","",'ouderschapsverlof na 1e jaar'!B$41+O250)</f>
        <v/>
      </c>
      <c r="K250" s="61" t="str">
        <f>IF('ouderschapsverlof na 1e jaar'!D289="","",'ouderschapsverlof na 1e jaar'!B$41+P250)</f>
        <v/>
      </c>
      <c r="L250" s="61" t="str">
        <f>IF('ouderschapsverlof na 1e jaar'!E289="","",'ouderschapsverlof na 1e jaar'!B$41+Q250)</f>
        <v/>
      </c>
      <c r="M250" s="61" t="str">
        <f>IF('ouderschapsverlof na 1e jaar'!F289="","",'ouderschapsverlof na 1e jaar'!B$41+R250)</f>
        <v/>
      </c>
      <c r="N250" s="61" t="str">
        <f>IF('ouderschapsverlof na 1e jaar'!G289="","",'ouderschapsverlof na 1e jaar'!B$41+S250)</f>
        <v/>
      </c>
      <c r="O250" s="18">
        <v>1736</v>
      </c>
      <c r="P250" s="18">
        <v>1737</v>
      </c>
      <c r="Q250" s="18">
        <v>1738</v>
      </c>
      <c r="R250" s="18">
        <v>1739</v>
      </c>
      <c r="S250" s="18">
        <v>1740</v>
      </c>
      <c r="T250" s="34" t="str">
        <f>IF(T249="","",IF(T249+7&gt;='ouderschapsverlof na 1e jaar'!U$20,"",T249+7))</f>
        <v/>
      </c>
      <c r="U250" s="61" t="str">
        <f>IF('ouderschapsverlof na 1e jaar'!L289="","",'ouderschapsverlof na 1e jaar'!K$41+O250)</f>
        <v/>
      </c>
      <c r="V250" s="61" t="str">
        <f>IF('ouderschapsverlof na 1e jaar'!M289="","",'ouderschapsverlof na 1e jaar'!K$41+P250)</f>
        <v/>
      </c>
      <c r="W250" s="61" t="str">
        <f>IF('ouderschapsverlof na 1e jaar'!N289="","",'ouderschapsverlof na 1e jaar'!K$41+Q250)</f>
        <v/>
      </c>
      <c r="X250" s="61" t="str">
        <f>IF('ouderschapsverlof na 1e jaar'!O289="","",'ouderschapsverlof na 1e jaar'!K$41+R250)</f>
        <v/>
      </c>
      <c r="Y250" s="61" t="str">
        <f>IF('ouderschapsverlof na 1e jaar'!P289="","",'ouderschapsverlof na 1e jaar'!K$41+S250)</f>
        <v/>
      </c>
    </row>
    <row r="251" spans="1:25" x14ac:dyDescent="0.25">
      <c r="A251" s="1"/>
      <c r="I251" s="34" t="str">
        <f>IF(T250="","",IF(T250+7&gt;='ouderschapsverlof na 1e jaar'!J$20,"",I250+7))</f>
        <v/>
      </c>
      <c r="J251" s="61" t="str">
        <f>IF('ouderschapsverlof na 1e jaar'!C290="","",'ouderschapsverlof na 1e jaar'!B$41+O251)</f>
        <v/>
      </c>
      <c r="K251" s="61" t="str">
        <f>IF('ouderschapsverlof na 1e jaar'!D290="","",'ouderschapsverlof na 1e jaar'!B$41+P251)</f>
        <v/>
      </c>
      <c r="L251" s="61" t="str">
        <f>IF('ouderschapsverlof na 1e jaar'!E290="","",'ouderschapsverlof na 1e jaar'!B$41+Q251)</f>
        <v/>
      </c>
      <c r="M251" s="61" t="str">
        <f>IF('ouderschapsverlof na 1e jaar'!F290="","",'ouderschapsverlof na 1e jaar'!B$41+R251)</f>
        <v/>
      </c>
      <c r="N251" s="61" t="str">
        <f>IF('ouderschapsverlof na 1e jaar'!G290="","",'ouderschapsverlof na 1e jaar'!B$41+S251)</f>
        <v/>
      </c>
      <c r="O251" s="18">
        <v>1743</v>
      </c>
      <c r="P251" s="18">
        <v>1744</v>
      </c>
      <c r="Q251" s="18">
        <v>1745</v>
      </c>
      <c r="R251" s="18">
        <v>1746</v>
      </c>
      <c r="S251" s="18">
        <v>1747</v>
      </c>
      <c r="T251" s="34" t="str">
        <f>IF(T250="","",IF(T250+7&gt;='ouderschapsverlof na 1e jaar'!U$20,"",T250+7))</f>
        <v/>
      </c>
      <c r="U251" s="61" t="str">
        <f>IF('ouderschapsverlof na 1e jaar'!L290="","",'ouderschapsverlof na 1e jaar'!K$41+O251)</f>
        <v/>
      </c>
      <c r="V251" s="61" t="str">
        <f>IF('ouderschapsverlof na 1e jaar'!M290="","",'ouderschapsverlof na 1e jaar'!K$41+P251)</f>
        <v/>
      </c>
      <c r="W251" s="61" t="str">
        <f>IF('ouderschapsverlof na 1e jaar'!N290="","",'ouderschapsverlof na 1e jaar'!K$41+Q251)</f>
        <v/>
      </c>
      <c r="X251" s="61" t="str">
        <f>IF('ouderschapsverlof na 1e jaar'!O290="","",'ouderschapsverlof na 1e jaar'!K$41+R251)</f>
        <v/>
      </c>
      <c r="Y251" s="61" t="str">
        <f>IF('ouderschapsverlof na 1e jaar'!P290="","",'ouderschapsverlof na 1e jaar'!K$41+S251)</f>
        <v/>
      </c>
    </row>
    <row r="252" spans="1:25" x14ac:dyDescent="0.25">
      <c r="A252" s="1"/>
      <c r="I252" s="34" t="str">
        <f>IF(T251="","",IF(T251+7&gt;='ouderschapsverlof na 1e jaar'!J$20,"",I251+7))</f>
        <v/>
      </c>
      <c r="J252" s="61" t="str">
        <f>IF('ouderschapsverlof na 1e jaar'!C291="","",'ouderschapsverlof na 1e jaar'!B$41+O252)</f>
        <v/>
      </c>
      <c r="K252" s="61" t="str">
        <f>IF('ouderschapsverlof na 1e jaar'!D291="","",'ouderschapsverlof na 1e jaar'!B$41+P252)</f>
        <v/>
      </c>
      <c r="L252" s="61" t="str">
        <f>IF('ouderschapsverlof na 1e jaar'!E291="","",'ouderschapsverlof na 1e jaar'!B$41+Q252)</f>
        <v/>
      </c>
      <c r="M252" s="61" t="str">
        <f>IF('ouderschapsverlof na 1e jaar'!F291="","",'ouderschapsverlof na 1e jaar'!B$41+R252)</f>
        <v/>
      </c>
      <c r="N252" s="61" t="str">
        <f>IF('ouderschapsverlof na 1e jaar'!G291="","",'ouderschapsverlof na 1e jaar'!B$41+S252)</f>
        <v/>
      </c>
      <c r="O252" s="18">
        <v>1750</v>
      </c>
      <c r="P252" s="18">
        <v>1751</v>
      </c>
      <c r="Q252" s="18">
        <v>1752</v>
      </c>
      <c r="R252" s="18">
        <v>1753</v>
      </c>
      <c r="S252" s="18">
        <v>1754</v>
      </c>
      <c r="T252" s="34" t="str">
        <f>IF(T251="","",IF(T251+7&gt;='ouderschapsverlof na 1e jaar'!U$20,"",T251+7))</f>
        <v/>
      </c>
      <c r="U252" s="61" t="str">
        <f>IF('ouderschapsverlof na 1e jaar'!L291="","",'ouderschapsverlof na 1e jaar'!K$41+O252)</f>
        <v/>
      </c>
      <c r="V252" s="61" t="str">
        <f>IF('ouderschapsverlof na 1e jaar'!M291="","",'ouderschapsverlof na 1e jaar'!K$41+P252)</f>
        <v/>
      </c>
      <c r="W252" s="61" t="str">
        <f>IF('ouderschapsverlof na 1e jaar'!N291="","",'ouderschapsverlof na 1e jaar'!K$41+Q252)</f>
        <v/>
      </c>
      <c r="X252" s="61" t="str">
        <f>IF('ouderschapsverlof na 1e jaar'!O291="","",'ouderschapsverlof na 1e jaar'!K$41+R252)</f>
        <v/>
      </c>
      <c r="Y252" s="61" t="str">
        <f>IF('ouderschapsverlof na 1e jaar'!P291="","",'ouderschapsverlof na 1e jaar'!K$41+S252)</f>
        <v/>
      </c>
    </row>
    <row r="253" spans="1:25" x14ac:dyDescent="0.25">
      <c r="A253" s="1"/>
      <c r="I253" s="34" t="str">
        <f>IF(T252="","",IF(T252+7&gt;='ouderschapsverlof na 1e jaar'!J$20,"",I252+7))</f>
        <v/>
      </c>
      <c r="J253" s="61" t="str">
        <f>IF('ouderschapsverlof na 1e jaar'!C292="","",'ouderschapsverlof na 1e jaar'!B$41+O253)</f>
        <v/>
      </c>
      <c r="K253" s="61" t="str">
        <f>IF('ouderschapsverlof na 1e jaar'!D292="","",'ouderschapsverlof na 1e jaar'!B$41+P253)</f>
        <v/>
      </c>
      <c r="L253" s="61" t="str">
        <f>IF('ouderschapsverlof na 1e jaar'!E292="","",'ouderschapsverlof na 1e jaar'!B$41+Q253)</f>
        <v/>
      </c>
      <c r="M253" s="61" t="str">
        <f>IF('ouderschapsverlof na 1e jaar'!F292="","",'ouderschapsverlof na 1e jaar'!B$41+R253)</f>
        <v/>
      </c>
      <c r="N253" s="61" t="str">
        <f>IF('ouderschapsverlof na 1e jaar'!G292="","",'ouderschapsverlof na 1e jaar'!B$41+S253)</f>
        <v/>
      </c>
      <c r="O253" s="18">
        <v>1757</v>
      </c>
      <c r="P253" s="18">
        <v>1758</v>
      </c>
      <c r="Q253" s="18">
        <v>1759</v>
      </c>
      <c r="R253" s="18">
        <v>1760</v>
      </c>
      <c r="S253" s="18">
        <v>1761</v>
      </c>
      <c r="T253" s="34" t="str">
        <f>IF(T252="","",IF(T252+7&gt;='ouderschapsverlof na 1e jaar'!U$20,"",T252+7))</f>
        <v/>
      </c>
      <c r="U253" s="61" t="str">
        <f>IF('ouderschapsverlof na 1e jaar'!L292="","",'ouderschapsverlof na 1e jaar'!K$41+O253)</f>
        <v/>
      </c>
      <c r="V253" s="61" t="str">
        <f>IF('ouderschapsverlof na 1e jaar'!M292="","",'ouderschapsverlof na 1e jaar'!K$41+P253)</f>
        <v/>
      </c>
      <c r="W253" s="61" t="str">
        <f>IF('ouderschapsverlof na 1e jaar'!N292="","",'ouderschapsverlof na 1e jaar'!K$41+Q253)</f>
        <v/>
      </c>
      <c r="X253" s="61" t="str">
        <f>IF('ouderschapsverlof na 1e jaar'!O292="","",'ouderschapsverlof na 1e jaar'!K$41+R253)</f>
        <v/>
      </c>
      <c r="Y253" s="61" t="str">
        <f>IF('ouderschapsverlof na 1e jaar'!P292="","",'ouderschapsverlof na 1e jaar'!K$41+S253)</f>
        <v/>
      </c>
    </row>
    <row r="254" spans="1:25" x14ac:dyDescent="0.25">
      <c r="A254" s="1"/>
      <c r="I254" s="34" t="str">
        <f>IF(T253="","",IF(T253+7&gt;='ouderschapsverlof na 1e jaar'!J$20,"",I253+7))</f>
        <v/>
      </c>
      <c r="J254" s="61" t="str">
        <f>IF('ouderschapsverlof na 1e jaar'!C293="","",'ouderschapsverlof na 1e jaar'!B$41+O254)</f>
        <v/>
      </c>
      <c r="K254" s="61" t="str">
        <f>IF('ouderschapsverlof na 1e jaar'!D293="","",'ouderschapsverlof na 1e jaar'!B$41+P254)</f>
        <v/>
      </c>
      <c r="L254" s="61" t="str">
        <f>IF('ouderschapsverlof na 1e jaar'!E293="","",'ouderschapsverlof na 1e jaar'!B$41+Q254)</f>
        <v/>
      </c>
      <c r="M254" s="61" t="str">
        <f>IF('ouderschapsverlof na 1e jaar'!F293="","",'ouderschapsverlof na 1e jaar'!B$41+R254)</f>
        <v/>
      </c>
      <c r="N254" s="61" t="str">
        <f>IF('ouderschapsverlof na 1e jaar'!G293="","",'ouderschapsverlof na 1e jaar'!B$41+S254)</f>
        <v/>
      </c>
      <c r="O254" s="18">
        <v>1764</v>
      </c>
      <c r="P254" s="18">
        <v>1765</v>
      </c>
      <c r="Q254" s="18">
        <v>1766</v>
      </c>
      <c r="R254" s="18">
        <v>1767</v>
      </c>
      <c r="S254" s="18">
        <v>1768</v>
      </c>
      <c r="T254" s="34" t="str">
        <f>IF(T253="","",IF(T253+7&gt;='ouderschapsverlof na 1e jaar'!U$20,"",T253+7))</f>
        <v/>
      </c>
      <c r="U254" s="61" t="str">
        <f>IF('ouderschapsverlof na 1e jaar'!L293="","",'ouderschapsverlof na 1e jaar'!K$41+O254)</f>
        <v/>
      </c>
      <c r="V254" s="61" t="str">
        <f>IF('ouderschapsverlof na 1e jaar'!M293="","",'ouderschapsverlof na 1e jaar'!K$41+P254)</f>
        <v/>
      </c>
      <c r="W254" s="61" t="str">
        <f>IF('ouderschapsverlof na 1e jaar'!N293="","",'ouderschapsverlof na 1e jaar'!K$41+Q254)</f>
        <v/>
      </c>
      <c r="X254" s="61" t="str">
        <f>IF('ouderschapsverlof na 1e jaar'!O293="","",'ouderschapsverlof na 1e jaar'!K$41+R254)</f>
        <v/>
      </c>
      <c r="Y254" s="61" t="str">
        <f>IF('ouderschapsverlof na 1e jaar'!P293="","",'ouderschapsverlof na 1e jaar'!K$41+S254)</f>
        <v/>
      </c>
    </row>
    <row r="255" spans="1:25" x14ac:dyDescent="0.25">
      <c r="A255" s="1"/>
      <c r="I255" s="34" t="str">
        <f>IF(T254="","",IF(T254+7&gt;='ouderschapsverlof na 1e jaar'!J$20,"",I254+7))</f>
        <v/>
      </c>
      <c r="J255" s="61" t="str">
        <f>IF('ouderschapsverlof na 1e jaar'!C294="","",'ouderschapsverlof na 1e jaar'!B$41+O255)</f>
        <v/>
      </c>
      <c r="K255" s="61" t="str">
        <f>IF('ouderschapsverlof na 1e jaar'!D294="","",'ouderschapsverlof na 1e jaar'!B$41+P255)</f>
        <v/>
      </c>
      <c r="L255" s="61" t="str">
        <f>IF('ouderschapsverlof na 1e jaar'!E294="","",'ouderschapsverlof na 1e jaar'!B$41+Q255)</f>
        <v/>
      </c>
      <c r="M255" s="61" t="str">
        <f>IF('ouderschapsverlof na 1e jaar'!F294="","",'ouderschapsverlof na 1e jaar'!B$41+R255)</f>
        <v/>
      </c>
      <c r="N255" s="61" t="str">
        <f>IF('ouderschapsverlof na 1e jaar'!G294="","",'ouderschapsverlof na 1e jaar'!B$41+S255)</f>
        <v/>
      </c>
      <c r="O255" s="18">
        <v>1771</v>
      </c>
      <c r="P255" s="18">
        <v>1772</v>
      </c>
      <c r="Q255" s="18">
        <v>1773</v>
      </c>
      <c r="R255" s="18">
        <v>1774</v>
      </c>
      <c r="S255" s="18">
        <v>1775</v>
      </c>
      <c r="T255" s="34" t="str">
        <f>IF(T254="","",IF(T254+7&gt;='ouderschapsverlof na 1e jaar'!U$20,"",T254+7))</f>
        <v/>
      </c>
      <c r="U255" s="61" t="str">
        <f>IF('ouderschapsverlof na 1e jaar'!L294="","",'ouderschapsverlof na 1e jaar'!K$41+O255)</f>
        <v/>
      </c>
      <c r="V255" s="61" t="str">
        <f>IF('ouderschapsverlof na 1e jaar'!M294="","",'ouderschapsverlof na 1e jaar'!K$41+P255)</f>
        <v/>
      </c>
      <c r="W255" s="61" t="str">
        <f>IF('ouderschapsverlof na 1e jaar'!N294="","",'ouderschapsverlof na 1e jaar'!K$41+Q255)</f>
        <v/>
      </c>
      <c r="X255" s="61" t="str">
        <f>IF('ouderschapsverlof na 1e jaar'!O294="","",'ouderschapsverlof na 1e jaar'!K$41+R255)</f>
        <v/>
      </c>
      <c r="Y255" s="61" t="str">
        <f>IF('ouderschapsverlof na 1e jaar'!P294="","",'ouderschapsverlof na 1e jaar'!K$41+S255)</f>
        <v/>
      </c>
    </row>
    <row r="256" spans="1:25" x14ac:dyDescent="0.25">
      <c r="A256" s="1"/>
      <c r="I256" s="34" t="str">
        <f>IF(T255="","",IF(T255+7&gt;='ouderschapsverlof na 1e jaar'!J$20,"",I255+7))</f>
        <v/>
      </c>
      <c r="J256" s="61" t="str">
        <f>IF('ouderschapsverlof na 1e jaar'!C295="","",'ouderschapsverlof na 1e jaar'!B$41+O256)</f>
        <v/>
      </c>
      <c r="K256" s="61" t="str">
        <f>IF('ouderschapsverlof na 1e jaar'!D295="","",'ouderschapsverlof na 1e jaar'!B$41+P256)</f>
        <v/>
      </c>
      <c r="L256" s="61" t="str">
        <f>IF('ouderschapsverlof na 1e jaar'!E295="","",'ouderschapsverlof na 1e jaar'!B$41+Q256)</f>
        <v/>
      </c>
      <c r="M256" s="61" t="str">
        <f>IF('ouderschapsverlof na 1e jaar'!F295="","",'ouderschapsverlof na 1e jaar'!B$41+R256)</f>
        <v/>
      </c>
      <c r="N256" s="61" t="str">
        <f>IF('ouderschapsverlof na 1e jaar'!G295="","",'ouderschapsverlof na 1e jaar'!B$41+S256)</f>
        <v/>
      </c>
      <c r="O256" s="18">
        <v>1778</v>
      </c>
      <c r="P256" s="18">
        <v>1779</v>
      </c>
      <c r="Q256" s="18">
        <v>1780</v>
      </c>
      <c r="R256" s="18">
        <v>1781</v>
      </c>
      <c r="S256" s="18">
        <v>1782</v>
      </c>
      <c r="T256" s="34" t="str">
        <f>IF(T255="","",IF(T255+7&gt;='ouderschapsverlof na 1e jaar'!U$20,"",T255+7))</f>
        <v/>
      </c>
      <c r="U256" s="61" t="str">
        <f>IF('ouderschapsverlof na 1e jaar'!L295="","",'ouderschapsverlof na 1e jaar'!K$41+O256)</f>
        <v/>
      </c>
      <c r="V256" s="61" t="str">
        <f>IF('ouderschapsverlof na 1e jaar'!M295="","",'ouderschapsverlof na 1e jaar'!K$41+P256)</f>
        <v/>
      </c>
      <c r="W256" s="61" t="str">
        <f>IF('ouderschapsverlof na 1e jaar'!N295="","",'ouderschapsverlof na 1e jaar'!K$41+Q256)</f>
        <v/>
      </c>
      <c r="X256" s="61" t="str">
        <f>IF('ouderschapsverlof na 1e jaar'!O295="","",'ouderschapsverlof na 1e jaar'!K$41+R256)</f>
        <v/>
      </c>
      <c r="Y256" s="61" t="str">
        <f>IF('ouderschapsverlof na 1e jaar'!P295="","",'ouderschapsverlof na 1e jaar'!K$41+S256)</f>
        <v/>
      </c>
    </row>
    <row r="257" spans="1:25" x14ac:dyDescent="0.25">
      <c r="A257" s="1"/>
      <c r="I257" s="34" t="str">
        <f>IF(T256="","",IF(T256+7&gt;='ouderschapsverlof na 1e jaar'!J$20,"",I256+7))</f>
        <v/>
      </c>
      <c r="J257" s="61" t="str">
        <f>IF('ouderschapsverlof na 1e jaar'!C296="","",'ouderschapsverlof na 1e jaar'!B$41+O257)</f>
        <v/>
      </c>
      <c r="K257" s="61" t="str">
        <f>IF('ouderschapsverlof na 1e jaar'!D296="","",'ouderschapsverlof na 1e jaar'!B$41+P257)</f>
        <v/>
      </c>
      <c r="L257" s="61" t="str">
        <f>IF('ouderschapsverlof na 1e jaar'!E296="","",'ouderschapsverlof na 1e jaar'!B$41+Q257)</f>
        <v/>
      </c>
      <c r="M257" s="61" t="str">
        <f>IF('ouderschapsverlof na 1e jaar'!F296="","",'ouderschapsverlof na 1e jaar'!B$41+R257)</f>
        <v/>
      </c>
      <c r="N257" s="61" t="str">
        <f>IF('ouderschapsverlof na 1e jaar'!G296="","",'ouderschapsverlof na 1e jaar'!B$41+S257)</f>
        <v/>
      </c>
      <c r="O257" s="18">
        <v>1785</v>
      </c>
      <c r="P257" s="18">
        <v>1786</v>
      </c>
      <c r="Q257" s="18">
        <v>1787</v>
      </c>
      <c r="R257" s="18">
        <v>1788</v>
      </c>
      <c r="S257" s="18">
        <v>1789</v>
      </c>
      <c r="T257" s="34" t="str">
        <f>IF(T256="","",IF(T256+7&gt;='ouderschapsverlof na 1e jaar'!U$20,"",T256+7))</f>
        <v/>
      </c>
      <c r="U257" s="61" t="str">
        <f>IF('ouderschapsverlof na 1e jaar'!L296="","",'ouderschapsverlof na 1e jaar'!K$41+O257)</f>
        <v/>
      </c>
      <c r="V257" s="61" t="str">
        <f>IF('ouderschapsverlof na 1e jaar'!M296="","",'ouderschapsverlof na 1e jaar'!K$41+P257)</f>
        <v/>
      </c>
      <c r="W257" s="61" t="str">
        <f>IF('ouderschapsverlof na 1e jaar'!N296="","",'ouderschapsverlof na 1e jaar'!K$41+Q257)</f>
        <v/>
      </c>
      <c r="X257" s="61" t="str">
        <f>IF('ouderschapsverlof na 1e jaar'!O296="","",'ouderschapsverlof na 1e jaar'!K$41+R257)</f>
        <v/>
      </c>
      <c r="Y257" s="61" t="str">
        <f>IF('ouderschapsverlof na 1e jaar'!P296="","",'ouderschapsverlof na 1e jaar'!K$41+S257)</f>
        <v/>
      </c>
    </row>
    <row r="258" spans="1:25" x14ac:dyDescent="0.25">
      <c r="A258" s="1"/>
      <c r="I258" s="34" t="str">
        <f>IF(T257="","",IF(T257+7&gt;='ouderschapsverlof na 1e jaar'!J$20,"",I257+7))</f>
        <v/>
      </c>
      <c r="J258" s="61" t="str">
        <f>IF('ouderschapsverlof na 1e jaar'!C297="","",'ouderschapsverlof na 1e jaar'!B$41+O258)</f>
        <v/>
      </c>
      <c r="K258" s="61" t="str">
        <f>IF('ouderschapsverlof na 1e jaar'!D297="","",'ouderschapsverlof na 1e jaar'!B$41+P258)</f>
        <v/>
      </c>
      <c r="L258" s="61" t="str">
        <f>IF('ouderschapsverlof na 1e jaar'!E297="","",'ouderschapsverlof na 1e jaar'!B$41+Q258)</f>
        <v/>
      </c>
      <c r="M258" s="61" t="str">
        <f>IF('ouderschapsverlof na 1e jaar'!F297="","",'ouderschapsverlof na 1e jaar'!B$41+R258)</f>
        <v/>
      </c>
      <c r="N258" s="61" t="str">
        <f>IF('ouderschapsverlof na 1e jaar'!G297="","",'ouderschapsverlof na 1e jaar'!B$41+S258)</f>
        <v/>
      </c>
      <c r="O258" s="18">
        <v>1792</v>
      </c>
      <c r="P258" s="18">
        <v>1793</v>
      </c>
      <c r="Q258" s="18">
        <v>1794</v>
      </c>
      <c r="R258" s="18">
        <v>1795</v>
      </c>
      <c r="S258" s="18">
        <v>1796</v>
      </c>
      <c r="T258" s="34" t="str">
        <f>IF(T257="","",IF(T257+7&gt;='ouderschapsverlof na 1e jaar'!U$20,"",T257+7))</f>
        <v/>
      </c>
      <c r="U258" s="61" t="str">
        <f>IF('ouderschapsverlof na 1e jaar'!L297="","",'ouderschapsverlof na 1e jaar'!K$41+O258)</f>
        <v/>
      </c>
      <c r="V258" s="61" t="str">
        <f>IF('ouderschapsverlof na 1e jaar'!M297="","",'ouderschapsverlof na 1e jaar'!K$41+P258)</f>
        <v/>
      </c>
      <c r="W258" s="61" t="str">
        <f>IF('ouderschapsverlof na 1e jaar'!N297="","",'ouderschapsverlof na 1e jaar'!K$41+Q258)</f>
        <v/>
      </c>
      <c r="X258" s="61" t="str">
        <f>IF('ouderschapsverlof na 1e jaar'!O297="","",'ouderschapsverlof na 1e jaar'!K$41+R258)</f>
        <v/>
      </c>
      <c r="Y258" s="61" t="str">
        <f>IF('ouderschapsverlof na 1e jaar'!P297="","",'ouderschapsverlof na 1e jaar'!K$41+S258)</f>
        <v/>
      </c>
    </row>
    <row r="259" spans="1:25" x14ac:dyDescent="0.25">
      <c r="A259" s="1"/>
      <c r="I259" s="34" t="str">
        <f>IF(T258="","",IF(T258+7&gt;='ouderschapsverlof na 1e jaar'!J$20,"",I258+7))</f>
        <v/>
      </c>
      <c r="J259" s="61" t="str">
        <f>IF('ouderschapsverlof na 1e jaar'!C298="","",'ouderschapsverlof na 1e jaar'!B$41+O259)</f>
        <v/>
      </c>
      <c r="K259" s="61" t="str">
        <f>IF('ouderschapsverlof na 1e jaar'!D298="","",'ouderschapsverlof na 1e jaar'!B$41+P259)</f>
        <v/>
      </c>
      <c r="L259" s="61" t="str">
        <f>IF('ouderschapsverlof na 1e jaar'!E298="","",'ouderschapsverlof na 1e jaar'!B$41+Q259)</f>
        <v/>
      </c>
      <c r="M259" s="61" t="str">
        <f>IF('ouderschapsverlof na 1e jaar'!F298="","",'ouderschapsverlof na 1e jaar'!B$41+R259)</f>
        <v/>
      </c>
      <c r="N259" s="61" t="str">
        <f>IF('ouderschapsverlof na 1e jaar'!G298="","",'ouderschapsverlof na 1e jaar'!B$41+S259)</f>
        <v/>
      </c>
      <c r="O259" s="18">
        <v>1799</v>
      </c>
      <c r="P259" s="18">
        <v>1800</v>
      </c>
      <c r="Q259" s="18">
        <v>1801</v>
      </c>
      <c r="R259" s="18">
        <v>1802</v>
      </c>
      <c r="S259" s="18">
        <v>1803</v>
      </c>
      <c r="T259" s="34" t="str">
        <f>IF(T258="","",IF(T258+7&gt;='ouderschapsverlof na 1e jaar'!U$20,"",T258+7))</f>
        <v/>
      </c>
      <c r="U259" s="61" t="str">
        <f>IF('ouderschapsverlof na 1e jaar'!L298="","",'ouderschapsverlof na 1e jaar'!K$41+O259)</f>
        <v/>
      </c>
      <c r="V259" s="61" t="str">
        <f>IF('ouderschapsverlof na 1e jaar'!M298="","",'ouderschapsverlof na 1e jaar'!K$41+P259)</f>
        <v/>
      </c>
      <c r="W259" s="61" t="str">
        <f>IF('ouderschapsverlof na 1e jaar'!N298="","",'ouderschapsverlof na 1e jaar'!K$41+Q259)</f>
        <v/>
      </c>
      <c r="X259" s="61" t="str">
        <f>IF('ouderschapsverlof na 1e jaar'!O298="","",'ouderschapsverlof na 1e jaar'!K$41+R259)</f>
        <v/>
      </c>
      <c r="Y259" s="61" t="str">
        <f>IF('ouderschapsverlof na 1e jaar'!P298="","",'ouderschapsverlof na 1e jaar'!K$41+S259)</f>
        <v/>
      </c>
    </row>
    <row r="260" spans="1:25" x14ac:dyDescent="0.25">
      <c r="A260" s="1"/>
      <c r="I260" s="34" t="str">
        <f>IF(T259="","",IF(T259+7&gt;='ouderschapsverlof na 1e jaar'!J$20,"",I259+7))</f>
        <v/>
      </c>
      <c r="J260" s="61" t="str">
        <f>IF('ouderschapsverlof na 1e jaar'!C299="","",'ouderschapsverlof na 1e jaar'!B$41+O260)</f>
        <v/>
      </c>
      <c r="K260" s="61" t="str">
        <f>IF('ouderschapsverlof na 1e jaar'!D299="","",'ouderschapsverlof na 1e jaar'!B$41+P260)</f>
        <v/>
      </c>
      <c r="L260" s="61" t="str">
        <f>IF('ouderschapsverlof na 1e jaar'!E299="","",'ouderschapsverlof na 1e jaar'!B$41+Q260)</f>
        <v/>
      </c>
      <c r="M260" s="61" t="str">
        <f>IF('ouderschapsverlof na 1e jaar'!F299="","",'ouderschapsverlof na 1e jaar'!B$41+R260)</f>
        <v/>
      </c>
      <c r="N260" s="61" t="str">
        <f>IF('ouderschapsverlof na 1e jaar'!G299="","",'ouderschapsverlof na 1e jaar'!B$41+S260)</f>
        <v/>
      </c>
      <c r="O260" s="18">
        <v>1806</v>
      </c>
      <c r="P260" s="18">
        <v>1807</v>
      </c>
      <c r="Q260" s="18">
        <v>1808</v>
      </c>
      <c r="R260" s="18">
        <v>1809</v>
      </c>
      <c r="S260" s="18">
        <v>1810</v>
      </c>
      <c r="T260" s="34" t="str">
        <f>IF(T259="","",IF(T259+7&gt;='ouderschapsverlof na 1e jaar'!U$20,"",T259+7))</f>
        <v/>
      </c>
      <c r="U260" s="61" t="str">
        <f>IF('ouderschapsverlof na 1e jaar'!L299="","",'ouderschapsverlof na 1e jaar'!K$41+O260)</f>
        <v/>
      </c>
      <c r="V260" s="61" t="str">
        <f>IF('ouderschapsverlof na 1e jaar'!M299="","",'ouderschapsverlof na 1e jaar'!K$41+P260)</f>
        <v/>
      </c>
      <c r="W260" s="61" t="str">
        <f>IF('ouderschapsverlof na 1e jaar'!N299="","",'ouderschapsverlof na 1e jaar'!K$41+Q260)</f>
        <v/>
      </c>
      <c r="X260" s="61" t="str">
        <f>IF('ouderschapsverlof na 1e jaar'!O299="","",'ouderschapsverlof na 1e jaar'!K$41+R260)</f>
        <v/>
      </c>
      <c r="Y260" s="61" t="str">
        <f>IF('ouderschapsverlof na 1e jaar'!P299="","",'ouderschapsverlof na 1e jaar'!K$41+S260)</f>
        <v/>
      </c>
    </row>
    <row r="261" spans="1:25" x14ac:dyDescent="0.25">
      <c r="A261" s="1"/>
      <c r="I261" s="34" t="str">
        <f>IF(T260="","",IF(T260+7&gt;='ouderschapsverlof na 1e jaar'!J$20,"",I260+7))</f>
        <v/>
      </c>
      <c r="J261" s="61" t="str">
        <f>IF('ouderschapsverlof na 1e jaar'!C300="","",'ouderschapsverlof na 1e jaar'!B$41+O261)</f>
        <v/>
      </c>
      <c r="K261" s="61" t="str">
        <f>IF('ouderschapsverlof na 1e jaar'!D300="","",'ouderschapsverlof na 1e jaar'!B$41+P261)</f>
        <v/>
      </c>
      <c r="L261" s="61" t="str">
        <f>IF('ouderschapsverlof na 1e jaar'!E300="","",'ouderschapsverlof na 1e jaar'!B$41+Q261)</f>
        <v/>
      </c>
      <c r="M261" s="61" t="str">
        <f>IF('ouderschapsverlof na 1e jaar'!F300="","",'ouderschapsverlof na 1e jaar'!B$41+R261)</f>
        <v/>
      </c>
      <c r="N261" s="61" t="str">
        <f>IF('ouderschapsverlof na 1e jaar'!G300="","",'ouderschapsverlof na 1e jaar'!B$41+S261)</f>
        <v/>
      </c>
      <c r="O261" s="18">
        <v>1813</v>
      </c>
      <c r="P261" s="18">
        <v>1814</v>
      </c>
      <c r="Q261" s="18">
        <v>1815</v>
      </c>
      <c r="R261" s="18">
        <v>1816</v>
      </c>
      <c r="S261" s="18">
        <v>1817</v>
      </c>
      <c r="T261" s="34" t="str">
        <f>IF(T260="","",IF(T260+7&gt;='ouderschapsverlof na 1e jaar'!U$20,"",T260+7))</f>
        <v/>
      </c>
      <c r="U261" s="61" t="str">
        <f>IF('ouderschapsverlof na 1e jaar'!L300="","",'ouderschapsverlof na 1e jaar'!K$41+O261)</f>
        <v/>
      </c>
      <c r="V261" s="61" t="str">
        <f>IF('ouderschapsverlof na 1e jaar'!M300="","",'ouderschapsverlof na 1e jaar'!K$41+P261)</f>
        <v/>
      </c>
      <c r="W261" s="61" t="str">
        <f>IF('ouderschapsverlof na 1e jaar'!N300="","",'ouderschapsverlof na 1e jaar'!K$41+Q261)</f>
        <v/>
      </c>
      <c r="X261" s="61" t="str">
        <f>IF('ouderschapsverlof na 1e jaar'!O300="","",'ouderschapsverlof na 1e jaar'!K$41+R261)</f>
        <v/>
      </c>
      <c r="Y261" s="61" t="str">
        <f>IF('ouderschapsverlof na 1e jaar'!P300="","",'ouderschapsverlof na 1e jaar'!K$41+S261)</f>
        <v/>
      </c>
    </row>
    <row r="262" spans="1:25" x14ac:dyDescent="0.25">
      <c r="A262" s="1"/>
      <c r="I262" s="34" t="str">
        <f>IF(T261="","",IF(T261+7&gt;='ouderschapsverlof na 1e jaar'!J$20,"",I261+7))</f>
        <v/>
      </c>
      <c r="J262" s="61" t="str">
        <f>IF('ouderschapsverlof na 1e jaar'!C301="","",'ouderschapsverlof na 1e jaar'!B$41+O262)</f>
        <v/>
      </c>
      <c r="K262" s="61" t="str">
        <f>IF('ouderschapsverlof na 1e jaar'!D301="","",'ouderschapsverlof na 1e jaar'!B$41+P262)</f>
        <v/>
      </c>
      <c r="L262" s="61" t="str">
        <f>IF('ouderschapsverlof na 1e jaar'!E301="","",'ouderschapsverlof na 1e jaar'!B$41+Q262)</f>
        <v/>
      </c>
      <c r="M262" s="61" t="str">
        <f>IF('ouderschapsverlof na 1e jaar'!F301="","",'ouderschapsverlof na 1e jaar'!B$41+R262)</f>
        <v/>
      </c>
      <c r="N262" s="61" t="str">
        <f>IF('ouderschapsverlof na 1e jaar'!G301="","",'ouderschapsverlof na 1e jaar'!B$41+S262)</f>
        <v/>
      </c>
      <c r="O262" s="18">
        <v>1820</v>
      </c>
      <c r="P262" s="18">
        <v>1821</v>
      </c>
      <c r="Q262" s="18">
        <v>1822</v>
      </c>
      <c r="R262" s="18">
        <v>1823</v>
      </c>
      <c r="S262" s="18">
        <v>1824</v>
      </c>
      <c r="T262" s="34" t="str">
        <f>IF(T261="","",IF(T261+7&gt;='ouderschapsverlof na 1e jaar'!U$20,"",T261+7))</f>
        <v/>
      </c>
      <c r="U262" s="61" t="str">
        <f>IF('ouderschapsverlof na 1e jaar'!L301="","",'ouderschapsverlof na 1e jaar'!K$41+O262)</f>
        <v/>
      </c>
      <c r="V262" s="61" t="str">
        <f>IF('ouderschapsverlof na 1e jaar'!M301="","",'ouderschapsverlof na 1e jaar'!K$41+P262)</f>
        <v/>
      </c>
      <c r="W262" s="61" t="str">
        <f>IF('ouderschapsverlof na 1e jaar'!N301="","",'ouderschapsverlof na 1e jaar'!K$41+Q262)</f>
        <v/>
      </c>
      <c r="X262" s="61" t="str">
        <f>IF('ouderschapsverlof na 1e jaar'!O301="","",'ouderschapsverlof na 1e jaar'!K$41+R262)</f>
        <v/>
      </c>
      <c r="Y262" s="61" t="str">
        <f>IF('ouderschapsverlof na 1e jaar'!P301="","",'ouderschapsverlof na 1e jaar'!K$41+S262)</f>
        <v/>
      </c>
    </row>
    <row r="263" spans="1:25" x14ac:dyDescent="0.25">
      <c r="A263" s="1"/>
      <c r="I263" s="34" t="str">
        <f>IF(T262="","",IF(T262+7&gt;='ouderschapsverlof na 1e jaar'!J$20,"",I262+7))</f>
        <v/>
      </c>
      <c r="J263" s="61" t="str">
        <f>IF('ouderschapsverlof na 1e jaar'!C302="","",'ouderschapsverlof na 1e jaar'!B$41+O263)</f>
        <v/>
      </c>
      <c r="K263" s="61" t="str">
        <f>IF('ouderschapsverlof na 1e jaar'!D302="","",'ouderschapsverlof na 1e jaar'!B$41+P263)</f>
        <v/>
      </c>
      <c r="L263" s="61" t="str">
        <f>IF('ouderschapsverlof na 1e jaar'!E302="","",'ouderschapsverlof na 1e jaar'!B$41+Q263)</f>
        <v/>
      </c>
      <c r="M263" s="61" t="str">
        <f>IF('ouderschapsverlof na 1e jaar'!F302="","",'ouderschapsverlof na 1e jaar'!B$41+R263)</f>
        <v/>
      </c>
      <c r="N263" s="61" t="str">
        <f>IF('ouderschapsverlof na 1e jaar'!G302="","",'ouderschapsverlof na 1e jaar'!B$41+S263)</f>
        <v/>
      </c>
      <c r="O263" s="18">
        <v>1827</v>
      </c>
      <c r="P263" s="18">
        <v>1828</v>
      </c>
      <c r="Q263" s="18">
        <v>1829</v>
      </c>
      <c r="R263" s="18">
        <v>1830</v>
      </c>
      <c r="S263" s="18">
        <v>1831</v>
      </c>
      <c r="T263" s="34" t="str">
        <f>IF(T262="","",IF(T262+7&gt;='ouderschapsverlof na 1e jaar'!U$20,"",T262+7))</f>
        <v/>
      </c>
      <c r="U263" s="61" t="str">
        <f>IF('ouderschapsverlof na 1e jaar'!L302="","",'ouderschapsverlof na 1e jaar'!K$41+O263)</f>
        <v/>
      </c>
      <c r="V263" s="61" t="str">
        <f>IF('ouderschapsverlof na 1e jaar'!M302="","",'ouderschapsverlof na 1e jaar'!K$41+P263)</f>
        <v/>
      </c>
      <c r="W263" s="61" t="str">
        <f>IF('ouderschapsverlof na 1e jaar'!N302="","",'ouderschapsverlof na 1e jaar'!K$41+Q263)</f>
        <v/>
      </c>
      <c r="X263" s="61" t="str">
        <f>IF('ouderschapsverlof na 1e jaar'!O302="","",'ouderschapsverlof na 1e jaar'!K$41+R263)</f>
        <v/>
      </c>
      <c r="Y263" s="61" t="str">
        <f>IF('ouderschapsverlof na 1e jaar'!P302="","",'ouderschapsverlof na 1e jaar'!K$41+S263)</f>
        <v/>
      </c>
    </row>
    <row r="264" spans="1:25" x14ac:dyDescent="0.25">
      <c r="A264" s="1"/>
      <c r="I264" s="34" t="str">
        <f>IF(T263="","",IF(T263+7&gt;='ouderschapsverlof na 1e jaar'!J$20,"",I263+7))</f>
        <v/>
      </c>
      <c r="J264" s="61" t="str">
        <f>IF('ouderschapsverlof na 1e jaar'!C303="","",'ouderschapsverlof na 1e jaar'!B$41+O264)</f>
        <v/>
      </c>
      <c r="K264" s="61" t="str">
        <f>IF('ouderschapsverlof na 1e jaar'!D303="","",'ouderschapsverlof na 1e jaar'!B$41+P264)</f>
        <v/>
      </c>
      <c r="L264" s="61" t="str">
        <f>IF('ouderschapsverlof na 1e jaar'!E303="","",'ouderschapsverlof na 1e jaar'!B$41+Q264)</f>
        <v/>
      </c>
      <c r="M264" s="61" t="str">
        <f>IF('ouderschapsverlof na 1e jaar'!F303="","",'ouderschapsverlof na 1e jaar'!B$41+R264)</f>
        <v/>
      </c>
      <c r="N264" s="61" t="str">
        <f>IF('ouderschapsverlof na 1e jaar'!G303="","",'ouderschapsverlof na 1e jaar'!B$41+S264)</f>
        <v/>
      </c>
      <c r="O264" s="18">
        <v>1834</v>
      </c>
      <c r="P264" s="18">
        <v>1835</v>
      </c>
      <c r="Q264" s="18">
        <v>1836</v>
      </c>
      <c r="R264" s="18">
        <v>1837</v>
      </c>
      <c r="S264" s="18">
        <v>1838</v>
      </c>
      <c r="T264" s="34" t="str">
        <f>IF(T263="","",IF(T263+7&gt;='ouderschapsverlof na 1e jaar'!U$20,"",T263+7))</f>
        <v/>
      </c>
      <c r="U264" s="61" t="str">
        <f>IF('ouderschapsverlof na 1e jaar'!L303="","",'ouderschapsverlof na 1e jaar'!K$41+O264)</f>
        <v/>
      </c>
      <c r="V264" s="61" t="str">
        <f>IF('ouderschapsverlof na 1e jaar'!M303="","",'ouderschapsverlof na 1e jaar'!K$41+P264)</f>
        <v/>
      </c>
      <c r="W264" s="61" t="str">
        <f>IF('ouderschapsverlof na 1e jaar'!N303="","",'ouderschapsverlof na 1e jaar'!K$41+Q264)</f>
        <v/>
      </c>
      <c r="X264" s="61" t="str">
        <f>IF('ouderschapsverlof na 1e jaar'!O303="","",'ouderschapsverlof na 1e jaar'!K$41+R264)</f>
        <v/>
      </c>
      <c r="Y264" s="61" t="str">
        <f>IF('ouderschapsverlof na 1e jaar'!P303="","",'ouderschapsverlof na 1e jaar'!K$41+S264)</f>
        <v/>
      </c>
    </row>
    <row r="265" spans="1:25" x14ac:dyDescent="0.25">
      <c r="A265" s="1"/>
      <c r="I265" s="34" t="str">
        <f>IF(T264="","",IF(T264+7&gt;='ouderschapsverlof na 1e jaar'!J$20,"",I264+7))</f>
        <v/>
      </c>
      <c r="J265" s="61" t="str">
        <f>IF('ouderschapsverlof na 1e jaar'!C304="","",'ouderschapsverlof na 1e jaar'!B$41+O265)</f>
        <v/>
      </c>
      <c r="K265" s="61" t="str">
        <f>IF('ouderschapsverlof na 1e jaar'!D304="","",'ouderschapsverlof na 1e jaar'!B$41+P265)</f>
        <v/>
      </c>
      <c r="L265" s="61" t="str">
        <f>IF('ouderschapsverlof na 1e jaar'!E304="","",'ouderschapsverlof na 1e jaar'!B$41+Q265)</f>
        <v/>
      </c>
      <c r="M265" s="61" t="str">
        <f>IF('ouderschapsverlof na 1e jaar'!F304="","",'ouderschapsverlof na 1e jaar'!B$41+R265)</f>
        <v/>
      </c>
      <c r="N265" s="61" t="str">
        <f>IF('ouderschapsverlof na 1e jaar'!G304="","",'ouderschapsverlof na 1e jaar'!B$41+S265)</f>
        <v/>
      </c>
      <c r="O265" s="18">
        <v>1841</v>
      </c>
      <c r="P265" s="18">
        <v>1842</v>
      </c>
      <c r="Q265" s="18">
        <v>1843</v>
      </c>
      <c r="R265" s="18">
        <v>1844</v>
      </c>
      <c r="S265" s="18">
        <v>1845</v>
      </c>
      <c r="T265" s="34" t="str">
        <f>IF(T264="","",IF(T264+7&gt;='ouderschapsverlof na 1e jaar'!U$20,"",T264+7))</f>
        <v/>
      </c>
      <c r="U265" s="61" t="str">
        <f>IF('ouderschapsverlof na 1e jaar'!L304="","",'ouderschapsverlof na 1e jaar'!K$41+O265)</f>
        <v/>
      </c>
      <c r="V265" s="61" t="str">
        <f>IF('ouderschapsverlof na 1e jaar'!M304="","",'ouderschapsverlof na 1e jaar'!K$41+P265)</f>
        <v/>
      </c>
      <c r="W265" s="61" t="str">
        <f>IF('ouderschapsverlof na 1e jaar'!N304="","",'ouderschapsverlof na 1e jaar'!K$41+Q265)</f>
        <v/>
      </c>
      <c r="X265" s="61" t="str">
        <f>IF('ouderschapsverlof na 1e jaar'!O304="","",'ouderschapsverlof na 1e jaar'!K$41+R265)</f>
        <v/>
      </c>
      <c r="Y265" s="61" t="str">
        <f>IF('ouderschapsverlof na 1e jaar'!P304="","",'ouderschapsverlof na 1e jaar'!K$41+S265)</f>
        <v/>
      </c>
    </row>
    <row r="266" spans="1:25" x14ac:dyDescent="0.25">
      <c r="A266" s="1"/>
      <c r="I266" s="34" t="str">
        <f>IF(T265="","",IF(T265+7&gt;='ouderschapsverlof na 1e jaar'!J$20,"",I265+7))</f>
        <v/>
      </c>
      <c r="J266" s="61" t="str">
        <f>IF('ouderschapsverlof na 1e jaar'!C305="","",'ouderschapsverlof na 1e jaar'!B$41+O266)</f>
        <v/>
      </c>
      <c r="K266" s="61" t="str">
        <f>IF('ouderschapsverlof na 1e jaar'!D305="","",'ouderschapsverlof na 1e jaar'!B$41+P266)</f>
        <v/>
      </c>
      <c r="L266" s="61" t="str">
        <f>IF('ouderschapsverlof na 1e jaar'!E305="","",'ouderschapsverlof na 1e jaar'!B$41+Q266)</f>
        <v/>
      </c>
      <c r="M266" s="61" t="str">
        <f>IF('ouderschapsverlof na 1e jaar'!F305="","",'ouderschapsverlof na 1e jaar'!B$41+R266)</f>
        <v/>
      </c>
      <c r="N266" s="61" t="str">
        <f>IF('ouderschapsverlof na 1e jaar'!G305="","",'ouderschapsverlof na 1e jaar'!B$41+S266)</f>
        <v/>
      </c>
      <c r="O266" s="18">
        <v>1848</v>
      </c>
      <c r="P266" s="18">
        <v>1849</v>
      </c>
      <c r="Q266" s="18">
        <v>1850</v>
      </c>
      <c r="R266" s="18">
        <v>1851</v>
      </c>
      <c r="S266" s="18">
        <v>1852</v>
      </c>
      <c r="T266" s="34" t="str">
        <f>IF(T265="","",IF(T265+7&gt;='ouderschapsverlof na 1e jaar'!U$20,"",T265+7))</f>
        <v/>
      </c>
      <c r="U266" s="61" t="str">
        <f>IF('ouderschapsverlof na 1e jaar'!L305="","",'ouderschapsverlof na 1e jaar'!K$41+O266)</f>
        <v/>
      </c>
      <c r="V266" s="61" t="str">
        <f>IF('ouderschapsverlof na 1e jaar'!M305="","",'ouderschapsverlof na 1e jaar'!K$41+P266)</f>
        <v/>
      </c>
      <c r="W266" s="61" t="str">
        <f>IF('ouderschapsverlof na 1e jaar'!N305="","",'ouderschapsverlof na 1e jaar'!K$41+Q266)</f>
        <v/>
      </c>
      <c r="X266" s="61" t="str">
        <f>IF('ouderschapsverlof na 1e jaar'!O305="","",'ouderschapsverlof na 1e jaar'!K$41+R266)</f>
        <v/>
      </c>
      <c r="Y266" s="61" t="str">
        <f>IF('ouderschapsverlof na 1e jaar'!P305="","",'ouderschapsverlof na 1e jaar'!K$41+S266)</f>
        <v/>
      </c>
    </row>
    <row r="267" spans="1:25" x14ac:dyDescent="0.25">
      <c r="A267" s="1"/>
      <c r="I267" s="34" t="str">
        <f>IF(T266="","",IF(T266+7&gt;='ouderschapsverlof na 1e jaar'!J$20,"",I266+7))</f>
        <v/>
      </c>
      <c r="J267" s="61" t="str">
        <f>IF('ouderschapsverlof na 1e jaar'!C306="","",'ouderschapsverlof na 1e jaar'!B$41+O267)</f>
        <v/>
      </c>
      <c r="K267" s="61" t="str">
        <f>IF('ouderschapsverlof na 1e jaar'!D306="","",'ouderschapsverlof na 1e jaar'!B$41+P267)</f>
        <v/>
      </c>
      <c r="L267" s="61" t="str">
        <f>IF('ouderschapsverlof na 1e jaar'!E306="","",'ouderschapsverlof na 1e jaar'!B$41+Q267)</f>
        <v/>
      </c>
      <c r="M267" s="61" t="str">
        <f>IF('ouderschapsverlof na 1e jaar'!F306="","",'ouderschapsverlof na 1e jaar'!B$41+R267)</f>
        <v/>
      </c>
      <c r="N267" s="61" t="str">
        <f>IF('ouderschapsverlof na 1e jaar'!G306="","",'ouderschapsverlof na 1e jaar'!B$41+S267)</f>
        <v/>
      </c>
      <c r="O267" s="18">
        <v>1855</v>
      </c>
      <c r="P267" s="18">
        <v>1856</v>
      </c>
      <c r="Q267" s="18">
        <v>1857</v>
      </c>
      <c r="R267" s="18">
        <v>1858</v>
      </c>
      <c r="S267" s="18">
        <v>1859</v>
      </c>
      <c r="T267" s="34" t="str">
        <f>IF(T266="","",IF(T266+7&gt;='ouderschapsverlof na 1e jaar'!U$20,"",T266+7))</f>
        <v/>
      </c>
      <c r="U267" s="61" t="str">
        <f>IF('ouderschapsverlof na 1e jaar'!L306="","",'ouderschapsverlof na 1e jaar'!K$41+O267)</f>
        <v/>
      </c>
      <c r="V267" s="61" t="str">
        <f>IF('ouderschapsverlof na 1e jaar'!M306="","",'ouderschapsverlof na 1e jaar'!K$41+P267)</f>
        <v/>
      </c>
      <c r="W267" s="61" t="str">
        <f>IF('ouderschapsverlof na 1e jaar'!N306="","",'ouderschapsverlof na 1e jaar'!K$41+Q267)</f>
        <v/>
      </c>
      <c r="X267" s="61" t="str">
        <f>IF('ouderschapsverlof na 1e jaar'!O306="","",'ouderschapsverlof na 1e jaar'!K$41+R267)</f>
        <v/>
      </c>
      <c r="Y267" s="61" t="str">
        <f>IF('ouderschapsverlof na 1e jaar'!P306="","",'ouderschapsverlof na 1e jaar'!K$41+S267)</f>
        <v/>
      </c>
    </row>
    <row r="268" spans="1:25" x14ac:dyDescent="0.25">
      <c r="A268" s="1"/>
      <c r="I268" s="34" t="str">
        <f>IF(T267="","",IF(T267+7&gt;='ouderschapsverlof na 1e jaar'!J$20,"",I267+7))</f>
        <v/>
      </c>
      <c r="J268" s="61" t="str">
        <f>IF('ouderschapsverlof na 1e jaar'!C307="","",'ouderschapsverlof na 1e jaar'!B$41+O268)</f>
        <v/>
      </c>
      <c r="K268" s="61" t="str">
        <f>IF('ouderschapsverlof na 1e jaar'!D307="","",'ouderschapsverlof na 1e jaar'!B$41+P268)</f>
        <v/>
      </c>
      <c r="L268" s="61" t="str">
        <f>IF('ouderschapsverlof na 1e jaar'!E307="","",'ouderschapsverlof na 1e jaar'!B$41+Q268)</f>
        <v/>
      </c>
      <c r="M268" s="61" t="str">
        <f>IF('ouderschapsverlof na 1e jaar'!F307="","",'ouderschapsverlof na 1e jaar'!B$41+R268)</f>
        <v/>
      </c>
      <c r="N268" s="61" t="str">
        <f>IF('ouderschapsverlof na 1e jaar'!G307="","",'ouderschapsverlof na 1e jaar'!B$41+S268)</f>
        <v/>
      </c>
      <c r="O268" s="18">
        <v>1862</v>
      </c>
      <c r="P268" s="18">
        <v>1863</v>
      </c>
      <c r="Q268" s="18">
        <v>1864</v>
      </c>
      <c r="R268" s="18">
        <v>1865</v>
      </c>
      <c r="S268" s="18">
        <v>1866</v>
      </c>
      <c r="T268" s="34" t="str">
        <f>IF(T267="","",IF(T267+7&gt;='ouderschapsverlof na 1e jaar'!U$20,"",T267+7))</f>
        <v/>
      </c>
      <c r="U268" s="61" t="str">
        <f>IF('ouderschapsverlof na 1e jaar'!L307="","",'ouderschapsverlof na 1e jaar'!K$41+O268)</f>
        <v/>
      </c>
      <c r="V268" s="61" t="str">
        <f>IF('ouderschapsverlof na 1e jaar'!M307="","",'ouderschapsverlof na 1e jaar'!K$41+P268)</f>
        <v/>
      </c>
      <c r="W268" s="61" t="str">
        <f>IF('ouderschapsverlof na 1e jaar'!N307="","",'ouderschapsverlof na 1e jaar'!K$41+Q268)</f>
        <v/>
      </c>
      <c r="X268" s="61" t="str">
        <f>IF('ouderschapsverlof na 1e jaar'!O307="","",'ouderschapsverlof na 1e jaar'!K$41+R268)</f>
        <v/>
      </c>
      <c r="Y268" s="61" t="str">
        <f>IF('ouderschapsverlof na 1e jaar'!P307="","",'ouderschapsverlof na 1e jaar'!K$41+S268)</f>
        <v/>
      </c>
    </row>
    <row r="269" spans="1:25" x14ac:dyDescent="0.25">
      <c r="A269" s="1"/>
      <c r="I269" s="34" t="str">
        <f>IF(T268="","",IF(T268+7&gt;='ouderschapsverlof na 1e jaar'!J$20,"",I268+7))</f>
        <v/>
      </c>
      <c r="J269" s="61" t="str">
        <f>IF('ouderschapsverlof na 1e jaar'!C308="","",'ouderschapsverlof na 1e jaar'!B$41+O269)</f>
        <v/>
      </c>
      <c r="K269" s="61" t="str">
        <f>IF('ouderschapsverlof na 1e jaar'!D308="","",'ouderschapsverlof na 1e jaar'!B$41+P269)</f>
        <v/>
      </c>
      <c r="L269" s="61" t="str">
        <f>IF('ouderschapsverlof na 1e jaar'!E308="","",'ouderschapsverlof na 1e jaar'!B$41+Q269)</f>
        <v/>
      </c>
      <c r="M269" s="61" t="str">
        <f>IF('ouderschapsverlof na 1e jaar'!F308="","",'ouderschapsverlof na 1e jaar'!B$41+R269)</f>
        <v/>
      </c>
      <c r="N269" s="61" t="str">
        <f>IF('ouderschapsverlof na 1e jaar'!G308="","",'ouderschapsverlof na 1e jaar'!B$41+S269)</f>
        <v/>
      </c>
      <c r="O269" s="18">
        <v>1869</v>
      </c>
      <c r="P269" s="18">
        <v>1870</v>
      </c>
      <c r="Q269" s="18">
        <v>1871</v>
      </c>
      <c r="R269" s="18">
        <v>1872</v>
      </c>
      <c r="S269" s="18">
        <v>1873</v>
      </c>
      <c r="T269" s="34" t="str">
        <f>IF(T268="","",IF(T268+7&gt;='ouderschapsverlof na 1e jaar'!U$20,"",T268+7))</f>
        <v/>
      </c>
      <c r="U269" s="61" t="str">
        <f>IF('ouderschapsverlof na 1e jaar'!L308="","",'ouderschapsverlof na 1e jaar'!K$41+O269)</f>
        <v/>
      </c>
      <c r="V269" s="61" t="str">
        <f>IF('ouderschapsverlof na 1e jaar'!M308="","",'ouderschapsverlof na 1e jaar'!K$41+P269)</f>
        <v/>
      </c>
      <c r="W269" s="61" t="str">
        <f>IF('ouderschapsverlof na 1e jaar'!N308="","",'ouderschapsverlof na 1e jaar'!K$41+Q269)</f>
        <v/>
      </c>
      <c r="X269" s="61" t="str">
        <f>IF('ouderschapsverlof na 1e jaar'!O308="","",'ouderschapsverlof na 1e jaar'!K$41+R269)</f>
        <v/>
      </c>
      <c r="Y269" s="61" t="str">
        <f>IF('ouderschapsverlof na 1e jaar'!P308="","",'ouderschapsverlof na 1e jaar'!K$41+S269)</f>
        <v/>
      </c>
    </row>
    <row r="270" spans="1:25" x14ac:dyDescent="0.25">
      <c r="A270" s="1"/>
      <c r="I270" s="34" t="str">
        <f>IF(T269="","",IF(T269+7&gt;='ouderschapsverlof na 1e jaar'!J$20,"",I269+7))</f>
        <v/>
      </c>
      <c r="J270" s="61" t="str">
        <f>IF('ouderschapsverlof na 1e jaar'!C309="","",'ouderschapsverlof na 1e jaar'!B$41+O270)</f>
        <v/>
      </c>
      <c r="K270" s="61" t="str">
        <f>IF('ouderschapsverlof na 1e jaar'!D309="","",'ouderschapsverlof na 1e jaar'!B$41+P270)</f>
        <v/>
      </c>
      <c r="L270" s="61" t="str">
        <f>IF('ouderschapsverlof na 1e jaar'!E309="","",'ouderschapsverlof na 1e jaar'!B$41+Q270)</f>
        <v/>
      </c>
      <c r="M270" s="61" t="str">
        <f>IF('ouderschapsverlof na 1e jaar'!F309="","",'ouderschapsverlof na 1e jaar'!B$41+R270)</f>
        <v/>
      </c>
      <c r="N270" s="61" t="str">
        <f>IF('ouderschapsverlof na 1e jaar'!G309="","",'ouderschapsverlof na 1e jaar'!B$41+S270)</f>
        <v/>
      </c>
      <c r="O270" s="18">
        <v>1876</v>
      </c>
      <c r="P270" s="18">
        <v>1877</v>
      </c>
      <c r="Q270" s="18">
        <v>1878</v>
      </c>
      <c r="R270" s="18">
        <v>1879</v>
      </c>
      <c r="S270" s="18">
        <v>1880</v>
      </c>
      <c r="T270" s="34" t="str">
        <f>IF(T269="","",IF(T269+7&gt;='ouderschapsverlof na 1e jaar'!U$20,"",T269+7))</f>
        <v/>
      </c>
      <c r="U270" s="61" t="str">
        <f>IF('ouderschapsverlof na 1e jaar'!L309="","",'ouderschapsverlof na 1e jaar'!K$41+O270)</f>
        <v/>
      </c>
      <c r="V270" s="61" t="str">
        <f>IF('ouderschapsverlof na 1e jaar'!M309="","",'ouderschapsverlof na 1e jaar'!K$41+P270)</f>
        <v/>
      </c>
      <c r="W270" s="61" t="str">
        <f>IF('ouderschapsverlof na 1e jaar'!N309="","",'ouderschapsverlof na 1e jaar'!K$41+Q270)</f>
        <v/>
      </c>
      <c r="X270" s="61" t="str">
        <f>IF('ouderschapsverlof na 1e jaar'!O309="","",'ouderschapsverlof na 1e jaar'!K$41+R270)</f>
        <v/>
      </c>
      <c r="Y270" s="61" t="str">
        <f>IF('ouderschapsverlof na 1e jaar'!P309="","",'ouderschapsverlof na 1e jaar'!K$41+S270)</f>
        <v/>
      </c>
    </row>
    <row r="271" spans="1:25" x14ac:dyDescent="0.25">
      <c r="A271" s="1"/>
      <c r="I271" s="34" t="str">
        <f>IF(T270="","",IF(T270+7&gt;='ouderschapsverlof na 1e jaar'!J$20,"",I270+7))</f>
        <v/>
      </c>
      <c r="J271" s="61" t="str">
        <f>IF('ouderschapsverlof na 1e jaar'!C310="","",'ouderschapsverlof na 1e jaar'!B$41+O271)</f>
        <v/>
      </c>
      <c r="K271" s="61" t="str">
        <f>IF('ouderschapsverlof na 1e jaar'!D310="","",'ouderschapsverlof na 1e jaar'!B$41+P271)</f>
        <v/>
      </c>
      <c r="L271" s="61" t="str">
        <f>IF('ouderschapsverlof na 1e jaar'!E310="","",'ouderschapsverlof na 1e jaar'!B$41+Q271)</f>
        <v/>
      </c>
      <c r="M271" s="61" t="str">
        <f>IF('ouderschapsverlof na 1e jaar'!F310="","",'ouderschapsverlof na 1e jaar'!B$41+R271)</f>
        <v/>
      </c>
      <c r="N271" s="61" t="str">
        <f>IF('ouderschapsverlof na 1e jaar'!G310="","",'ouderschapsverlof na 1e jaar'!B$41+S271)</f>
        <v/>
      </c>
      <c r="O271" s="18">
        <v>1883</v>
      </c>
      <c r="P271" s="18">
        <v>1884</v>
      </c>
      <c r="Q271" s="18">
        <v>1885</v>
      </c>
      <c r="R271" s="18">
        <v>1886</v>
      </c>
      <c r="S271" s="18">
        <v>1887</v>
      </c>
      <c r="T271" s="34" t="str">
        <f>IF(T270="","",IF(T270+7&gt;='ouderschapsverlof na 1e jaar'!U$20,"",T270+7))</f>
        <v/>
      </c>
      <c r="U271" s="61" t="str">
        <f>IF('ouderschapsverlof na 1e jaar'!L310="","",'ouderschapsverlof na 1e jaar'!K$41+O271)</f>
        <v/>
      </c>
      <c r="V271" s="61" t="str">
        <f>IF('ouderschapsverlof na 1e jaar'!M310="","",'ouderschapsverlof na 1e jaar'!K$41+P271)</f>
        <v/>
      </c>
      <c r="W271" s="61" t="str">
        <f>IF('ouderschapsverlof na 1e jaar'!N310="","",'ouderschapsverlof na 1e jaar'!K$41+Q271)</f>
        <v/>
      </c>
      <c r="X271" s="61" t="str">
        <f>IF('ouderschapsverlof na 1e jaar'!O310="","",'ouderschapsverlof na 1e jaar'!K$41+R271)</f>
        <v/>
      </c>
      <c r="Y271" s="61" t="str">
        <f>IF('ouderschapsverlof na 1e jaar'!P310="","",'ouderschapsverlof na 1e jaar'!K$41+S271)</f>
        <v/>
      </c>
    </row>
    <row r="272" spans="1:25" x14ac:dyDescent="0.25">
      <c r="A272" s="1"/>
      <c r="I272" s="34" t="str">
        <f>IF(T271="","",IF(T271+7&gt;='ouderschapsverlof na 1e jaar'!J$20,"",I271+7))</f>
        <v/>
      </c>
      <c r="J272" s="61" t="str">
        <f>IF('ouderschapsverlof na 1e jaar'!C311="","",'ouderschapsverlof na 1e jaar'!B$41+O272)</f>
        <v/>
      </c>
      <c r="K272" s="61" t="str">
        <f>IF('ouderschapsverlof na 1e jaar'!D311="","",'ouderschapsverlof na 1e jaar'!B$41+P272)</f>
        <v/>
      </c>
      <c r="L272" s="61" t="str">
        <f>IF('ouderschapsverlof na 1e jaar'!E311="","",'ouderschapsverlof na 1e jaar'!B$41+Q272)</f>
        <v/>
      </c>
      <c r="M272" s="61" t="str">
        <f>IF('ouderschapsverlof na 1e jaar'!F311="","",'ouderschapsverlof na 1e jaar'!B$41+R272)</f>
        <v/>
      </c>
      <c r="N272" s="61" t="str">
        <f>IF('ouderschapsverlof na 1e jaar'!G311="","",'ouderschapsverlof na 1e jaar'!B$41+S272)</f>
        <v/>
      </c>
      <c r="O272" s="18">
        <v>1890</v>
      </c>
      <c r="P272" s="18">
        <v>1891</v>
      </c>
      <c r="Q272" s="18">
        <v>1892</v>
      </c>
      <c r="R272" s="18">
        <v>1893</v>
      </c>
      <c r="S272" s="18">
        <v>1894</v>
      </c>
      <c r="T272" s="34" t="str">
        <f>IF(T271="","",IF(T271+7&gt;='ouderschapsverlof na 1e jaar'!U$20,"",T271+7))</f>
        <v/>
      </c>
      <c r="U272" s="61" t="str">
        <f>IF('ouderschapsverlof na 1e jaar'!L311="","",'ouderschapsverlof na 1e jaar'!K$41+O272)</f>
        <v/>
      </c>
      <c r="V272" s="61" t="str">
        <f>IF('ouderschapsverlof na 1e jaar'!M311="","",'ouderschapsverlof na 1e jaar'!K$41+P272)</f>
        <v/>
      </c>
      <c r="W272" s="61" t="str">
        <f>IF('ouderschapsverlof na 1e jaar'!N311="","",'ouderschapsverlof na 1e jaar'!K$41+Q272)</f>
        <v/>
      </c>
      <c r="X272" s="61" t="str">
        <f>IF('ouderschapsverlof na 1e jaar'!O311="","",'ouderschapsverlof na 1e jaar'!K$41+R272)</f>
        <v/>
      </c>
      <c r="Y272" s="61" t="str">
        <f>IF('ouderschapsverlof na 1e jaar'!P311="","",'ouderschapsverlof na 1e jaar'!K$41+S272)</f>
        <v/>
      </c>
    </row>
    <row r="273" spans="1:25" x14ac:dyDescent="0.25">
      <c r="A273" s="1"/>
      <c r="I273" s="34" t="str">
        <f>IF(T272="","",IF(T272+7&gt;='ouderschapsverlof na 1e jaar'!J$20,"",I272+7))</f>
        <v/>
      </c>
      <c r="J273" s="61" t="str">
        <f>IF('ouderschapsverlof na 1e jaar'!C312="","",'ouderschapsverlof na 1e jaar'!B$41+O273)</f>
        <v/>
      </c>
      <c r="K273" s="61" t="str">
        <f>IF('ouderschapsverlof na 1e jaar'!D312="","",'ouderschapsverlof na 1e jaar'!B$41+P273)</f>
        <v/>
      </c>
      <c r="L273" s="61" t="str">
        <f>IF('ouderschapsverlof na 1e jaar'!E312="","",'ouderschapsverlof na 1e jaar'!B$41+Q273)</f>
        <v/>
      </c>
      <c r="M273" s="61" t="str">
        <f>IF('ouderschapsverlof na 1e jaar'!F312="","",'ouderschapsverlof na 1e jaar'!B$41+R273)</f>
        <v/>
      </c>
      <c r="N273" s="61" t="str">
        <f>IF('ouderschapsverlof na 1e jaar'!G312="","",'ouderschapsverlof na 1e jaar'!B$41+S273)</f>
        <v/>
      </c>
      <c r="O273" s="18">
        <v>1897</v>
      </c>
      <c r="P273" s="18">
        <v>1898</v>
      </c>
      <c r="Q273" s="18">
        <v>1899</v>
      </c>
      <c r="R273" s="18">
        <v>1900</v>
      </c>
      <c r="S273" s="18">
        <v>1901</v>
      </c>
      <c r="T273" s="34" t="str">
        <f>IF(T272="","",IF(T272+7&gt;='ouderschapsverlof na 1e jaar'!U$20,"",T272+7))</f>
        <v/>
      </c>
      <c r="U273" s="61" t="str">
        <f>IF('ouderschapsverlof na 1e jaar'!L312="","",'ouderschapsverlof na 1e jaar'!K$41+O273)</f>
        <v/>
      </c>
      <c r="V273" s="61" t="str">
        <f>IF('ouderschapsverlof na 1e jaar'!M312="","",'ouderschapsverlof na 1e jaar'!K$41+P273)</f>
        <v/>
      </c>
      <c r="W273" s="61" t="str">
        <f>IF('ouderschapsverlof na 1e jaar'!N312="","",'ouderschapsverlof na 1e jaar'!K$41+Q273)</f>
        <v/>
      </c>
      <c r="X273" s="61" t="str">
        <f>IF('ouderschapsverlof na 1e jaar'!O312="","",'ouderschapsverlof na 1e jaar'!K$41+R273)</f>
        <v/>
      </c>
      <c r="Y273" s="61" t="str">
        <f>IF('ouderschapsverlof na 1e jaar'!P312="","",'ouderschapsverlof na 1e jaar'!K$41+S273)</f>
        <v/>
      </c>
    </row>
    <row r="274" spans="1:25" x14ac:dyDescent="0.25">
      <c r="A274" s="1"/>
      <c r="I274" s="34" t="str">
        <f>IF(T273="","",IF(T273+7&gt;='ouderschapsverlof na 1e jaar'!J$20,"",I273+7))</f>
        <v/>
      </c>
      <c r="J274" s="61" t="str">
        <f>IF('ouderschapsverlof na 1e jaar'!C313="","",'ouderschapsverlof na 1e jaar'!B$41+O274)</f>
        <v/>
      </c>
      <c r="K274" s="61" t="str">
        <f>IF('ouderschapsverlof na 1e jaar'!D313="","",'ouderschapsverlof na 1e jaar'!B$41+P274)</f>
        <v/>
      </c>
      <c r="L274" s="61" t="str">
        <f>IF('ouderschapsverlof na 1e jaar'!E313="","",'ouderschapsverlof na 1e jaar'!B$41+Q274)</f>
        <v/>
      </c>
      <c r="M274" s="61" t="str">
        <f>IF('ouderschapsverlof na 1e jaar'!F313="","",'ouderschapsverlof na 1e jaar'!B$41+R274)</f>
        <v/>
      </c>
      <c r="N274" s="61" t="str">
        <f>IF('ouderschapsverlof na 1e jaar'!G313="","",'ouderschapsverlof na 1e jaar'!B$41+S274)</f>
        <v/>
      </c>
      <c r="O274" s="18">
        <v>1904</v>
      </c>
      <c r="P274" s="18">
        <v>1905</v>
      </c>
      <c r="Q274" s="18">
        <v>1906</v>
      </c>
      <c r="R274" s="18">
        <v>1907</v>
      </c>
      <c r="S274" s="18">
        <v>1908</v>
      </c>
      <c r="T274" s="34" t="str">
        <f>IF(T273="","",IF(T273+7&gt;='ouderschapsverlof na 1e jaar'!U$20,"",T273+7))</f>
        <v/>
      </c>
      <c r="U274" s="61" t="str">
        <f>IF('ouderschapsverlof na 1e jaar'!L313="","",'ouderschapsverlof na 1e jaar'!K$41+O274)</f>
        <v/>
      </c>
      <c r="V274" s="61" t="str">
        <f>IF('ouderschapsverlof na 1e jaar'!M313="","",'ouderschapsverlof na 1e jaar'!K$41+P274)</f>
        <v/>
      </c>
      <c r="W274" s="61" t="str">
        <f>IF('ouderschapsverlof na 1e jaar'!N313="","",'ouderschapsverlof na 1e jaar'!K$41+Q274)</f>
        <v/>
      </c>
      <c r="X274" s="61" t="str">
        <f>IF('ouderschapsverlof na 1e jaar'!O313="","",'ouderschapsverlof na 1e jaar'!K$41+R274)</f>
        <v/>
      </c>
      <c r="Y274" s="61" t="str">
        <f>IF('ouderschapsverlof na 1e jaar'!P313="","",'ouderschapsverlof na 1e jaar'!K$41+S274)</f>
        <v/>
      </c>
    </row>
    <row r="275" spans="1:25" x14ac:dyDescent="0.25">
      <c r="A275" s="1"/>
      <c r="I275" s="34" t="str">
        <f>IF(T274="","",IF(T274+7&gt;='ouderschapsverlof na 1e jaar'!J$20,"",I274+7))</f>
        <v/>
      </c>
      <c r="J275" s="61" t="str">
        <f>IF('ouderschapsverlof na 1e jaar'!C314="","",'ouderschapsverlof na 1e jaar'!B$41+O275)</f>
        <v/>
      </c>
      <c r="K275" s="61" t="str">
        <f>IF('ouderschapsverlof na 1e jaar'!D314="","",'ouderschapsverlof na 1e jaar'!B$41+P275)</f>
        <v/>
      </c>
      <c r="L275" s="61" t="str">
        <f>IF('ouderschapsverlof na 1e jaar'!E314="","",'ouderschapsverlof na 1e jaar'!B$41+Q275)</f>
        <v/>
      </c>
      <c r="M275" s="61" t="str">
        <f>IF('ouderschapsverlof na 1e jaar'!F314="","",'ouderschapsverlof na 1e jaar'!B$41+R275)</f>
        <v/>
      </c>
      <c r="N275" s="61" t="str">
        <f>IF('ouderschapsverlof na 1e jaar'!G314="","",'ouderschapsverlof na 1e jaar'!B$41+S275)</f>
        <v/>
      </c>
      <c r="O275" s="18">
        <v>1911</v>
      </c>
      <c r="P275" s="18">
        <v>1912</v>
      </c>
      <c r="Q275" s="18">
        <v>1913</v>
      </c>
      <c r="R275" s="18">
        <v>1914</v>
      </c>
      <c r="S275" s="18">
        <v>1915</v>
      </c>
      <c r="T275" s="34" t="str">
        <f>IF(T274="","",IF(T274+7&gt;='ouderschapsverlof na 1e jaar'!U$20,"",T274+7))</f>
        <v/>
      </c>
      <c r="U275" s="61" t="str">
        <f>IF('ouderschapsverlof na 1e jaar'!L314="","",'ouderschapsverlof na 1e jaar'!K$41+O275)</f>
        <v/>
      </c>
      <c r="V275" s="61" t="str">
        <f>IF('ouderschapsverlof na 1e jaar'!M314="","",'ouderschapsverlof na 1e jaar'!K$41+P275)</f>
        <v/>
      </c>
      <c r="W275" s="61" t="str">
        <f>IF('ouderschapsverlof na 1e jaar'!N314="","",'ouderschapsverlof na 1e jaar'!K$41+Q275)</f>
        <v/>
      </c>
      <c r="X275" s="61" t="str">
        <f>IF('ouderschapsverlof na 1e jaar'!O314="","",'ouderschapsverlof na 1e jaar'!K$41+R275)</f>
        <v/>
      </c>
      <c r="Y275" s="61" t="str">
        <f>IF('ouderschapsverlof na 1e jaar'!P314="","",'ouderschapsverlof na 1e jaar'!K$41+S275)</f>
        <v/>
      </c>
    </row>
    <row r="276" spans="1:25" x14ac:dyDescent="0.25">
      <c r="A276" s="1"/>
      <c r="I276" s="34" t="str">
        <f>IF(T275="","",IF(T275+7&gt;='ouderschapsverlof na 1e jaar'!J$20,"",I275+7))</f>
        <v/>
      </c>
      <c r="J276" s="61" t="str">
        <f>IF('ouderschapsverlof na 1e jaar'!C315="","",'ouderschapsverlof na 1e jaar'!B$41+O276)</f>
        <v/>
      </c>
      <c r="K276" s="61" t="str">
        <f>IF('ouderschapsverlof na 1e jaar'!D315="","",'ouderschapsverlof na 1e jaar'!B$41+P276)</f>
        <v/>
      </c>
      <c r="L276" s="61" t="str">
        <f>IF('ouderschapsverlof na 1e jaar'!E315="","",'ouderschapsverlof na 1e jaar'!B$41+Q276)</f>
        <v/>
      </c>
      <c r="M276" s="61" t="str">
        <f>IF('ouderschapsverlof na 1e jaar'!F315="","",'ouderschapsverlof na 1e jaar'!B$41+R276)</f>
        <v/>
      </c>
      <c r="N276" s="61" t="str">
        <f>IF('ouderschapsverlof na 1e jaar'!G315="","",'ouderschapsverlof na 1e jaar'!B$41+S276)</f>
        <v/>
      </c>
      <c r="O276" s="18">
        <v>1918</v>
      </c>
      <c r="P276" s="18">
        <v>1919</v>
      </c>
      <c r="Q276" s="18">
        <v>1920</v>
      </c>
      <c r="R276" s="18">
        <v>1921</v>
      </c>
      <c r="S276" s="18">
        <v>1922</v>
      </c>
      <c r="T276" s="34" t="str">
        <f>IF(T275="","",IF(T275+7&gt;='ouderschapsverlof na 1e jaar'!U$20,"",T275+7))</f>
        <v/>
      </c>
      <c r="U276" s="61" t="str">
        <f>IF('ouderschapsverlof na 1e jaar'!L315="","",'ouderschapsverlof na 1e jaar'!K$41+O276)</f>
        <v/>
      </c>
      <c r="V276" s="61" t="str">
        <f>IF('ouderschapsverlof na 1e jaar'!M315="","",'ouderschapsverlof na 1e jaar'!K$41+P276)</f>
        <v/>
      </c>
      <c r="W276" s="61" t="str">
        <f>IF('ouderschapsverlof na 1e jaar'!N315="","",'ouderschapsverlof na 1e jaar'!K$41+Q276)</f>
        <v/>
      </c>
      <c r="X276" s="61" t="str">
        <f>IF('ouderschapsverlof na 1e jaar'!O315="","",'ouderschapsverlof na 1e jaar'!K$41+R276)</f>
        <v/>
      </c>
      <c r="Y276" s="61" t="str">
        <f>IF('ouderschapsverlof na 1e jaar'!P315="","",'ouderschapsverlof na 1e jaar'!K$41+S276)</f>
        <v/>
      </c>
    </row>
    <row r="277" spans="1:25" x14ac:dyDescent="0.25">
      <c r="A277" s="1"/>
      <c r="I277" s="34" t="str">
        <f>IF(T276="","",IF(T276+7&gt;='ouderschapsverlof na 1e jaar'!J$20,"",I276+7))</f>
        <v/>
      </c>
      <c r="J277" s="61" t="str">
        <f>IF('ouderschapsverlof na 1e jaar'!C316="","",'ouderschapsverlof na 1e jaar'!B$41+O277)</f>
        <v/>
      </c>
      <c r="K277" s="61" t="str">
        <f>IF('ouderschapsverlof na 1e jaar'!D316="","",'ouderschapsverlof na 1e jaar'!B$41+P277)</f>
        <v/>
      </c>
      <c r="L277" s="61" t="str">
        <f>IF('ouderschapsverlof na 1e jaar'!E316="","",'ouderschapsverlof na 1e jaar'!B$41+Q277)</f>
        <v/>
      </c>
      <c r="M277" s="61" t="str">
        <f>IF('ouderschapsverlof na 1e jaar'!F316="","",'ouderschapsverlof na 1e jaar'!B$41+R277)</f>
        <v/>
      </c>
      <c r="N277" s="61" t="str">
        <f>IF('ouderschapsverlof na 1e jaar'!G316="","",'ouderschapsverlof na 1e jaar'!B$41+S277)</f>
        <v/>
      </c>
      <c r="O277" s="18">
        <v>1925</v>
      </c>
      <c r="P277" s="18">
        <v>1926</v>
      </c>
      <c r="Q277" s="18">
        <v>1927</v>
      </c>
      <c r="R277" s="18">
        <v>1928</v>
      </c>
      <c r="S277" s="18">
        <v>1929</v>
      </c>
      <c r="T277" s="34" t="str">
        <f>IF(T276="","",IF(T276+7&gt;='ouderschapsverlof na 1e jaar'!U$20,"",T276+7))</f>
        <v/>
      </c>
      <c r="U277" s="61" t="str">
        <f>IF('ouderschapsverlof na 1e jaar'!L316="","",'ouderschapsverlof na 1e jaar'!K$41+O277)</f>
        <v/>
      </c>
      <c r="V277" s="61" t="str">
        <f>IF('ouderschapsverlof na 1e jaar'!M316="","",'ouderschapsverlof na 1e jaar'!K$41+P277)</f>
        <v/>
      </c>
      <c r="W277" s="61" t="str">
        <f>IF('ouderschapsverlof na 1e jaar'!N316="","",'ouderschapsverlof na 1e jaar'!K$41+Q277)</f>
        <v/>
      </c>
      <c r="X277" s="61" t="str">
        <f>IF('ouderschapsverlof na 1e jaar'!O316="","",'ouderschapsverlof na 1e jaar'!K$41+R277)</f>
        <v/>
      </c>
      <c r="Y277" s="61" t="str">
        <f>IF('ouderschapsverlof na 1e jaar'!P316="","",'ouderschapsverlof na 1e jaar'!K$41+S277)</f>
        <v/>
      </c>
    </row>
    <row r="278" spans="1:25" x14ac:dyDescent="0.25">
      <c r="A278" s="1"/>
      <c r="I278" s="34" t="str">
        <f>IF(T277="","",IF(T277+7&gt;='ouderschapsverlof na 1e jaar'!J$20,"",I277+7))</f>
        <v/>
      </c>
      <c r="J278" s="61" t="str">
        <f>IF('ouderschapsverlof na 1e jaar'!C317="","",'ouderschapsverlof na 1e jaar'!B$41+O278)</f>
        <v/>
      </c>
      <c r="K278" s="61" t="str">
        <f>IF('ouderschapsverlof na 1e jaar'!D317="","",'ouderschapsverlof na 1e jaar'!B$41+P278)</f>
        <v/>
      </c>
      <c r="L278" s="61" t="str">
        <f>IF('ouderschapsverlof na 1e jaar'!E317="","",'ouderschapsverlof na 1e jaar'!B$41+Q278)</f>
        <v/>
      </c>
      <c r="M278" s="61" t="str">
        <f>IF('ouderschapsverlof na 1e jaar'!F317="","",'ouderschapsverlof na 1e jaar'!B$41+R278)</f>
        <v/>
      </c>
      <c r="N278" s="61" t="str">
        <f>IF('ouderschapsverlof na 1e jaar'!G317="","",'ouderschapsverlof na 1e jaar'!B$41+S278)</f>
        <v/>
      </c>
      <c r="O278" s="18">
        <v>1932</v>
      </c>
      <c r="P278" s="18">
        <v>1933</v>
      </c>
      <c r="Q278" s="18">
        <v>1934</v>
      </c>
      <c r="R278" s="18">
        <v>1935</v>
      </c>
      <c r="S278" s="18">
        <v>1936</v>
      </c>
      <c r="T278" s="34" t="str">
        <f>IF(T277="","",IF(T277+7&gt;='ouderschapsverlof na 1e jaar'!U$20,"",T277+7))</f>
        <v/>
      </c>
      <c r="U278" s="61" t="str">
        <f>IF('ouderschapsverlof na 1e jaar'!L317="","",'ouderschapsverlof na 1e jaar'!K$41+O278)</f>
        <v/>
      </c>
      <c r="V278" s="61" t="str">
        <f>IF('ouderschapsverlof na 1e jaar'!M317="","",'ouderschapsverlof na 1e jaar'!K$41+P278)</f>
        <v/>
      </c>
      <c r="W278" s="61" t="str">
        <f>IF('ouderschapsverlof na 1e jaar'!N317="","",'ouderschapsverlof na 1e jaar'!K$41+Q278)</f>
        <v/>
      </c>
      <c r="X278" s="61" t="str">
        <f>IF('ouderschapsverlof na 1e jaar'!O317="","",'ouderschapsverlof na 1e jaar'!K$41+R278)</f>
        <v/>
      </c>
      <c r="Y278" s="61" t="str">
        <f>IF('ouderschapsverlof na 1e jaar'!P317="","",'ouderschapsverlof na 1e jaar'!K$41+S278)</f>
        <v/>
      </c>
    </row>
    <row r="279" spans="1:25" x14ac:dyDescent="0.25">
      <c r="A279" s="1"/>
      <c r="I279" s="34" t="str">
        <f>IF(T278="","",IF(T278+7&gt;='ouderschapsverlof na 1e jaar'!J$20,"",I278+7))</f>
        <v/>
      </c>
      <c r="J279" s="61" t="str">
        <f>IF('ouderschapsverlof na 1e jaar'!C318="","",'ouderschapsverlof na 1e jaar'!B$41+O279)</f>
        <v/>
      </c>
      <c r="K279" s="61" t="str">
        <f>IF('ouderschapsverlof na 1e jaar'!D318="","",'ouderschapsverlof na 1e jaar'!B$41+P279)</f>
        <v/>
      </c>
      <c r="L279" s="61" t="str">
        <f>IF('ouderschapsverlof na 1e jaar'!E318="","",'ouderschapsverlof na 1e jaar'!B$41+Q279)</f>
        <v/>
      </c>
      <c r="M279" s="61" t="str">
        <f>IF('ouderschapsverlof na 1e jaar'!F318="","",'ouderschapsverlof na 1e jaar'!B$41+R279)</f>
        <v/>
      </c>
      <c r="N279" s="61" t="str">
        <f>IF('ouderschapsverlof na 1e jaar'!G318="","",'ouderschapsverlof na 1e jaar'!B$41+S279)</f>
        <v/>
      </c>
      <c r="O279" s="18">
        <v>1939</v>
      </c>
      <c r="P279" s="18">
        <v>1940</v>
      </c>
      <c r="Q279" s="18">
        <v>1941</v>
      </c>
      <c r="R279" s="18">
        <v>1942</v>
      </c>
      <c r="S279" s="18">
        <v>1943</v>
      </c>
      <c r="T279" s="34" t="str">
        <f>IF(T278="","",IF(T278+7&gt;='ouderschapsverlof na 1e jaar'!U$20,"",T278+7))</f>
        <v/>
      </c>
      <c r="U279" s="61" t="str">
        <f>IF('ouderschapsverlof na 1e jaar'!L318="","",'ouderschapsverlof na 1e jaar'!K$41+O279)</f>
        <v/>
      </c>
      <c r="V279" s="61" t="str">
        <f>IF('ouderschapsverlof na 1e jaar'!M318="","",'ouderschapsverlof na 1e jaar'!K$41+P279)</f>
        <v/>
      </c>
      <c r="W279" s="61" t="str">
        <f>IF('ouderschapsverlof na 1e jaar'!N318="","",'ouderschapsverlof na 1e jaar'!K$41+Q279)</f>
        <v/>
      </c>
      <c r="X279" s="61" t="str">
        <f>IF('ouderschapsverlof na 1e jaar'!O318="","",'ouderschapsverlof na 1e jaar'!K$41+R279)</f>
        <v/>
      </c>
      <c r="Y279" s="61" t="str">
        <f>IF('ouderschapsverlof na 1e jaar'!P318="","",'ouderschapsverlof na 1e jaar'!K$41+S279)</f>
        <v/>
      </c>
    </row>
    <row r="280" spans="1:25" x14ac:dyDescent="0.25">
      <c r="A280" s="1"/>
      <c r="I280" s="34" t="str">
        <f>IF(T279="","",IF(T279+7&gt;='ouderschapsverlof na 1e jaar'!J$20,"",I279+7))</f>
        <v/>
      </c>
      <c r="J280" s="61" t="str">
        <f>IF('ouderschapsverlof na 1e jaar'!C319="","",'ouderschapsverlof na 1e jaar'!B$41+O280)</f>
        <v/>
      </c>
      <c r="K280" s="61" t="str">
        <f>IF('ouderschapsverlof na 1e jaar'!D319="","",'ouderschapsverlof na 1e jaar'!B$41+P280)</f>
        <v/>
      </c>
      <c r="L280" s="61" t="str">
        <f>IF('ouderschapsverlof na 1e jaar'!E319="","",'ouderschapsverlof na 1e jaar'!B$41+Q280)</f>
        <v/>
      </c>
      <c r="M280" s="61" t="str">
        <f>IF('ouderschapsverlof na 1e jaar'!F319="","",'ouderschapsverlof na 1e jaar'!B$41+R280)</f>
        <v/>
      </c>
      <c r="N280" s="61" t="str">
        <f>IF('ouderschapsverlof na 1e jaar'!G319="","",'ouderschapsverlof na 1e jaar'!B$41+S280)</f>
        <v/>
      </c>
      <c r="O280" s="18">
        <v>1946</v>
      </c>
      <c r="P280" s="18">
        <v>1947</v>
      </c>
      <c r="Q280" s="18">
        <v>1948</v>
      </c>
      <c r="R280" s="18">
        <v>1949</v>
      </c>
      <c r="S280" s="18">
        <v>1950</v>
      </c>
      <c r="T280" s="34" t="str">
        <f>IF(T279="","",IF(T279+7&gt;='ouderschapsverlof na 1e jaar'!U$20,"",T279+7))</f>
        <v/>
      </c>
      <c r="U280" s="61" t="str">
        <f>IF('ouderschapsverlof na 1e jaar'!L319="","",'ouderschapsverlof na 1e jaar'!K$41+O280)</f>
        <v/>
      </c>
      <c r="V280" s="61" t="str">
        <f>IF('ouderschapsverlof na 1e jaar'!M319="","",'ouderschapsverlof na 1e jaar'!K$41+P280)</f>
        <v/>
      </c>
      <c r="W280" s="61" t="str">
        <f>IF('ouderschapsverlof na 1e jaar'!N319="","",'ouderschapsverlof na 1e jaar'!K$41+Q280)</f>
        <v/>
      </c>
      <c r="X280" s="61" t="str">
        <f>IF('ouderschapsverlof na 1e jaar'!O319="","",'ouderschapsverlof na 1e jaar'!K$41+R280)</f>
        <v/>
      </c>
      <c r="Y280" s="61" t="str">
        <f>IF('ouderschapsverlof na 1e jaar'!P319="","",'ouderschapsverlof na 1e jaar'!K$41+S280)</f>
        <v/>
      </c>
    </row>
    <row r="281" spans="1:25" x14ac:dyDescent="0.25">
      <c r="A281" s="1"/>
      <c r="I281" s="34" t="str">
        <f>IF(T280="","",IF(T280+7&gt;='ouderschapsverlof na 1e jaar'!J$20,"",I280+7))</f>
        <v/>
      </c>
      <c r="J281" s="61" t="str">
        <f>IF('ouderschapsverlof na 1e jaar'!C320="","",'ouderschapsverlof na 1e jaar'!B$41+O281)</f>
        <v/>
      </c>
      <c r="K281" s="61" t="str">
        <f>IF('ouderschapsverlof na 1e jaar'!D320="","",'ouderschapsverlof na 1e jaar'!B$41+P281)</f>
        <v/>
      </c>
      <c r="L281" s="61" t="str">
        <f>IF('ouderschapsverlof na 1e jaar'!E320="","",'ouderschapsverlof na 1e jaar'!B$41+Q281)</f>
        <v/>
      </c>
      <c r="M281" s="61" t="str">
        <f>IF('ouderschapsverlof na 1e jaar'!F320="","",'ouderschapsverlof na 1e jaar'!B$41+R281)</f>
        <v/>
      </c>
      <c r="N281" s="61" t="str">
        <f>IF('ouderschapsverlof na 1e jaar'!G320="","",'ouderschapsverlof na 1e jaar'!B$41+S281)</f>
        <v/>
      </c>
      <c r="O281" s="18">
        <v>1953</v>
      </c>
      <c r="P281" s="18">
        <v>1954</v>
      </c>
      <c r="Q281" s="18">
        <v>1955</v>
      </c>
      <c r="R281" s="18">
        <v>1956</v>
      </c>
      <c r="S281" s="18">
        <v>1957</v>
      </c>
      <c r="T281" s="34" t="str">
        <f>IF(T280="","",IF(T280+7&gt;='ouderschapsverlof na 1e jaar'!U$20,"",T280+7))</f>
        <v/>
      </c>
      <c r="U281" s="61" t="str">
        <f>IF('ouderschapsverlof na 1e jaar'!L320="","",'ouderschapsverlof na 1e jaar'!K$41+O281)</f>
        <v/>
      </c>
      <c r="V281" s="61" t="str">
        <f>IF('ouderschapsverlof na 1e jaar'!M320="","",'ouderschapsverlof na 1e jaar'!K$41+P281)</f>
        <v/>
      </c>
      <c r="W281" s="61" t="str">
        <f>IF('ouderschapsverlof na 1e jaar'!N320="","",'ouderschapsverlof na 1e jaar'!K$41+Q281)</f>
        <v/>
      </c>
      <c r="X281" s="61" t="str">
        <f>IF('ouderschapsverlof na 1e jaar'!O320="","",'ouderschapsverlof na 1e jaar'!K$41+R281)</f>
        <v/>
      </c>
      <c r="Y281" s="61" t="str">
        <f>IF('ouderschapsverlof na 1e jaar'!P320="","",'ouderschapsverlof na 1e jaar'!K$41+S281)</f>
        <v/>
      </c>
    </row>
    <row r="282" spans="1:25" x14ac:dyDescent="0.25">
      <c r="A282" s="1"/>
      <c r="I282" s="34" t="str">
        <f>IF(T281="","",IF(T281+7&gt;='ouderschapsverlof na 1e jaar'!J$20,"",I281+7))</f>
        <v/>
      </c>
      <c r="J282" s="61" t="str">
        <f>IF('ouderschapsverlof na 1e jaar'!C321="","",'ouderschapsverlof na 1e jaar'!B$41+O282)</f>
        <v/>
      </c>
      <c r="K282" s="61" t="str">
        <f>IF('ouderschapsverlof na 1e jaar'!D321="","",'ouderschapsverlof na 1e jaar'!B$41+P282)</f>
        <v/>
      </c>
      <c r="L282" s="61" t="str">
        <f>IF('ouderschapsverlof na 1e jaar'!E321="","",'ouderschapsverlof na 1e jaar'!B$41+Q282)</f>
        <v/>
      </c>
      <c r="M282" s="61" t="str">
        <f>IF('ouderschapsverlof na 1e jaar'!F321="","",'ouderschapsverlof na 1e jaar'!B$41+R282)</f>
        <v/>
      </c>
      <c r="N282" s="61" t="str">
        <f>IF('ouderschapsverlof na 1e jaar'!G321="","",'ouderschapsverlof na 1e jaar'!B$41+S282)</f>
        <v/>
      </c>
      <c r="O282" s="18">
        <v>1960</v>
      </c>
      <c r="P282" s="18">
        <v>1961</v>
      </c>
      <c r="Q282" s="18">
        <v>1962</v>
      </c>
      <c r="R282" s="18">
        <v>1963</v>
      </c>
      <c r="S282" s="18">
        <v>1964</v>
      </c>
      <c r="T282" s="34" t="str">
        <f>IF(T281="","",IF(T281+7&gt;='ouderschapsverlof na 1e jaar'!U$20,"",T281+7))</f>
        <v/>
      </c>
      <c r="U282" s="61" t="str">
        <f>IF('ouderschapsverlof na 1e jaar'!L321="","",'ouderschapsverlof na 1e jaar'!K$41+O282)</f>
        <v/>
      </c>
      <c r="V282" s="61" t="str">
        <f>IF('ouderschapsverlof na 1e jaar'!M321="","",'ouderschapsverlof na 1e jaar'!K$41+P282)</f>
        <v/>
      </c>
      <c r="W282" s="61" t="str">
        <f>IF('ouderschapsverlof na 1e jaar'!N321="","",'ouderschapsverlof na 1e jaar'!K$41+Q282)</f>
        <v/>
      </c>
      <c r="X282" s="61" t="str">
        <f>IF('ouderschapsverlof na 1e jaar'!O321="","",'ouderschapsverlof na 1e jaar'!K$41+R282)</f>
        <v/>
      </c>
      <c r="Y282" s="61" t="str">
        <f>IF('ouderschapsverlof na 1e jaar'!P321="","",'ouderschapsverlof na 1e jaar'!K$41+S282)</f>
        <v/>
      </c>
    </row>
    <row r="283" spans="1:25" x14ac:dyDescent="0.25">
      <c r="A283" s="1"/>
      <c r="I283" s="34" t="str">
        <f>IF(T282="","",IF(T282+7&gt;='ouderschapsverlof na 1e jaar'!J$20,"",I282+7))</f>
        <v/>
      </c>
      <c r="J283" s="61" t="str">
        <f>IF('ouderschapsverlof na 1e jaar'!C322="","",'ouderschapsverlof na 1e jaar'!B$41+O283)</f>
        <v/>
      </c>
      <c r="K283" s="61" t="str">
        <f>IF('ouderschapsverlof na 1e jaar'!D322="","",'ouderschapsverlof na 1e jaar'!B$41+P283)</f>
        <v/>
      </c>
      <c r="L283" s="61" t="str">
        <f>IF('ouderschapsverlof na 1e jaar'!E322="","",'ouderschapsverlof na 1e jaar'!B$41+Q283)</f>
        <v/>
      </c>
      <c r="M283" s="61" t="str">
        <f>IF('ouderschapsverlof na 1e jaar'!F322="","",'ouderschapsverlof na 1e jaar'!B$41+R283)</f>
        <v/>
      </c>
      <c r="N283" s="61" t="str">
        <f>IF('ouderschapsverlof na 1e jaar'!G322="","",'ouderschapsverlof na 1e jaar'!B$41+S283)</f>
        <v/>
      </c>
      <c r="O283" s="18">
        <v>1967</v>
      </c>
      <c r="P283" s="18">
        <v>1968</v>
      </c>
      <c r="Q283" s="18">
        <v>1969</v>
      </c>
      <c r="R283" s="18">
        <v>1970</v>
      </c>
      <c r="S283" s="18">
        <v>1971</v>
      </c>
      <c r="T283" s="34" t="str">
        <f>IF(T282="","",IF(T282+7&gt;='ouderschapsverlof na 1e jaar'!U$20,"",T282+7))</f>
        <v/>
      </c>
      <c r="U283" s="61" t="str">
        <f>IF('ouderschapsverlof na 1e jaar'!L322="","",'ouderschapsverlof na 1e jaar'!K$41+O283)</f>
        <v/>
      </c>
      <c r="V283" s="61" t="str">
        <f>IF('ouderschapsverlof na 1e jaar'!M322="","",'ouderschapsverlof na 1e jaar'!K$41+P283)</f>
        <v/>
      </c>
      <c r="W283" s="61" t="str">
        <f>IF('ouderschapsverlof na 1e jaar'!N322="","",'ouderschapsverlof na 1e jaar'!K$41+Q283)</f>
        <v/>
      </c>
      <c r="X283" s="61" t="str">
        <f>IF('ouderschapsverlof na 1e jaar'!O322="","",'ouderschapsverlof na 1e jaar'!K$41+R283)</f>
        <v/>
      </c>
      <c r="Y283" s="61" t="str">
        <f>IF('ouderschapsverlof na 1e jaar'!P322="","",'ouderschapsverlof na 1e jaar'!K$41+S283)</f>
        <v/>
      </c>
    </row>
    <row r="284" spans="1:25" x14ac:dyDescent="0.25">
      <c r="A284" s="1"/>
      <c r="I284" s="34" t="str">
        <f>IF(T283="","",IF(T283+7&gt;='ouderschapsverlof na 1e jaar'!J$20,"",I283+7))</f>
        <v/>
      </c>
      <c r="J284" s="61" t="str">
        <f>IF('ouderschapsverlof na 1e jaar'!C323="","",'ouderschapsverlof na 1e jaar'!B$41+O284)</f>
        <v/>
      </c>
      <c r="K284" s="61" t="str">
        <f>IF('ouderschapsverlof na 1e jaar'!D323="","",'ouderschapsverlof na 1e jaar'!B$41+P284)</f>
        <v/>
      </c>
      <c r="L284" s="61" t="str">
        <f>IF('ouderschapsverlof na 1e jaar'!E323="","",'ouderschapsverlof na 1e jaar'!B$41+Q284)</f>
        <v/>
      </c>
      <c r="M284" s="61" t="str">
        <f>IF('ouderschapsverlof na 1e jaar'!F323="","",'ouderschapsverlof na 1e jaar'!B$41+R284)</f>
        <v/>
      </c>
      <c r="N284" s="61" t="str">
        <f>IF('ouderschapsverlof na 1e jaar'!G323="","",'ouderschapsverlof na 1e jaar'!B$41+S284)</f>
        <v/>
      </c>
      <c r="O284" s="18">
        <v>1974</v>
      </c>
      <c r="P284" s="18">
        <v>1975</v>
      </c>
      <c r="Q284" s="18">
        <v>1976</v>
      </c>
      <c r="R284" s="18">
        <v>1977</v>
      </c>
      <c r="S284" s="18">
        <v>1978</v>
      </c>
      <c r="T284" s="34" t="str">
        <f>IF(T283="","",IF(T283+7&gt;='ouderschapsverlof na 1e jaar'!U$20,"",T283+7))</f>
        <v/>
      </c>
      <c r="U284" s="61" t="str">
        <f>IF('ouderschapsverlof na 1e jaar'!L323="","",'ouderschapsverlof na 1e jaar'!K$41+O284)</f>
        <v/>
      </c>
      <c r="V284" s="61" t="str">
        <f>IF('ouderschapsverlof na 1e jaar'!M323="","",'ouderschapsverlof na 1e jaar'!K$41+P284)</f>
        <v/>
      </c>
      <c r="W284" s="61" t="str">
        <f>IF('ouderschapsverlof na 1e jaar'!N323="","",'ouderschapsverlof na 1e jaar'!K$41+Q284)</f>
        <v/>
      </c>
      <c r="X284" s="61" t="str">
        <f>IF('ouderschapsverlof na 1e jaar'!O323="","",'ouderschapsverlof na 1e jaar'!K$41+R284)</f>
        <v/>
      </c>
      <c r="Y284" s="61" t="str">
        <f>IF('ouderschapsverlof na 1e jaar'!P323="","",'ouderschapsverlof na 1e jaar'!K$41+S284)</f>
        <v/>
      </c>
    </row>
    <row r="285" spans="1:25" x14ac:dyDescent="0.25">
      <c r="A285" s="1"/>
      <c r="I285" s="34" t="str">
        <f>IF(T284="","",IF(T284+7&gt;='ouderschapsverlof na 1e jaar'!J$20,"",I284+7))</f>
        <v/>
      </c>
      <c r="J285" s="61" t="str">
        <f>IF('ouderschapsverlof na 1e jaar'!C324="","",'ouderschapsverlof na 1e jaar'!B$41+O285)</f>
        <v/>
      </c>
      <c r="K285" s="61" t="str">
        <f>IF('ouderschapsverlof na 1e jaar'!D324="","",'ouderschapsverlof na 1e jaar'!B$41+P285)</f>
        <v/>
      </c>
      <c r="L285" s="61" t="str">
        <f>IF('ouderschapsverlof na 1e jaar'!E324="","",'ouderschapsverlof na 1e jaar'!B$41+Q285)</f>
        <v/>
      </c>
      <c r="M285" s="61" t="str">
        <f>IF('ouderschapsverlof na 1e jaar'!F324="","",'ouderschapsverlof na 1e jaar'!B$41+R285)</f>
        <v/>
      </c>
      <c r="N285" s="61" t="str">
        <f>IF('ouderschapsverlof na 1e jaar'!G324="","",'ouderschapsverlof na 1e jaar'!B$41+S285)</f>
        <v/>
      </c>
      <c r="O285" s="18">
        <v>1981</v>
      </c>
      <c r="P285" s="18">
        <v>1982</v>
      </c>
      <c r="Q285" s="18">
        <v>1983</v>
      </c>
      <c r="R285" s="18">
        <v>1984</v>
      </c>
      <c r="S285" s="18">
        <v>1985</v>
      </c>
      <c r="T285" s="34" t="str">
        <f>IF(T284="","",IF(T284+7&gt;='ouderschapsverlof na 1e jaar'!U$20,"",T284+7))</f>
        <v/>
      </c>
      <c r="U285" s="61" t="str">
        <f>IF('ouderschapsverlof na 1e jaar'!L324="","",'ouderschapsverlof na 1e jaar'!K$41+O285)</f>
        <v/>
      </c>
      <c r="V285" s="61" t="str">
        <f>IF('ouderschapsverlof na 1e jaar'!M324="","",'ouderschapsverlof na 1e jaar'!K$41+P285)</f>
        <v/>
      </c>
      <c r="W285" s="61" t="str">
        <f>IF('ouderschapsverlof na 1e jaar'!N324="","",'ouderschapsverlof na 1e jaar'!K$41+Q285)</f>
        <v/>
      </c>
      <c r="X285" s="61" t="str">
        <f>IF('ouderschapsverlof na 1e jaar'!O324="","",'ouderschapsverlof na 1e jaar'!K$41+R285)</f>
        <v/>
      </c>
      <c r="Y285" s="61" t="str">
        <f>IF('ouderschapsverlof na 1e jaar'!P324="","",'ouderschapsverlof na 1e jaar'!K$41+S285)</f>
        <v/>
      </c>
    </row>
    <row r="286" spans="1:25" x14ac:dyDescent="0.25">
      <c r="A286" s="1"/>
      <c r="I286" s="34" t="str">
        <f>IF(T285="","",IF(T285+7&gt;='ouderschapsverlof na 1e jaar'!J$20,"",I285+7))</f>
        <v/>
      </c>
      <c r="J286" s="61" t="str">
        <f>IF('ouderschapsverlof na 1e jaar'!C325="","",'ouderschapsverlof na 1e jaar'!B$41+O286)</f>
        <v/>
      </c>
      <c r="K286" s="61" t="str">
        <f>IF('ouderschapsverlof na 1e jaar'!D325="","",'ouderschapsverlof na 1e jaar'!B$41+P286)</f>
        <v/>
      </c>
      <c r="L286" s="61" t="str">
        <f>IF('ouderschapsverlof na 1e jaar'!E325="","",'ouderschapsverlof na 1e jaar'!B$41+Q286)</f>
        <v/>
      </c>
      <c r="M286" s="61" t="str">
        <f>IF('ouderschapsverlof na 1e jaar'!F325="","",'ouderschapsverlof na 1e jaar'!B$41+R286)</f>
        <v/>
      </c>
      <c r="N286" s="61" t="str">
        <f>IF('ouderschapsverlof na 1e jaar'!G325="","",'ouderschapsverlof na 1e jaar'!B$41+S286)</f>
        <v/>
      </c>
      <c r="O286" s="18">
        <v>1988</v>
      </c>
      <c r="P286" s="18">
        <v>1989</v>
      </c>
      <c r="Q286" s="18">
        <v>1990</v>
      </c>
      <c r="R286" s="18">
        <v>1991</v>
      </c>
      <c r="S286" s="18">
        <v>1992</v>
      </c>
      <c r="T286" s="34" t="str">
        <f>IF(T285="","",IF(T285+7&gt;='ouderschapsverlof na 1e jaar'!U$20,"",T285+7))</f>
        <v/>
      </c>
      <c r="U286" s="61" t="str">
        <f>IF('ouderschapsverlof na 1e jaar'!L325="","",'ouderschapsverlof na 1e jaar'!K$41+O286)</f>
        <v/>
      </c>
      <c r="V286" s="61" t="str">
        <f>IF('ouderschapsverlof na 1e jaar'!M325="","",'ouderschapsverlof na 1e jaar'!K$41+P286)</f>
        <v/>
      </c>
      <c r="W286" s="61" t="str">
        <f>IF('ouderschapsverlof na 1e jaar'!N325="","",'ouderschapsverlof na 1e jaar'!K$41+Q286)</f>
        <v/>
      </c>
      <c r="X286" s="61" t="str">
        <f>IF('ouderschapsverlof na 1e jaar'!O325="","",'ouderschapsverlof na 1e jaar'!K$41+R286)</f>
        <v/>
      </c>
      <c r="Y286" s="61" t="str">
        <f>IF('ouderschapsverlof na 1e jaar'!P325="","",'ouderschapsverlof na 1e jaar'!K$41+S286)</f>
        <v/>
      </c>
    </row>
    <row r="287" spans="1:25" x14ac:dyDescent="0.25">
      <c r="A287" s="1"/>
      <c r="I287" s="34" t="str">
        <f>IF(T286="","",IF(T286+7&gt;='ouderschapsverlof na 1e jaar'!J$20,"",I286+7))</f>
        <v/>
      </c>
      <c r="J287" s="61" t="str">
        <f>IF('ouderschapsverlof na 1e jaar'!C326="","",'ouderschapsverlof na 1e jaar'!B$41+O287)</f>
        <v/>
      </c>
      <c r="K287" s="61" t="str">
        <f>IF('ouderschapsverlof na 1e jaar'!D326="","",'ouderschapsverlof na 1e jaar'!B$41+P287)</f>
        <v/>
      </c>
      <c r="L287" s="61" t="str">
        <f>IF('ouderschapsverlof na 1e jaar'!E326="","",'ouderschapsverlof na 1e jaar'!B$41+Q287)</f>
        <v/>
      </c>
      <c r="M287" s="61" t="str">
        <f>IF('ouderschapsverlof na 1e jaar'!F326="","",'ouderschapsverlof na 1e jaar'!B$41+R287)</f>
        <v/>
      </c>
      <c r="N287" s="61" t="str">
        <f>IF('ouderschapsverlof na 1e jaar'!G326="","",'ouderschapsverlof na 1e jaar'!B$41+S287)</f>
        <v/>
      </c>
      <c r="O287" s="18">
        <v>1995</v>
      </c>
      <c r="P287" s="18">
        <v>1996</v>
      </c>
      <c r="Q287" s="18">
        <v>1997</v>
      </c>
      <c r="R287" s="18">
        <v>1998</v>
      </c>
      <c r="S287" s="18">
        <v>1999</v>
      </c>
      <c r="T287" s="34" t="str">
        <f>IF(T286="","",IF(T286+7&gt;='ouderschapsverlof na 1e jaar'!U$20,"",T286+7))</f>
        <v/>
      </c>
      <c r="U287" s="61" t="str">
        <f>IF('ouderschapsverlof na 1e jaar'!L326="","",'ouderschapsverlof na 1e jaar'!K$41+O287)</f>
        <v/>
      </c>
      <c r="V287" s="61" t="str">
        <f>IF('ouderschapsverlof na 1e jaar'!M326="","",'ouderschapsverlof na 1e jaar'!K$41+P287)</f>
        <v/>
      </c>
      <c r="W287" s="61" t="str">
        <f>IF('ouderschapsverlof na 1e jaar'!N326="","",'ouderschapsverlof na 1e jaar'!K$41+Q287)</f>
        <v/>
      </c>
      <c r="X287" s="61" t="str">
        <f>IF('ouderschapsverlof na 1e jaar'!O326="","",'ouderschapsverlof na 1e jaar'!K$41+R287)</f>
        <v/>
      </c>
      <c r="Y287" s="61" t="str">
        <f>IF('ouderschapsverlof na 1e jaar'!P326="","",'ouderschapsverlof na 1e jaar'!K$41+S287)</f>
        <v/>
      </c>
    </row>
    <row r="288" spans="1:25" x14ac:dyDescent="0.25">
      <c r="A288" s="1"/>
      <c r="I288" s="34" t="str">
        <f>IF(T287="","",IF(T287+7&gt;='ouderschapsverlof na 1e jaar'!J$20,"",I287+7))</f>
        <v/>
      </c>
      <c r="J288" s="61" t="str">
        <f>IF('ouderschapsverlof na 1e jaar'!C327="","",'ouderschapsverlof na 1e jaar'!B$41+O288)</f>
        <v/>
      </c>
      <c r="K288" s="61" t="str">
        <f>IF('ouderschapsverlof na 1e jaar'!D327="","",'ouderschapsverlof na 1e jaar'!B$41+P288)</f>
        <v/>
      </c>
      <c r="L288" s="61" t="str">
        <f>IF('ouderschapsverlof na 1e jaar'!E327="","",'ouderschapsverlof na 1e jaar'!B$41+Q288)</f>
        <v/>
      </c>
      <c r="M288" s="61" t="str">
        <f>IF('ouderschapsverlof na 1e jaar'!F327="","",'ouderschapsverlof na 1e jaar'!B$41+R288)</f>
        <v/>
      </c>
      <c r="N288" s="61" t="str">
        <f>IF('ouderschapsverlof na 1e jaar'!G327="","",'ouderschapsverlof na 1e jaar'!B$41+S288)</f>
        <v/>
      </c>
      <c r="O288" s="18">
        <v>2002</v>
      </c>
      <c r="P288" s="18">
        <v>2003</v>
      </c>
      <c r="Q288" s="18">
        <v>2004</v>
      </c>
      <c r="R288" s="18">
        <v>2005</v>
      </c>
      <c r="S288" s="18">
        <v>2006</v>
      </c>
      <c r="T288" s="34" t="str">
        <f>IF(T287="","",IF(T287+7&gt;='ouderschapsverlof na 1e jaar'!U$20,"",T287+7))</f>
        <v/>
      </c>
      <c r="U288" s="61" t="str">
        <f>IF('ouderschapsverlof na 1e jaar'!L327="","",'ouderschapsverlof na 1e jaar'!K$41+O288)</f>
        <v/>
      </c>
      <c r="V288" s="61" t="str">
        <f>IF('ouderschapsverlof na 1e jaar'!M327="","",'ouderschapsverlof na 1e jaar'!K$41+P288)</f>
        <v/>
      </c>
      <c r="W288" s="61" t="str">
        <f>IF('ouderschapsverlof na 1e jaar'!N327="","",'ouderschapsverlof na 1e jaar'!K$41+Q288)</f>
        <v/>
      </c>
      <c r="X288" s="61" t="str">
        <f>IF('ouderschapsverlof na 1e jaar'!O327="","",'ouderschapsverlof na 1e jaar'!K$41+R288)</f>
        <v/>
      </c>
      <c r="Y288" s="61" t="str">
        <f>IF('ouderschapsverlof na 1e jaar'!P327="","",'ouderschapsverlof na 1e jaar'!K$41+S288)</f>
        <v/>
      </c>
    </row>
    <row r="289" spans="1:25" x14ac:dyDescent="0.25">
      <c r="A289" s="1"/>
      <c r="I289" s="34" t="str">
        <f>IF(T288="","",IF(T288+7&gt;='ouderschapsverlof na 1e jaar'!J$20,"",I288+7))</f>
        <v/>
      </c>
      <c r="J289" s="61" t="str">
        <f>IF('ouderschapsverlof na 1e jaar'!C328="","",'ouderschapsverlof na 1e jaar'!B$41+O289)</f>
        <v/>
      </c>
      <c r="K289" s="61" t="str">
        <f>IF('ouderschapsverlof na 1e jaar'!D328="","",'ouderschapsverlof na 1e jaar'!B$41+P289)</f>
        <v/>
      </c>
      <c r="L289" s="61" t="str">
        <f>IF('ouderschapsverlof na 1e jaar'!E328="","",'ouderschapsverlof na 1e jaar'!B$41+Q289)</f>
        <v/>
      </c>
      <c r="M289" s="61" t="str">
        <f>IF('ouderschapsverlof na 1e jaar'!F328="","",'ouderschapsverlof na 1e jaar'!B$41+R289)</f>
        <v/>
      </c>
      <c r="N289" s="61" t="str">
        <f>IF('ouderschapsverlof na 1e jaar'!G328="","",'ouderschapsverlof na 1e jaar'!B$41+S289)</f>
        <v/>
      </c>
      <c r="O289" s="18">
        <v>2009</v>
      </c>
      <c r="P289" s="18">
        <v>2010</v>
      </c>
      <c r="Q289" s="18">
        <v>2011</v>
      </c>
      <c r="R289" s="18">
        <v>2012</v>
      </c>
      <c r="S289" s="18">
        <v>2013</v>
      </c>
      <c r="T289" s="34" t="str">
        <f>IF(T288="","",IF(T288+7&gt;='ouderschapsverlof na 1e jaar'!U$20,"",T288+7))</f>
        <v/>
      </c>
      <c r="U289" s="61" t="str">
        <f>IF('ouderschapsverlof na 1e jaar'!L328="","",'ouderschapsverlof na 1e jaar'!K$41+O289)</f>
        <v/>
      </c>
      <c r="V289" s="61" t="str">
        <f>IF('ouderschapsverlof na 1e jaar'!M328="","",'ouderschapsverlof na 1e jaar'!K$41+P289)</f>
        <v/>
      </c>
      <c r="W289" s="61" t="str">
        <f>IF('ouderschapsverlof na 1e jaar'!N328="","",'ouderschapsverlof na 1e jaar'!K$41+Q289)</f>
        <v/>
      </c>
      <c r="X289" s="61" t="str">
        <f>IF('ouderschapsverlof na 1e jaar'!O328="","",'ouderschapsverlof na 1e jaar'!K$41+R289)</f>
        <v/>
      </c>
      <c r="Y289" s="61" t="str">
        <f>IF('ouderschapsverlof na 1e jaar'!P328="","",'ouderschapsverlof na 1e jaar'!K$41+S289)</f>
        <v/>
      </c>
    </row>
    <row r="290" spans="1:25" x14ac:dyDescent="0.25">
      <c r="A290" s="1"/>
      <c r="I290" s="34" t="str">
        <f>IF(T289="","",IF(T289+7&gt;='ouderschapsverlof na 1e jaar'!J$20,"",I289+7))</f>
        <v/>
      </c>
      <c r="J290" s="61" t="str">
        <f>IF('ouderschapsverlof na 1e jaar'!C329="","",'ouderschapsverlof na 1e jaar'!B$41+O290)</f>
        <v/>
      </c>
      <c r="K290" s="61" t="str">
        <f>IF('ouderschapsverlof na 1e jaar'!D329="","",'ouderschapsverlof na 1e jaar'!B$41+P290)</f>
        <v/>
      </c>
      <c r="L290" s="61" t="str">
        <f>IF('ouderschapsverlof na 1e jaar'!E329="","",'ouderschapsverlof na 1e jaar'!B$41+Q290)</f>
        <v/>
      </c>
      <c r="M290" s="61" t="str">
        <f>IF('ouderschapsverlof na 1e jaar'!F329="","",'ouderschapsverlof na 1e jaar'!B$41+R290)</f>
        <v/>
      </c>
      <c r="N290" s="61" t="str">
        <f>IF('ouderschapsverlof na 1e jaar'!G329="","",'ouderschapsverlof na 1e jaar'!B$41+S290)</f>
        <v/>
      </c>
      <c r="O290" s="18">
        <v>2016</v>
      </c>
      <c r="P290" s="18">
        <v>2017</v>
      </c>
      <c r="Q290" s="18">
        <v>2018</v>
      </c>
      <c r="R290" s="18">
        <v>2019</v>
      </c>
      <c r="S290" s="18">
        <v>2020</v>
      </c>
      <c r="T290" s="34" t="str">
        <f>IF(T289="","",IF(T289+7&gt;='ouderschapsverlof na 1e jaar'!U$20,"",T289+7))</f>
        <v/>
      </c>
      <c r="U290" s="61" t="str">
        <f>IF('ouderschapsverlof na 1e jaar'!L329="","",'ouderschapsverlof na 1e jaar'!K$41+O290)</f>
        <v/>
      </c>
      <c r="V290" s="61" t="str">
        <f>IF('ouderschapsverlof na 1e jaar'!M329="","",'ouderschapsverlof na 1e jaar'!K$41+P290)</f>
        <v/>
      </c>
      <c r="W290" s="61" t="str">
        <f>IF('ouderschapsverlof na 1e jaar'!N329="","",'ouderschapsverlof na 1e jaar'!K$41+Q290)</f>
        <v/>
      </c>
      <c r="X290" s="61" t="str">
        <f>IF('ouderschapsverlof na 1e jaar'!O329="","",'ouderschapsverlof na 1e jaar'!K$41+R290)</f>
        <v/>
      </c>
      <c r="Y290" s="61" t="str">
        <f>IF('ouderschapsverlof na 1e jaar'!P329="","",'ouderschapsverlof na 1e jaar'!K$41+S290)</f>
        <v/>
      </c>
    </row>
    <row r="291" spans="1:25" x14ac:dyDescent="0.25">
      <c r="A291" s="1"/>
      <c r="I291" s="34" t="str">
        <f>IF(T290="","",IF(T290+7&gt;='ouderschapsverlof na 1e jaar'!J$20,"",I290+7))</f>
        <v/>
      </c>
      <c r="J291" s="61" t="str">
        <f>IF('ouderschapsverlof na 1e jaar'!C330="","",'ouderschapsverlof na 1e jaar'!B$41+O291)</f>
        <v/>
      </c>
      <c r="K291" s="61" t="str">
        <f>IF('ouderschapsverlof na 1e jaar'!D330="","",'ouderschapsverlof na 1e jaar'!B$41+P291)</f>
        <v/>
      </c>
      <c r="L291" s="61" t="str">
        <f>IF('ouderschapsverlof na 1e jaar'!E330="","",'ouderschapsverlof na 1e jaar'!B$41+Q291)</f>
        <v/>
      </c>
      <c r="M291" s="61" t="str">
        <f>IF('ouderschapsverlof na 1e jaar'!F330="","",'ouderschapsverlof na 1e jaar'!B$41+R291)</f>
        <v/>
      </c>
      <c r="N291" s="61" t="str">
        <f>IF('ouderschapsverlof na 1e jaar'!G330="","",'ouderschapsverlof na 1e jaar'!B$41+S291)</f>
        <v/>
      </c>
      <c r="O291" s="18">
        <v>2023</v>
      </c>
      <c r="P291" s="18">
        <v>2024</v>
      </c>
      <c r="Q291" s="18">
        <v>2025</v>
      </c>
      <c r="R291" s="18">
        <v>2026</v>
      </c>
      <c r="S291" s="18">
        <v>2027</v>
      </c>
      <c r="T291" s="34" t="str">
        <f>IF(T290="","",IF(T290+7&gt;='ouderschapsverlof na 1e jaar'!U$20,"",T290+7))</f>
        <v/>
      </c>
      <c r="U291" s="61" t="str">
        <f>IF('ouderschapsverlof na 1e jaar'!L330="","",'ouderschapsverlof na 1e jaar'!K$41+O291)</f>
        <v/>
      </c>
      <c r="V291" s="61" t="str">
        <f>IF('ouderschapsverlof na 1e jaar'!M330="","",'ouderschapsverlof na 1e jaar'!K$41+P291)</f>
        <v/>
      </c>
      <c r="W291" s="61" t="str">
        <f>IF('ouderschapsverlof na 1e jaar'!N330="","",'ouderschapsverlof na 1e jaar'!K$41+Q291)</f>
        <v/>
      </c>
      <c r="X291" s="61" t="str">
        <f>IF('ouderschapsverlof na 1e jaar'!O330="","",'ouderschapsverlof na 1e jaar'!K$41+R291)</f>
        <v/>
      </c>
      <c r="Y291" s="61" t="str">
        <f>IF('ouderschapsverlof na 1e jaar'!P330="","",'ouderschapsverlof na 1e jaar'!K$41+S291)</f>
        <v/>
      </c>
    </row>
    <row r="292" spans="1:25" x14ac:dyDescent="0.25">
      <c r="A292" s="1"/>
      <c r="I292" s="34" t="str">
        <f>IF(T291="","",IF(T291+7&gt;='ouderschapsverlof na 1e jaar'!J$20,"",I291+7))</f>
        <v/>
      </c>
      <c r="J292" s="61" t="str">
        <f>IF('ouderschapsverlof na 1e jaar'!C331="","",'ouderschapsverlof na 1e jaar'!B$41+O292)</f>
        <v/>
      </c>
      <c r="K292" s="61" t="str">
        <f>IF('ouderschapsverlof na 1e jaar'!D331="","",'ouderschapsverlof na 1e jaar'!B$41+P292)</f>
        <v/>
      </c>
      <c r="L292" s="61" t="str">
        <f>IF('ouderschapsverlof na 1e jaar'!E331="","",'ouderschapsverlof na 1e jaar'!B$41+Q292)</f>
        <v/>
      </c>
      <c r="M292" s="61" t="str">
        <f>IF('ouderschapsverlof na 1e jaar'!F331="","",'ouderschapsverlof na 1e jaar'!B$41+R292)</f>
        <v/>
      </c>
      <c r="N292" s="61" t="str">
        <f>IF('ouderschapsverlof na 1e jaar'!G331="","",'ouderschapsverlof na 1e jaar'!B$41+S292)</f>
        <v/>
      </c>
      <c r="O292" s="18">
        <v>2030</v>
      </c>
      <c r="P292" s="18">
        <v>2031</v>
      </c>
      <c r="Q292" s="18">
        <v>2032</v>
      </c>
      <c r="R292" s="18">
        <v>2033</v>
      </c>
      <c r="S292" s="18">
        <v>2034</v>
      </c>
      <c r="T292" s="34" t="str">
        <f>IF(T291="","",IF(T291+7&gt;='ouderschapsverlof na 1e jaar'!U$20,"",T291+7))</f>
        <v/>
      </c>
      <c r="U292" s="61" t="str">
        <f>IF('ouderschapsverlof na 1e jaar'!L331="","",'ouderschapsverlof na 1e jaar'!K$41+O292)</f>
        <v/>
      </c>
      <c r="V292" s="61" t="str">
        <f>IF('ouderschapsverlof na 1e jaar'!M331="","",'ouderschapsverlof na 1e jaar'!K$41+P292)</f>
        <v/>
      </c>
      <c r="W292" s="61" t="str">
        <f>IF('ouderschapsverlof na 1e jaar'!N331="","",'ouderschapsverlof na 1e jaar'!K$41+Q292)</f>
        <v/>
      </c>
      <c r="X292" s="61" t="str">
        <f>IF('ouderschapsverlof na 1e jaar'!O331="","",'ouderschapsverlof na 1e jaar'!K$41+R292)</f>
        <v/>
      </c>
      <c r="Y292" s="61" t="str">
        <f>IF('ouderschapsverlof na 1e jaar'!P331="","",'ouderschapsverlof na 1e jaar'!K$41+S292)</f>
        <v/>
      </c>
    </row>
    <row r="293" spans="1:25" x14ac:dyDescent="0.25">
      <c r="A293" s="1"/>
      <c r="I293" s="34" t="str">
        <f>IF(T292="","",IF(T292+7&gt;='ouderschapsverlof na 1e jaar'!J$20,"",I292+7))</f>
        <v/>
      </c>
      <c r="J293" s="61" t="str">
        <f>IF('ouderschapsverlof na 1e jaar'!C332="","",'ouderschapsverlof na 1e jaar'!B$41+O293)</f>
        <v/>
      </c>
      <c r="K293" s="61" t="str">
        <f>IF('ouderschapsverlof na 1e jaar'!D332="","",'ouderschapsverlof na 1e jaar'!B$41+P293)</f>
        <v/>
      </c>
      <c r="L293" s="61" t="str">
        <f>IF('ouderschapsverlof na 1e jaar'!E332="","",'ouderschapsverlof na 1e jaar'!B$41+Q293)</f>
        <v/>
      </c>
      <c r="M293" s="61" t="str">
        <f>IF('ouderschapsverlof na 1e jaar'!F332="","",'ouderschapsverlof na 1e jaar'!B$41+R293)</f>
        <v/>
      </c>
      <c r="N293" s="61" t="str">
        <f>IF('ouderschapsverlof na 1e jaar'!G332="","",'ouderschapsverlof na 1e jaar'!B$41+S293)</f>
        <v/>
      </c>
      <c r="O293" s="18">
        <v>2037</v>
      </c>
      <c r="P293" s="18">
        <v>2038</v>
      </c>
      <c r="Q293" s="18">
        <v>2039</v>
      </c>
      <c r="R293" s="18">
        <v>2040</v>
      </c>
      <c r="S293" s="18">
        <v>2041</v>
      </c>
      <c r="T293" s="34" t="str">
        <f>IF(T292="","",IF(T292+7&gt;='ouderschapsverlof na 1e jaar'!U$20,"",T292+7))</f>
        <v/>
      </c>
      <c r="U293" s="61" t="str">
        <f>IF('ouderschapsverlof na 1e jaar'!L332="","",'ouderschapsverlof na 1e jaar'!K$41+O293)</f>
        <v/>
      </c>
      <c r="V293" s="61" t="str">
        <f>IF('ouderschapsverlof na 1e jaar'!M332="","",'ouderschapsverlof na 1e jaar'!K$41+P293)</f>
        <v/>
      </c>
      <c r="W293" s="61" t="str">
        <f>IF('ouderschapsverlof na 1e jaar'!N332="","",'ouderschapsverlof na 1e jaar'!K$41+Q293)</f>
        <v/>
      </c>
      <c r="X293" s="61" t="str">
        <f>IF('ouderschapsverlof na 1e jaar'!O332="","",'ouderschapsverlof na 1e jaar'!K$41+R293)</f>
        <v/>
      </c>
      <c r="Y293" s="61" t="str">
        <f>IF('ouderschapsverlof na 1e jaar'!P332="","",'ouderschapsverlof na 1e jaar'!K$41+S293)</f>
        <v/>
      </c>
    </row>
    <row r="294" spans="1:25" x14ac:dyDescent="0.25">
      <c r="A294" s="1"/>
      <c r="I294" s="34" t="str">
        <f>IF(T293="","",IF(T293+7&gt;='ouderschapsverlof na 1e jaar'!J$20,"",I293+7))</f>
        <v/>
      </c>
      <c r="J294" s="61" t="str">
        <f>IF('ouderschapsverlof na 1e jaar'!C333="","",'ouderschapsverlof na 1e jaar'!B$41+O294)</f>
        <v/>
      </c>
      <c r="K294" s="61" t="str">
        <f>IF('ouderschapsverlof na 1e jaar'!D333="","",'ouderschapsverlof na 1e jaar'!B$41+P294)</f>
        <v/>
      </c>
      <c r="L294" s="61" t="str">
        <f>IF('ouderschapsverlof na 1e jaar'!E333="","",'ouderschapsverlof na 1e jaar'!B$41+Q294)</f>
        <v/>
      </c>
      <c r="M294" s="61" t="str">
        <f>IF('ouderschapsverlof na 1e jaar'!F333="","",'ouderschapsverlof na 1e jaar'!B$41+R294)</f>
        <v/>
      </c>
      <c r="N294" s="61" t="str">
        <f>IF('ouderschapsverlof na 1e jaar'!G333="","",'ouderschapsverlof na 1e jaar'!B$41+S294)</f>
        <v/>
      </c>
      <c r="O294" s="18">
        <v>2044</v>
      </c>
      <c r="P294" s="18">
        <v>2045</v>
      </c>
      <c r="Q294" s="18">
        <v>2046</v>
      </c>
      <c r="R294" s="18">
        <v>2047</v>
      </c>
      <c r="S294" s="18">
        <v>2048</v>
      </c>
      <c r="T294" s="34" t="str">
        <f>IF(T293="","",IF(T293+7&gt;='ouderschapsverlof na 1e jaar'!U$20,"",T293+7))</f>
        <v/>
      </c>
      <c r="U294" s="61" t="str">
        <f>IF('ouderschapsverlof na 1e jaar'!L333="","",'ouderschapsverlof na 1e jaar'!K$41+O294)</f>
        <v/>
      </c>
      <c r="V294" s="61" t="str">
        <f>IF('ouderschapsverlof na 1e jaar'!M333="","",'ouderschapsverlof na 1e jaar'!K$41+P294)</f>
        <v/>
      </c>
      <c r="W294" s="61" t="str">
        <f>IF('ouderschapsverlof na 1e jaar'!N333="","",'ouderschapsverlof na 1e jaar'!K$41+Q294)</f>
        <v/>
      </c>
      <c r="X294" s="61" t="str">
        <f>IF('ouderschapsverlof na 1e jaar'!O333="","",'ouderschapsverlof na 1e jaar'!K$41+R294)</f>
        <v/>
      </c>
      <c r="Y294" s="61" t="str">
        <f>IF('ouderschapsverlof na 1e jaar'!P333="","",'ouderschapsverlof na 1e jaar'!K$41+S294)</f>
        <v/>
      </c>
    </row>
    <row r="295" spans="1:25" x14ac:dyDescent="0.25">
      <c r="A295" s="1"/>
      <c r="I295" s="34" t="str">
        <f>IF(T294="","",IF(T294+7&gt;='ouderschapsverlof na 1e jaar'!J$20,"",I294+7))</f>
        <v/>
      </c>
      <c r="J295" s="61" t="str">
        <f>IF('ouderschapsverlof na 1e jaar'!C334="","",'ouderschapsverlof na 1e jaar'!B$41+O295)</f>
        <v/>
      </c>
      <c r="K295" s="61" t="str">
        <f>IF('ouderschapsverlof na 1e jaar'!D334="","",'ouderschapsverlof na 1e jaar'!B$41+P295)</f>
        <v/>
      </c>
      <c r="L295" s="61" t="str">
        <f>IF('ouderschapsverlof na 1e jaar'!E334="","",'ouderschapsverlof na 1e jaar'!B$41+Q295)</f>
        <v/>
      </c>
      <c r="M295" s="61" t="str">
        <f>IF('ouderschapsverlof na 1e jaar'!F334="","",'ouderschapsverlof na 1e jaar'!B$41+R295)</f>
        <v/>
      </c>
      <c r="N295" s="61" t="str">
        <f>IF('ouderschapsverlof na 1e jaar'!G334="","",'ouderschapsverlof na 1e jaar'!B$41+S295)</f>
        <v/>
      </c>
      <c r="O295" s="18">
        <v>2051</v>
      </c>
      <c r="P295" s="18">
        <v>2052</v>
      </c>
      <c r="Q295" s="18">
        <v>2053</v>
      </c>
      <c r="R295" s="18">
        <v>2054</v>
      </c>
      <c r="S295" s="18">
        <v>2055</v>
      </c>
      <c r="T295" s="34" t="str">
        <f>IF(T294="","",IF(T294+7&gt;='ouderschapsverlof na 1e jaar'!U$20,"",T294+7))</f>
        <v/>
      </c>
      <c r="U295" s="61" t="str">
        <f>IF('ouderschapsverlof na 1e jaar'!L334="","",'ouderschapsverlof na 1e jaar'!K$41+O295)</f>
        <v/>
      </c>
      <c r="V295" s="61" t="str">
        <f>IF('ouderschapsverlof na 1e jaar'!M334="","",'ouderschapsverlof na 1e jaar'!K$41+P295)</f>
        <v/>
      </c>
      <c r="W295" s="61" t="str">
        <f>IF('ouderschapsverlof na 1e jaar'!N334="","",'ouderschapsverlof na 1e jaar'!K$41+Q295)</f>
        <v/>
      </c>
      <c r="X295" s="61" t="str">
        <f>IF('ouderschapsverlof na 1e jaar'!O334="","",'ouderschapsverlof na 1e jaar'!K$41+R295)</f>
        <v/>
      </c>
      <c r="Y295" s="61" t="str">
        <f>IF('ouderschapsverlof na 1e jaar'!P334="","",'ouderschapsverlof na 1e jaar'!K$41+S295)</f>
        <v/>
      </c>
    </row>
    <row r="296" spans="1:25" x14ac:dyDescent="0.25">
      <c r="A296" s="1"/>
      <c r="I296" s="34" t="str">
        <f>IF(T295="","",IF(T295+7&gt;='ouderschapsverlof na 1e jaar'!J$20,"",I295+7))</f>
        <v/>
      </c>
      <c r="J296" s="61" t="str">
        <f>IF('ouderschapsverlof na 1e jaar'!C335="","",'ouderschapsverlof na 1e jaar'!B$41+O296)</f>
        <v/>
      </c>
      <c r="K296" s="61" t="str">
        <f>IF('ouderschapsverlof na 1e jaar'!D335="","",'ouderschapsverlof na 1e jaar'!B$41+P296)</f>
        <v/>
      </c>
      <c r="L296" s="61" t="str">
        <f>IF('ouderschapsverlof na 1e jaar'!E335="","",'ouderschapsverlof na 1e jaar'!B$41+Q296)</f>
        <v/>
      </c>
      <c r="M296" s="61" t="str">
        <f>IF('ouderschapsverlof na 1e jaar'!F335="","",'ouderschapsverlof na 1e jaar'!B$41+R296)</f>
        <v/>
      </c>
      <c r="N296" s="61" t="str">
        <f>IF('ouderschapsverlof na 1e jaar'!G335="","",'ouderschapsverlof na 1e jaar'!B$41+S296)</f>
        <v/>
      </c>
      <c r="O296" s="18">
        <v>2058</v>
      </c>
      <c r="P296" s="18">
        <v>2059</v>
      </c>
      <c r="Q296" s="18">
        <v>2060</v>
      </c>
      <c r="R296" s="18">
        <v>2061</v>
      </c>
      <c r="S296" s="18">
        <v>2062</v>
      </c>
      <c r="T296" s="34" t="str">
        <f>IF(T295="","",IF(T295+7&gt;='ouderschapsverlof na 1e jaar'!U$20,"",T295+7))</f>
        <v/>
      </c>
      <c r="U296" s="61" t="str">
        <f>IF('ouderschapsverlof na 1e jaar'!L335="","",'ouderschapsverlof na 1e jaar'!K$41+O296)</f>
        <v/>
      </c>
      <c r="V296" s="61" t="str">
        <f>IF('ouderschapsverlof na 1e jaar'!M335="","",'ouderschapsverlof na 1e jaar'!K$41+P296)</f>
        <v/>
      </c>
      <c r="W296" s="61" t="str">
        <f>IF('ouderschapsverlof na 1e jaar'!N335="","",'ouderschapsverlof na 1e jaar'!K$41+Q296)</f>
        <v/>
      </c>
      <c r="X296" s="61" t="str">
        <f>IF('ouderschapsverlof na 1e jaar'!O335="","",'ouderschapsverlof na 1e jaar'!K$41+R296)</f>
        <v/>
      </c>
      <c r="Y296" s="61" t="str">
        <f>IF('ouderschapsverlof na 1e jaar'!P335="","",'ouderschapsverlof na 1e jaar'!K$41+S296)</f>
        <v/>
      </c>
    </row>
    <row r="297" spans="1:25" x14ac:dyDescent="0.25">
      <c r="A297" s="1"/>
      <c r="I297" s="34" t="str">
        <f>IF(T296="","",IF(T296+7&gt;='ouderschapsverlof na 1e jaar'!J$20,"",I296+7))</f>
        <v/>
      </c>
      <c r="J297" s="61" t="str">
        <f>IF('ouderschapsverlof na 1e jaar'!C336="","",'ouderschapsverlof na 1e jaar'!B$41+O297)</f>
        <v/>
      </c>
      <c r="K297" s="61" t="str">
        <f>IF('ouderschapsverlof na 1e jaar'!D336="","",'ouderschapsverlof na 1e jaar'!B$41+P297)</f>
        <v/>
      </c>
      <c r="L297" s="61" t="str">
        <f>IF('ouderschapsverlof na 1e jaar'!E336="","",'ouderschapsverlof na 1e jaar'!B$41+Q297)</f>
        <v/>
      </c>
      <c r="M297" s="61" t="str">
        <f>IF('ouderschapsverlof na 1e jaar'!F336="","",'ouderschapsverlof na 1e jaar'!B$41+R297)</f>
        <v/>
      </c>
      <c r="N297" s="61" t="str">
        <f>IF('ouderschapsverlof na 1e jaar'!G336="","",'ouderschapsverlof na 1e jaar'!B$41+S297)</f>
        <v/>
      </c>
      <c r="O297" s="18">
        <v>2065</v>
      </c>
      <c r="P297" s="18">
        <v>2066</v>
      </c>
      <c r="Q297" s="18">
        <v>2067</v>
      </c>
      <c r="R297" s="18">
        <v>2068</v>
      </c>
      <c r="S297" s="18">
        <v>2069</v>
      </c>
      <c r="T297" s="34" t="str">
        <f>IF(T296="","",IF(T296+7&gt;='ouderschapsverlof na 1e jaar'!U$20,"",T296+7))</f>
        <v/>
      </c>
      <c r="U297" s="61" t="str">
        <f>IF('ouderschapsverlof na 1e jaar'!L336="","",'ouderschapsverlof na 1e jaar'!K$41+O297)</f>
        <v/>
      </c>
      <c r="V297" s="61" t="str">
        <f>IF('ouderschapsverlof na 1e jaar'!M336="","",'ouderschapsverlof na 1e jaar'!K$41+P297)</f>
        <v/>
      </c>
      <c r="W297" s="61" t="str">
        <f>IF('ouderschapsverlof na 1e jaar'!N336="","",'ouderschapsverlof na 1e jaar'!K$41+Q297)</f>
        <v/>
      </c>
      <c r="X297" s="61" t="str">
        <f>IF('ouderschapsverlof na 1e jaar'!O336="","",'ouderschapsverlof na 1e jaar'!K$41+R297)</f>
        <v/>
      </c>
      <c r="Y297" s="61" t="str">
        <f>IF('ouderschapsverlof na 1e jaar'!P336="","",'ouderschapsverlof na 1e jaar'!K$41+S297)</f>
        <v/>
      </c>
    </row>
    <row r="298" spans="1:25" x14ac:dyDescent="0.25">
      <c r="A298" s="1"/>
      <c r="I298" s="34" t="str">
        <f>IF(T297="","",IF(T297+7&gt;='ouderschapsverlof na 1e jaar'!J$20,"",I297+7))</f>
        <v/>
      </c>
      <c r="J298" s="61" t="str">
        <f>IF('ouderschapsverlof na 1e jaar'!C337="","",'ouderschapsverlof na 1e jaar'!B$41+O298)</f>
        <v/>
      </c>
      <c r="K298" s="61" t="str">
        <f>IF('ouderschapsverlof na 1e jaar'!D337="","",'ouderschapsverlof na 1e jaar'!B$41+P298)</f>
        <v/>
      </c>
      <c r="L298" s="61" t="str">
        <f>IF('ouderschapsverlof na 1e jaar'!E337="","",'ouderschapsverlof na 1e jaar'!B$41+Q298)</f>
        <v/>
      </c>
      <c r="M298" s="61" t="str">
        <f>IF('ouderschapsverlof na 1e jaar'!F337="","",'ouderschapsverlof na 1e jaar'!B$41+R298)</f>
        <v/>
      </c>
      <c r="N298" s="61" t="str">
        <f>IF('ouderschapsverlof na 1e jaar'!G337="","",'ouderschapsverlof na 1e jaar'!B$41+S298)</f>
        <v/>
      </c>
      <c r="O298" s="18">
        <v>2072</v>
      </c>
      <c r="P298" s="18">
        <v>2073</v>
      </c>
      <c r="Q298" s="18">
        <v>2074</v>
      </c>
      <c r="R298" s="18">
        <v>2075</v>
      </c>
      <c r="S298" s="18">
        <v>2076</v>
      </c>
      <c r="T298" s="34" t="str">
        <f>IF(T297="","",IF(T297+7&gt;='ouderschapsverlof na 1e jaar'!U$20,"",T297+7))</f>
        <v/>
      </c>
      <c r="U298" s="61" t="str">
        <f>IF('ouderschapsverlof na 1e jaar'!L337="","",'ouderschapsverlof na 1e jaar'!K$41+O298)</f>
        <v/>
      </c>
      <c r="V298" s="61" t="str">
        <f>IF('ouderschapsverlof na 1e jaar'!M337="","",'ouderschapsverlof na 1e jaar'!K$41+P298)</f>
        <v/>
      </c>
      <c r="W298" s="61" t="str">
        <f>IF('ouderschapsverlof na 1e jaar'!N337="","",'ouderschapsverlof na 1e jaar'!K$41+Q298)</f>
        <v/>
      </c>
      <c r="X298" s="61" t="str">
        <f>IF('ouderschapsverlof na 1e jaar'!O337="","",'ouderschapsverlof na 1e jaar'!K$41+R298)</f>
        <v/>
      </c>
      <c r="Y298" s="61" t="str">
        <f>IF('ouderschapsverlof na 1e jaar'!P337="","",'ouderschapsverlof na 1e jaar'!K$41+S298)</f>
        <v/>
      </c>
    </row>
    <row r="299" spans="1:25" x14ac:dyDescent="0.25">
      <c r="A299" s="1"/>
      <c r="I299" s="34" t="str">
        <f>IF(T298="","",IF(T298+7&gt;='ouderschapsverlof na 1e jaar'!J$20,"",I298+7))</f>
        <v/>
      </c>
      <c r="J299" s="61" t="str">
        <f>IF('ouderschapsverlof na 1e jaar'!C338="","",'ouderschapsverlof na 1e jaar'!B$41+O299)</f>
        <v/>
      </c>
      <c r="K299" s="61" t="str">
        <f>IF('ouderschapsverlof na 1e jaar'!D338="","",'ouderschapsverlof na 1e jaar'!B$41+P299)</f>
        <v/>
      </c>
      <c r="L299" s="61" t="str">
        <f>IF('ouderschapsverlof na 1e jaar'!E338="","",'ouderschapsverlof na 1e jaar'!B$41+Q299)</f>
        <v/>
      </c>
      <c r="M299" s="61" t="str">
        <f>IF('ouderschapsverlof na 1e jaar'!F338="","",'ouderschapsverlof na 1e jaar'!B$41+R299)</f>
        <v/>
      </c>
      <c r="N299" s="61" t="str">
        <f>IF('ouderschapsverlof na 1e jaar'!G338="","",'ouderschapsverlof na 1e jaar'!B$41+S299)</f>
        <v/>
      </c>
      <c r="O299" s="18">
        <v>2079</v>
      </c>
      <c r="P299" s="18">
        <v>2080</v>
      </c>
      <c r="Q299" s="18">
        <v>2081</v>
      </c>
      <c r="R299" s="18">
        <v>2082</v>
      </c>
      <c r="S299" s="18">
        <v>2083</v>
      </c>
      <c r="T299" s="34" t="str">
        <f>IF(T298="","",IF(T298+7&gt;='ouderschapsverlof na 1e jaar'!U$20,"",T298+7))</f>
        <v/>
      </c>
      <c r="U299" s="61" t="str">
        <f>IF('ouderschapsverlof na 1e jaar'!L338="","",'ouderschapsverlof na 1e jaar'!K$41+O299)</f>
        <v/>
      </c>
      <c r="V299" s="61" t="str">
        <f>IF('ouderschapsverlof na 1e jaar'!M338="","",'ouderschapsverlof na 1e jaar'!K$41+P299)</f>
        <v/>
      </c>
      <c r="W299" s="61" t="str">
        <f>IF('ouderschapsverlof na 1e jaar'!N338="","",'ouderschapsverlof na 1e jaar'!K$41+Q299)</f>
        <v/>
      </c>
      <c r="X299" s="61" t="str">
        <f>IF('ouderschapsverlof na 1e jaar'!O338="","",'ouderschapsverlof na 1e jaar'!K$41+R299)</f>
        <v/>
      </c>
      <c r="Y299" s="61" t="str">
        <f>IF('ouderschapsverlof na 1e jaar'!P338="","",'ouderschapsverlof na 1e jaar'!K$41+S299)</f>
        <v/>
      </c>
    </row>
    <row r="300" spans="1:25" x14ac:dyDescent="0.25">
      <c r="A300" s="1"/>
      <c r="I300" s="34" t="str">
        <f>IF(T299="","",IF(T299+7&gt;='ouderschapsverlof na 1e jaar'!J$20,"",I299+7))</f>
        <v/>
      </c>
      <c r="J300" s="61" t="str">
        <f>IF('ouderschapsverlof na 1e jaar'!C339="","",'ouderschapsverlof na 1e jaar'!B$41+O300)</f>
        <v/>
      </c>
      <c r="K300" s="61" t="str">
        <f>IF('ouderschapsverlof na 1e jaar'!D339="","",'ouderschapsverlof na 1e jaar'!B$41+P300)</f>
        <v/>
      </c>
      <c r="L300" s="61" t="str">
        <f>IF('ouderschapsverlof na 1e jaar'!E339="","",'ouderschapsverlof na 1e jaar'!B$41+Q300)</f>
        <v/>
      </c>
      <c r="M300" s="61" t="str">
        <f>IF('ouderschapsverlof na 1e jaar'!F339="","",'ouderschapsverlof na 1e jaar'!B$41+R300)</f>
        <v/>
      </c>
      <c r="N300" s="61" t="str">
        <f>IF('ouderschapsverlof na 1e jaar'!G339="","",'ouderschapsverlof na 1e jaar'!B$41+S300)</f>
        <v/>
      </c>
      <c r="O300" s="18">
        <v>2086</v>
      </c>
      <c r="P300" s="18">
        <v>2087</v>
      </c>
      <c r="Q300" s="18">
        <v>2088</v>
      </c>
      <c r="R300" s="18">
        <v>2089</v>
      </c>
      <c r="S300" s="18">
        <v>2090</v>
      </c>
      <c r="T300" s="34" t="str">
        <f>IF(T299="","",IF(T299+7&gt;='ouderschapsverlof na 1e jaar'!U$20,"",T299+7))</f>
        <v/>
      </c>
      <c r="U300" s="61" t="str">
        <f>IF('ouderschapsverlof na 1e jaar'!L339="","",'ouderschapsverlof na 1e jaar'!K$41+O300)</f>
        <v/>
      </c>
      <c r="V300" s="61" t="str">
        <f>IF('ouderschapsverlof na 1e jaar'!M339="","",'ouderschapsverlof na 1e jaar'!K$41+P300)</f>
        <v/>
      </c>
      <c r="W300" s="61" t="str">
        <f>IF('ouderschapsverlof na 1e jaar'!N339="","",'ouderschapsverlof na 1e jaar'!K$41+Q300)</f>
        <v/>
      </c>
      <c r="X300" s="61" t="str">
        <f>IF('ouderschapsverlof na 1e jaar'!O339="","",'ouderschapsverlof na 1e jaar'!K$41+R300)</f>
        <v/>
      </c>
      <c r="Y300" s="61" t="str">
        <f>IF('ouderschapsverlof na 1e jaar'!P339="","",'ouderschapsverlof na 1e jaar'!K$41+S300)</f>
        <v/>
      </c>
    </row>
    <row r="301" spans="1:25" x14ac:dyDescent="0.25">
      <c r="A301" s="1"/>
      <c r="I301" s="34" t="str">
        <f>IF(T300="","",IF(T300+7&gt;='ouderschapsverlof na 1e jaar'!J$20,"",I300+7))</f>
        <v/>
      </c>
      <c r="J301" s="61" t="str">
        <f>IF('ouderschapsverlof na 1e jaar'!C340="","",'ouderschapsverlof na 1e jaar'!B$41+O301)</f>
        <v/>
      </c>
      <c r="K301" s="61" t="str">
        <f>IF('ouderschapsverlof na 1e jaar'!D340="","",'ouderschapsverlof na 1e jaar'!B$41+P301)</f>
        <v/>
      </c>
      <c r="L301" s="61" t="str">
        <f>IF('ouderschapsverlof na 1e jaar'!E340="","",'ouderschapsverlof na 1e jaar'!B$41+Q301)</f>
        <v/>
      </c>
      <c r="M301" s="61" t="str">
        <f>IF('ouderschapsverlof na 1e jaar'!F340="","",'ouderschapsverlof na 1e jaar'!B$41+R301)</f>
        <v/>
      </c>
      <c r="N301" s="61" t="str">
        <f>IF('ouderschapsverlof na 1e jaar'!G340="","",'ouderschapsverlof na 1e jaar'!B$41+S301)</f>
        <v/>
      </c>
      <c r="O301" s="18">
        <v>2093</v>
      </c>
      <c r="P301" s="18">
        <v>2094</v>
      </c>
      <c r="Q301" s="18">
        <v>2095</v>
      </c>
      <c r="R301" s="18">
        <v>2096</v>
      </c>
      <c r="S301" s="18">
        <v>2097</v>
      </c>
      <c r="T301" s="34" t="str">
        <f>IF(T300="","",IF(T300+7&gt;='ouderschapsverlof na 1e jaar'!U$20,"",T300+7))</f>
        <v/>
      </c>
      <c r="U301" s="61" t="str">
        <f>IF('ouderschapsverlof na 1e jaar'!L340="","",'ouderschapsverlof na 1e jaar'!K$41+O301)</f>
        <v/>
      </c>
      <c r="V301" s="61" t="str">
        <f>IF('ouderschapsverlof na 1e jaar'!M340="","",'ouderschapsverlof na 1e jaar'!K$41+P301)</f>
        <v/>
      </c>
      <c r="W301" s="61" t="str">
        <f>IF('ouderschapsverlof na 1e jaar'!N340="","",'ouderschapsverlof na 1e jaar'!K$41+Q301)</f>
        <v/>
      </c>
      <c r="X301" s="61" t="str">
        <f>IF('ouderschapsverlof na 1e jaar'!O340="","",'ouderschapsverlof na 1e jaar'!K$41+R301)</f>
        <v/>
      </c>
      <c r="Y301" s="61" t="str">
        <f>IF('ouderschapsverlof na 1e jaar'!P340="","",'ouderschapsverlof na 1e jaar'!K$41+S301)</f>
        <v/>
      </c>
    </row>
    <row r="302" spans="1:25" x14ac:dyDescent="0.25">
      <c r="A302" s="1"/>
      <c r="I302" s="34" t="str">
        <f>IF(T301="","",IF(T301+7&gt;='ouderschapsverlof na 1e jaar'!J$20,"",I301+7))</f>
        <v/>
      </c>
      <c r="J302" s="61" t="str">
        <f>IF('ouderschapsverlof na 1e jaar'!C341="","",'ouderschapsverlof na 1e jaar'!B$41+O302)</f>
        <v/>
      </c>
      <c r="K302" s="61" t="str">
        <f>IF('ouderschapsverlof na 1e jaar'!D341="","",'ouderschapsverlof na 1e jaar'!B$41+P302)</f>
        <v/>
      </c>
      <c r="L302" s="61" t="str">
        <f>IF('ouderschapsverlof na 1e jaar'!E341="","",'ouderschapsverlof na 1e jaar'!B$41+Q302)</f>
        <v/>
      </c>
      <c r="M302" s="61" t="str">
        <f>IF('ouderschapsverlof na 1e jaar'!F341="","",'ouderschapsverlof na 1e jaar'!B$41+R302)</f>
        <v/>
      </c>
      <c r="N302" s="61" t="str">
        <f>IF('ouderschapsverlof na 1e jaar'!G341="","",'ouderschapsverlof na 1e jaar'!B$41+S302)</f>
        <v/>
      </c>
      <c r="O302" s="18">
        <v>2100</v>
      </c>
      <c r="P302" s="18">
        <v>2101</v>
      </c>
      <c r="Q302" s="18">
        <v>2102</v>
      </c>
      <c r="R302" s="18">
        <v>2103</v>
      </c>
      <c r="S302" s="18">
        <v>2104</v>
      </c>
      <c r="T302" s="34" t="str">
        <f>IF(T301="","",IF(T301+7&gt;='ouderschapsverlof na 1e jaar'!U$20,"",T301+7))</f>
        <v/>
      </c>
      <c r="U302" s="61" t="str">
        <f>IF('ouderschapsverlof na 1e jaar'!L341="","",'ouderschapsverlof na 1e jaar'!K$41+O302)</f>
        <v/>
      </c>
      <c r="V302" s="61" t="str">
        <f>IF('ouderschapsverlof na 1e jaar'!M341="","",'ouderschapsverlof na 1e jaar'!K$41+P302)</f>
        <v/>
      </c>
      <c r="W302" s="61" t="str">
        <f>IF('ouderschapsverlof na 1e jaar'!N341="","",'ouderschapsverlof na 1e jaar'!K$41+Q302)</f>
        <v/>
      </c>
      <c r="X302" s="61" t="str">
        <f>IF('ouderschapsverlof na 1e jaar'!O341="","",'ouderschapsverlof na 1e jaar'!K$41+R302)</f>
        <v/>
      </c>
      <c r="Y302" s="61" t="str">
        <f>IF('ouderschapsverlof na 1e jaar'!P341="","",'ouderschapsverlof na 1e jaar'!K$41+S302)</f>
        <v/>
      </c>
    </row>
    <row r="303" spans="1:25" x14ac:dyDescent="0.25">
      <c r="A303" s="1"/>
      <c r="I303" s="34" t="str">
        <f>IF(T302="","",IF(T302+7&gt;='ouderschapsverlof na 1e jaar'!J$20,"",I302+7))</f>
        <v/>
      </c>
      <c r="J303" s="61" t="str">
        <f>IF('ouderschapsverlof na 1e jaar'!C342="","",'ouderschapsverlof na 1e jaar'!B$41+O303)</f>
        <v/>
      </c>
      <c r="K303" s="61" t="str">
        <f>IF('ouderschapsverlof na 1e jaar'!D342="","",'ouderschapsverlof na 1e jaar'!B$41+P303)</f>
        <v/>
      </c>
      <c r="L303" s="61" t="str">
        <f>IF('ouderschapsverlof na 1e jaar'!E342="","",'ouderschapsverlof na 1e jaar'!B$41+Q303)</f>
        <v/>
      </c>
      <c r="M303" s="61" t="str">
        <f>IF('ouderschapsverlof na 1e jaar'!F342="","",'ouderschapsverlof na 1e jaar'!B$41+R303)</f>
        <v/>
      </c>
      <c r="N303" s="61" t="str">
        <f>IF('ouderschapsverlof na 1e jaar'!G342="","",'ouderschapsverlof na 1e jaar'!B$41+S303)</f>
        <v/>
      </c>
      <c r="O303" s="18">
        <v>2107</v>
      </c>
      <c r="P303" s="18">
        <v>2108</v>
      </c>
      <c r="Q303" s="18">
        <v>2109</v>
      </c>
      <c r="R303" s="18">
        <v>2110</v>
      </c>
      <c r="S303" s="18">
        <v>2111</v>
      </c>
      <c r="T303" s="34" t="str">
        <f>IF(T302="","",IF(T302+7&gt;='ouderschapsverlof na 1e jaar'!U$20,"",T302+7))</f>
        <v/>
      </c>
      <c r="U303" s="61" t="str">
        <f>IF('ouderschapsverlof na 1e jaar'!L342="","",'ouderschapsverlof na 1e jaar'!K$41+O303)</f>
        <v/>
      </c>
      <c r="V303" s="61" t="str">
        <f>IF('ouderschapsverlof na 1e jaar'!M342="","",'ouderschapsverlof na 1e jaar'!K$41+P303)</f>
        <v/>
      </c>
      <c r="W303" s="61" t="str">
        <f>IF('ouderschapsverlof na 1e jaar'!N342="","",'ouderschapsverlof na 1e jaar'!K$41+Q303)</f>
        <v/>
      </c>
      <c r="X303" s="61" t="str">
        <f>IF('ouderschapsverlof na 1e jaar'!O342="","",'ouderschapsverlof na 1e jaar'!K$41+R303)</f>
        <v/>
      </c>
      <c r="Y303" s="61" t="str">
        <f>IF('ouderschapsverlof na 1e jaar'!P342="","",'ouderschapsverlof na 1e jaar'!K$41+S303)</f>
        <v/>
      </c>
    </row>
    <row r="304" spans="1:25" x14ac:dyDescent="0.25">
      <c r="A304" s="1"/>
      <c r="I304" s="34" t="str">
        <f>IF(T303="","",IF(T303+7&gt;='ouderschapsverlof na 1e jaar'!J$20,"",I303+7))</f>
        <v/>
      </c>
      <c r="J304" s="61" t="str">
        <f>IF('ouderschapsverlof na 1e jaar'!C343="","",'ouderschapsverlof na 1e jaar'!B$41+O304)</f>
        <v/>
      </c>
      <c r="K304" s="61" t="str">
        <f>IF('ouderschapsverlof na 1e jaar'!D343="","",'ouderschapsverlof na 1e jaar'!B$41+P304)</f>
        <v/>
      </c>
      <c r="L304" s="61" t="str">
        <f>IF('ouderschapsverlof na 1e jaar'!E343="","",'ouderschapsverlof na 1e jaar'!B$41+Q304)</f>
        <v/>
      </c>
      <c r="M304" s="61" t="str">
        <f>IF('ouderschapsverlof na 1e jaar'!F343="","",'ouderschapsverlof na 1e jaar'!B$41+R304)</f>
        <v/>
      </c>
      <c r="N304" s="61" t="str">
        <f>IF('ouderschapsverlof na 1e jaar'!G343="","",'ouderschapsverlof na 1e jaar'!B$41+S304)</f>
        <v/>
      </c>
      <c r="O304" s="18">
        <v>2114</v>
      </c>
      <c r="P304" s="18">
        <v>2115</v>
      </c>
      <c r="Q304" s="18">
        <v>2116</v>
      </c>
      <c r="R304" s="18">
        <v>2117</v>
      </c>
      <c r="S304" s="18">
        <v>2118</v>
      </c>
      <c r="T304" s="34" t="str">
        <f>IF(T303="","",IF(T303+7&gt;='ouderschapsverlof na 1e jaar'!U$20,"",T303+7))</f>
        <v/>
      </c>
      <c r="U304" s="61" t="str">
        <f>IF('ouderschapsverlof na 1e jaar'!L343="","",'ouderschapsverlof na 1e jaar'!K$41+O304)</f>
        <v/>
      </c>
      <c r="V304" s="61" t="str">
        <f>IF('ouderschapsverlof na 1e jaar'!M343="","",'ouderschapsverlof na 1e jaar'!K$41+P304)</f>
        <v/>
      </c>
      <c r="W304" s="61" t="str">
        <f>IF('ouderschapsverlof na 1e jaar'!N343="","",'ouderschapsverlof na 1e jaar'!K$41+Q304)</f>
        <v/>
      </c>
      <c r="X304" s="61" t="str">
        <f>IF('ouderschapsverlof na 1e jaar'!O343="","",'ouderschapsverlof na 1e jaar'!K$41+R304)</f>
        <v/>
      </c>
      <c r="Y304" s="61" t="str">
        <f>IF('ouderschapsverlof na 1e jaar'!P343="","",'ouderschapsverlof na 1e jaar'!K$41+S304)</f>
        <v/>
      </c>
    </row>
    <row r="305" spans="1:25" x14ac:dyDescent="0.25">
      <c r="A305" s="1"/>
      <c r="I305" s="34" t="str">
        <f>IF(T304="","",IF(T304+7&gt;='ouderschapsverlof na 1e jaar'!J$20,"",I304+7))</f>
        <v/>
      </c>
      <c r="J305" s="61" t="str">
        <f>IF('ouderschapsverlof na 1e jaar'!C344="","",'ouderschapsverlof na 1e jaar'!B$41+O305)</f>
        <v/>
      </c>
      <c r="K305" s="61" t="str">
        <f>IF('ouderschapsverlof na 1e jaar'!D344="","",'ouderschapsverlof na 1e jaar'!B$41+P305)</f>
        <v/>
      </c>
      <c r="L305" s="61" t="str">
        <f>IF('ouderschapsverlof na 1e jaar'!E344="","",'ouderschapsverlof na 1e jaar'!B$41+Q305)</f>
        <v/>
      </c>
      <c r="M305" s="61" t="str">
        <f>IF('ouderschapsverlof na 1e jaar'!F344="","",'ouderschapsverlof na 1e jaar'!B$41+R305)</f>
        <v/>
      </c>
      <c r="N305" s="61" t="str">
        <f>IF('ouderschapsverlof na 1e jaar'!G344="","",'ouderschapsverlof na 1e jaar'!B$41+S305)</f>
        <v/>
      </c>
      <c r="O305" s="18">
        <v>2121</v>
      </c>
      <c r="P305" s="18">
        <v>2122</v>
      </c>
      <c r="Q305" s="18">
        <v>2123</v>
      </c>
      <c r="R305" s="18">
        <v>2124</v>
      </c>
      <c r="S305" s="18">
        <v>2125</v>
      </c>
      <c r="T305" s="34" t="str">
        <f>IF(T304="","",IF(T304+7&gt;='ouderschapsverlof na 1e jaar'!U$20,"",T304+7))</f>
        <v/>
      </c>
      <c r="U305" s="61" t="str">
        <f>IF('ouderschapsverlof na 1e jaar'!L344="","",'ouderschapsverlof na 1e jaar'!K$41+O305)</f>
        <v/>
      </c>
      <c r="V305" s="61" t="str">
        <f>IF('ouderschapsverlof na 1e jaar'!M344="","",'ouderschapsverlof na 1e jaar'!K$41+P305)</f>
        <v/>
      </c>
      <c r="W305" s="61" t="str">
        <f>IF('ouderschapsverlof na 1e jaar'!N344="","",'ouderschapsverlof na 1e jaar'!K$41+Q305)</f>
        <v/>
      </c>
      <c r="X305" s="61" t="str">
        <f>IF('ouderschapsverlof na 1e jaar'!O344="","",'ouderschapsverlof na 1e jaar'!K$41+R305)</f>
        <v/>
      </c>
      <c r="Y305" s="61" t="str">
        <f>IF('ouderschapsverlof na 1e jaar'!P344="","",'ouderschapsverlof na 1e jaar'!K$41+S305)</f>
        <v/>
      </c>
    </row>
    <row r="306" spans="1:25" x14ac:dyDescent="0.25">
      <c r="A306" s="1"/>
      <c r="I306" s="34" t="str">
        <f>IF(T305="","",IF(T305+7&gt;='ouderschapsverlof na 1e jaar'!J$20,"",I305+7))</f>
        <v/>
      </c>
      <c r="J306" s="61" t="str">
        <f>IF('ouderschapsverlof na 1e jaar'!C345="","",'ouderschapsverlof na 1e jaar'!B$41+O306)</f>
        <v/>
      </c>
      <c r="K306" s="61" t="str">
        <f>IF('ouderschapsverlof na 1e jaar'!D345="","",'ouderschapsverlof na 1e jaar'!B$41+P306)</f>
        <v/>
      </c>
      <c r="L306" s="61" t="str">
        <f>IF('ouderschapsverlof na 1e jaar'!E345="","",'ouderschapsverlof na 1e jaar'!B$41+Q306)</f>
        <v/>
      </c>
      <c r="M306" s="61" t="str">
        <f>IF('ouderschapsverlof na 1e jaar'!F345="","",'ouderschapsverlof na 1e jaar'!B$41+R306)</f>
        <v/>
      </c>
      <c r="N306" s="61" t="str">
        <f>IF('ouderschapsverlof na 1e jaar'!G345="","",'ouderschapsverlof na 1e jaar'!B$41+S306)</f>
        <v/>
      </c>
      <c r="O306" s="18">
        <v>2128</v>
      </c>
      <c r="P306" s="18">
        <v>2129</v>
      </c>
      <c r="Q306" s="18">
        <v>2130</v>
      </c>
      <c r="R306" s="18">
        <v>2131</v>
      </c>
      <c r="S306" s="18">
        <v>2132</v>
      </c>
      <c r="T306" s="34" t="str">
        <f>IF(T305="","",IF(T305+7&gt;='ouderschapsverlof na 1e jaar'!U$20,"",T305+7))</f>
        <v/>
      </c>
      <c r="U306" s="61" t="str">
        <f>IF('ouderschapsverlof na 1e jaar'!L345="","",'ouderschapsverlof na 1e jaar'!K$41+O306)</f>
        <v/>
      </c>
      <c r="V306" s="61" t="str">
        <f>IF('ouderschapsverlof na 1e jaar'!M345="","",'ouderschapsverlof na 1e jaar'!K$41+P306)</f>
        <v/>
      </c>
      <c r="W306" s="61" t="str">
        <f>IF('ouderschapsverlof na 1e jaar'!N345="","",'ouderschapsverlof na 1e jaar'!K$41+Q306)</f>
        <v/>
      </c>
      <c r="X306" s="61" t="str">
        <f>IF('ouderschapsverlof na 1e jaar'!O345="","",'ouderschapsverlof na 1e jaar'!K$41+R306)</f>
        <v/>
      </c>
      <c r="Y306" s="61" t="str">
        <f>IF('ouderschapsverlof na 1e jaar'!P345="","",'ouderschapsverlof na 1e jaar'!K$41+S306)</f>
        <v/>
      </c>
    </row>
    <row r="307" spans="1:25" x14ac:dyDescent="0.25">
      <c r="A307" s="1"/>
      <c r="I307" s="34" t="str">
        <f>IF(T306="","",IF(T306+7&gt;='ouderschapsverlof na 1e jaar'!J$20,"",I306+7))</f>
        <v/>
      </c>
      <c r="J307" s="61" t="str">
        <f>IF('ouderschapsverlof na 1e jaar'!C346="","",'ouderschapsverlof na 1e jaar'!B$41+O307)</f>
        <v/>
      </c>
      <c r="K307" s="61" t="str">
        <f>IF('ouderschapsverlof na 1e jaar'!D346="","",'ouderschapsverlof na 1e jaar'!B$41+P307)</f>
        <v/>
      </c>
      <c r="L307" s="61" t="str">
        <f>IF('ouderschapsverlof na 1e jaar'!E346="","",'ouderschapsverlof na 1e jaar'!B$41+Q307)</f>
        <v/>
      </c>
      <c r="M307" s="61" t="str">
        <f>IF('ouderschapsverlof na 1e jaar'!F346="","",'ouderschapsverlof na 1e jaar'!B$41+R307)</f>
        <v/>
      </c>
      <c r="N307" s="61" t="str">
        <f>IF('ouderschapsverlof na 1e jaar'!G346="","",'ouderschapsverlof na 1e jaar'!B$41+S307)</f>
        <v/>
      </c>
      <c r="O307" s="18">
        <v>2135</v>
      </c>
      <c r="P307" s="18">
        <v>2136</v>
      </c>
      <c r="Q307" s="18">
        <v>2137</v>
      </c>
      <c r="R307" s="18">
        <v>2138</v>
      </c>
      <c r="S307" s="18">
        <v>2139</v>
      </c>
      <c r="T307" s="34" t="str">
        <f>IF(T306="","",IF(T306+7&gt;='ouderschapsverlof na 1e jaar'!U$20,"",T306+7))</f>
        <v/>
      </c>
      <c r="U307" s="61" t="str">
        <f>IF('ouderschapsverlof na 1e jaar'!L346="","",'ouderschapsverlof na 1e jaar'!K$41+O307)</f>
        <v/>
      </c>
      <c r="V307" s="61" t="str">
        <f>IF('ouderschapsverlof na 1e jaar'!M346="","",'ouderschapsverlof na 1e jaar'!K$41+P307)</f>
        <v/>
      </c>
      <c r="W307" s="61" t="str">
        <f>IF('ouderschapsverlof na 1e jaar'!N346="","",'ouderschapsverlof na 1e jaar'!K$41+Q307)</f>
        <v/>
      </c>
      <c r="X307" s="61" t="str">
        <f>IF('ouderschapsverlof na 1e jaar'!O346="","",'ouderschapsverlof na 1e jaar'!K$41+R307)</f>
        <v/>
      </c>
      <c r="Y307" s="61" t="str">
        <f>IF('ouderschapsverlof na 1e jaar'!P346="","",'ouderschapsverlof na 1e jaar'!K$41+S307)</f>
        <v/>
      </c>
    </row>
    <row r="308" spans="1:25" x14ac:dyDescent="0.25">
      <c r="A308" s="1"/>
      <c r="I308" s="34" t="str">
        <f>IF(T307="","",IF(T307+7&gt;='ouderschapsverlof na 1e jaar'!J$20,"",I307+7))</f>
        <v/>
      </c>
      <c r="J308" s="61" t="str">
        <f>IF('ouderschapsverlof na 1e jaar'!C347="","",'ouderschapsverlof na 1e jaar'!B$41+O308)</f>
        <v/>
      </c>
      <c r="K308" s="61" t="str">
        <f>IF('ouderschapsverlof na 1e jaar'!D347="","",'ouderschapsverlof na 1e jaar'!B$41+P308)</f>
        <v/>
      </c>
      <c r="L308" s="61" t="str">
        <f>IF('ouderschapsverlof na 1e jaar'!E347="","",'ouderschapsverlof na 1e jaar'!B$41+Q308)</f>
        <v/>
      </c>
      <c r="M308" s="61" t="str">
        <f>IF('ouderschapsverlof na 1e jaar'!F347="","",'ouderschapsverlof na 1e jaar'!B$41+R308)</f>
        <v/>
      </c>
      <c r="N308" s="61" t="str">
        <f>IF('ouderschapsverlof na 1e jaar'!G347="","",'ouderschapsverlof na 1e jaar'!B$41+S308)</f>
        <v/>
      </c>
      <c r="O308" s="18">
        <v>2142</v>
      </c>
      <c r="P308" s="18">
        <v>2143</v>
      </c>
      <c r="Q308" s="18">
        <v>2144</v>
      </c>
      <c r="R308" s="18">
        <v>2145</v>
      </c>
      <c r="S308" s="18">
        <v>2146</v>
      </c>
      <c r="T308" s="34" t="str">
        <f>IF(T307="","",IF(T307+7&gt;='ouderschapsverlof na 1e jaar'!U$20,"",T307+7))</f>
        <v/>
      </c>
      <c r="U308" s="61" t="str">
        <f>IF('ouderschapsverlof na 1e jaar'!L347="","",'ouderschapsverlof na 1e jaar'!K$41+O308)</f>
        <v/>
      </c>
      <c r="V308" s="61" t="str">
        <f>IF('ouderschapsverlof na 1e jaar'!M347="","",'ouderschapsverlof na 1e jaar'!K$41+P308)</f>
        <v/>
      </c>
      <c r="W308" s="61" t="str">
        <f>IF('ouderschapsverlof na 1e jaar'!N347="","",'ouderschapsverlof na 1e jaar'!K$41+Q308)</f>
        <v/>
      </c>
      <c r="X308" s="61" t="str">
        <f>IF('ouderschapsverlof na 1e jaar'!O347="","",'ouderschapsverlof na 1e jaar'!K$41+R308)</f>
        <v/>
      </c>
      <c r="Y308" s="61" t="str">
        <f>IF('ouderschapsverlof na 1e jaar'!P347="","",'ouderschapsverlof na 1e jaar'!K$41+S308)</f>
        <v/>
      </c>
    </row>
    <row r="309" spans="1:25" x14ac:dyDescent="0.25">
      <c r="A309" s="1"/>
      <c r="I309" s="34" t="str">
        <f>IF(T308="","",IF(T308+7&gt;='ouderschapsverlof na 1e jaar'!J$20,"",I308+7))</f>
        <v/>
      </c>
      <c r="J309" s="61" t="str">
        <f>IF('ouderschapsverlof na 1e jaar'!C348="","",'ouderschapsverlof na 1e jaar'!B$41+O309)</f>
        <v/>
      </c>
      <c r="K309" s="61" t="str">
        <f>IF('ouderschapsverlof na 1e jaar'!D348="","",'ouderschapsverlof na 1e jaar'!B$41+P309)</f>
        <v/>
      </c>
      <c r="L309" s="61" t="str">
        <f>IF('ouderschapsverlof na 1e jaar'!E348="","",'ouderschapsverlof na 1e jaar'!B$41+Q309)</f>
        <v/>
      </c>
      <c r="M309" s="61" t="str">
        <f>IF('ouderschapsverlof na 1e jaar'!F348="","",'ouderschapsverlof na 1e jaar'!B$41+R309)</f>
        <v/>
      </c>
      <c r="N309" s="61" t="str">
        <f>IF('ouderschapsverlof na 1e jaar'!G348="","",'ouderschapsverlof na 1e jaar'!B$41+S309)</f>
        <v/>
      </c>
      <c r="O309" s="18">
        <v>2149</v>
      </c>
      <c r="P309" s="18">
        <v>2150</v>
      </c>
      <c r="Q309" s="18">
        <v>2151</v>
      </c>
      <c r="R309" s="18">
        <v>2152</v>
      </c>
      <c r="S309" s="18">
        <v>2153</v>
      </c>
      <c r="T309" s="34" t="str">
        <f>IF(T308="","",IF(T308+7&gt;='ouderschapsverlof na 1e jaar'!U$20,"",T308+7))</f>
        <v/>
      </c>
      <c r="U309" s="61" t="str">
        <f>IF('ouderschapsverlof na 1e jaar'!L348="","",'ouderschapsverlof na 1e jaar'!K$41+O309)</f>
        <v/>
      </c>
      <c r="V309" s="61" t="str">
        <f>IF('ouderschapsverlof na 1e jaar'!M348="","",'ouderschapsverlof na 1e jaar'!K$41+P309)</f>
        <v/>
      </c>
      <c r="W309" s="61" t="str">
        <f>IF('ouderschapsverlof na 1e jaar'!N348="","",'ouderschapsverlof na 1e jaar'!K$41+Q309)</f>
        <v/>
      </c>
      <c r="X309" s="61" t="str">
        <f>IF('ouderschapsverlof na 1e jaar'!O348="","",'ouderschapsverlof na 1e jaar'!K$41+R309)</f>
        <v/>
      </c>
      <c r="Y309" s="61" t="str">
        <f>IF('ouderschapsverlof na 1e jaar'!P348="","",'ouderschapsverlof na 1e jaar'!K$41+S309)</f>
        <v/>
      </c>
    </row>
    <row r="310" spans="1:25" x14ac:dyDescent="0.25">
      <c r="A310" s="1"/>
      <c r="I310" s="34" t="str">
        <f>IF(T309="","",IF(T309+7&gt;='ouderschapsverlof na 1e jaar'!J$20,"",I309+7))</f>
        <v/>
      </c>
      <c r="J310" s="61" t="str">
        <f>IF('ouderschapsverlof na 1e jaar'!C349="","",'ouderschapsverlof na 1e jaar'!B$41+O310)</f>
        <v/>
      </c>
      <c r="K310" s="61" t="str">
        <f>IF('ouderschapsverlof na 1e jaar'!D349="","",'ouderschapsverlof na 1e jaar'!B$41+P310)</f>
        <v/>
      </c>
      <c r="L310" s="61" t="str">
        <f>IF('ouderschapsverlof na 1e jaar'!E349="","",'ouderschapsverlof na 1e jaar'!B$41+Q310)</f>
        <v/>
      </c>
      <c r="M310" s="61" t="str">
        <f>IF('ouderschapsverlof na 1e jaar'!F349="","",'ouderschapsverlof na 1e jaar'!B$41+R310)</f>
        <v/>
      </c>
      <c r="N310" s="61" t="str">
        <f>IF('ouderschapsverlof na 1e jaar'!G349="","",'ouderschapsverlof na 1e jaar'!B$41+S310)</f>
        <v/>
      </c>
      <c r="O310" s="18">
        <v>2156</v>
      </c>
      <c r="P310" s="18">
        <v>2157</v>
      </c>
      <c r="Q310" s="18">
        <v>2158</v>
      </c>
      <c r="R310" s="18">
        <v>2159</v>
      </c>
      <c r="S310" s="18">
        <v>2160</v>
      </c>
      <c r="T310" s="34" t="str">
        <f>IF(T309="","",IF(T309+7&gt;='ouderschapsverlof na 1e jaar'!U$20,"",T309+7))</f>
        <v/>
      </c>
      <c r="U310" s="61" t="str">
        <f>IF('ouderschapsverlof na 1e jaar'!L349="","",'ouderschapsverlof na 1e jaar'!K$41+O310)</f>
        <v/>
      </c>
      <c r="V310" s="61" t="str">
        <f>IF('ouderschapsverlof na 1e jaar'!M349="","",'ouderschapsverlof na 1e jaar'!K$41+P310)</f>
        <v/>
      </c>
      <c r="W310" s="61" t="str">
        <f>IF('ouderschapsverlof na 1e jaar'!N349="","",'ouderschapsverlof na 1e jaar'!K$41+Q310)</f>
        <v/>
      </c>
      <c r="X310" s="61" t="str">
        <f>IF('ouderschapsverlof na 1e jaar'!O349="","",'ouderschapsverlof na 1e jaar'!K$41+R310)</f>
        <v/>
      </c>
      <c r="Y310" s="61" t="str">
        <f>IF('ouderschapsverlof na 1e jaar'!P349="","",'ouderschapsverlof na 1e jaar'!K$41+S310)</f>
        <v/>
      </c>
    </row>
    <row r="311" spans="1:25" x14ac:dyDescent="0.25">
      <c r="A311" s="1"/>
      <c r="I311" s="34" t="str">
        <f>IF(T310="","",IF(T310+7&gt;='ouderschapsverlof na 1e jaar'!J$20,"",I310+7))</f>
        <v/>
      </c>
      <c r="J311" s="61" t="str">
        <f>IF('ouderschapsverlof na 1e jaar'!C350="","",'ouderschapsverlof na 1e jaar'!B$41+O311)</f>
        <v/>
      </c>
      <c r="K311" s="61" t="str">
        <f>IF('ouderschapsverlof na 1e jaar'!D350="","",'ouderschapsverlof na 1e jaar'!B$41+P311)</f>
        <v/>
      </c>
      <c r="L311" s="61" t="str">
        <f>IF('ouderschapsverlof na 1e jaar'!E350="","",'ouderschapsverlof na 1e jaar'!B$41+Q311)</f>
        <v/>
      </c>
      <c r="M311" s="61" t="str">
        <f>IF('ouderschapsverlof na 1e jaar'!F350="","",'ouderschapsverlof na 1e jaar'!B$41+R311)</f>
        <v/>
      </c>
      <c r="N311" s="61" t="str">
        <f>IF('ouderschapsverlof na 1e jaar'!G350="","",'ouderschapsverlof na 1e jaar'!B$41+S311)</f>
        <v/>
      </c>
      <c r="O311" s="18">
        <v>2163</v>
      </c>
      <c r="P311" s="18">
        <v>2164</v>
      </c>
      <c r="Q311" s="18">
        <v>2165</v>
      </c>
      <c r="R311" s="18">
        <v>2166</v>
      </c>
      <c r="S311" s="18">
        <v>2167</v>
      </c>
      <c r="T311" s="34" t="str">
        <f>IF(T310="","",IF(T310+7&gt;='ouderschapsverlof na 1e jaar'!U$20,"",T310+7))</f>
        <v/>
      </c>
      <c r="U311" s="61" t="str">
        <f>IF('ouderschapsverlof na 1e jaar'!L350="","",'ouderschapsverlof na 1e jaar'!K$41+O311)</f>
        <v/>
      </c>
      <c r="V311" s="61" t="str">
        <f>IF('ouderschapsverlof na 1e jaar'!M350="","",'ouderschapsverlof na 1e jaar'!K$41+P311)</f>
        <v/>
      </c>
      <c r="W311" s="61" t="str">
        <f>IF('ouderschapsverlof na 1e jaar'!N350="","",'ouderschapsverlof na 1e jaar'!K$41+Q311)</f>
        <v/>
      </c>
      <c r="X311" s="61" t="str">
        <f>IF('ouderschapsverlof na 1e jaar'!O350="","",'ouderschapsverlof na 1e jaar'!K$41+R311)</f>
        <v/>
      </c>
      <c r="Y311" s="61" t="str">
        <f>IF('ouderschapsverlof na 1e jaar'!P350="","",'ouderschapsverlof na 1e jaar'!K$41+S311)</f>
        <v/>
      </c>
    </row>
    <row r="312" spans="1:25" x14ac:dyDescent="0.25">
      <c r="A312" s="1"/>
      <c r="I312" s="34" t="str">
        <f>IF(T311="","",IF(T311+7&gt;='ouderschapsverlof na 1e jaar'!J$20,"",I311+7))</f>
        <v/>
      </c>
      <c r="J312" s="61" t="str">
        <f>IF('ouderschapsverlof na 1e jaar'!C351="","",'ouderschapsverlof na 1e jaar'!B$41+O312)</f>
        <v/>
      </c>
      <c r="K312" s="61" t="str">
        <f>IF('ouderschapsverlof na 1e jaar'!D351="","",'ouderschapsverlof na 1e jaar'!B$41+P312)</f>
        <v/>
      </c>
      <c r="L312" s="61" t="str">
        <f>IF('ouderschapsverlof na 1e jaar'!E351="","",'ouderschapsverlof na 1e jaar'!B$41+Q312)</f>
        <v/>
      </c>
      <c r="M312" s="61" t="str">
        <f>IF('ouderschapsverlof na 1e jaar'!F351="","",'ouderschapsverlof na 1e jaar'!B$41+R312)</f>
        <v/>
      </c>
      <c r="N312" s="61" t="str">
        <f>IF('ouderschapsverlof na 1e jaar'!G351="","",'ouderschapsverlof na 1e jaar'!B$41+S312)</f>
        <v/>
      </c>
      <c r="O312" s="18">
        <v>2170</v>
      </c>
      <c r="P312" s="18">
        <v>2171</v>
      </c>
      <c r="Q312" s="18">
        <v>2172</v>
      </c>
      <c r="R312" s="18">
        <v>2173</v>
      </c>
      <c r="S312" s="18">
        <v>2174</v>
      </c>
      <c r="T312" s="34" t="str">
        <f>IF(T311="","",IF(T311+7&gt;='ouderschapsverlof na 1e jaar'!U$20,"",T311+7))</f>
        <v/>
      </c>
      <c r="U312" s="61" t="str">
        <f>IF('ouderschapsverlof na 1e jaar'!L351="","",'ouderschapsverlof na 1e jaar'!K$41+O312)</f>
        <v/>
      </c>
      <c r="V312" s="61" t="str">
        <f>IF('ouderschapsverlof na 1e jaar'!M351="","",'ouderschapsverlof na 1e jaar'!K$41+P312)</f>
        <v/>
      </c>
      <c r="W312" s="61" t="str">
        <f>IF('ouderschapsverlof na 1e jaar'!N351="","",'ouderschapsverlof na 1e jaar'!K$41+Q312)</f>
        <v/>
      </c>
      <c r="X312" s="61" t="str">
        <f>IF('ouderschapsverlof na 1e jaar'!O351="","",'ouderschapsverlof na 1e jaar'!K$41+R312)</f>
        <v/>
      </c>
      <c r="Y312" s="61" t="str">
        <f>IF('ouderschapsverlof na 1e jaar'!P351="","",'ouderschapsverlof na 1e jaar'!K$41+S312)</f>
        <v/>
      </c>
    </row>
    <row r="313" spans="1:25" x14ac:dyDescent="0.25">
      <c r="A313" s="1"/>
      <c r="I313" s="34" t="str">
        <f>IF(T312="","",IF(T312+7&gt;='ouderschapsverlof na 1e jaar'!J$20,"",I312+7))</f>
        <v/>
      </c>
      <c r="J313" s="61" t="str">
        <f>IF('ouderschapsverlof na 1e jaar'!C352="","",'ouderschapsverlof na 1e jaar'!B$41+O313)</f>
        <v/>
      </c>
      <c r="K313" s="61" t="str">
        <f>IF('ouderschapsverlof na 1e jaar'!D352="","",'ouderschapsverlof na 1e jaar'!B$41+P313)</f>
        <v/>
      </c>
      <c r="L313" s="61" t="str">
        <f>IF('ouderschapsverlof na 1e jaar'!E352="","",'ouderschapsverlof na 1e jaar'!B$41+Q313)</f>
        <v/>
      </c>
      <c r="M313" s="61" t="str">
        <f>IF('ouderschapsverlof na 1e jaar'!F352="","",'ouderschapsverlof na 1e jaar'!B$41+R313)</f>
        <v/>
      </c>
      <c r="N313" s="61" t="str">
        <f>IF('ouderschapsverlof na 1e jaar'!G352="","",'ouderschapsverlof na 1e jaar'!B$41+S313)</f>
        <v/>
      </c>
      <c r="O313" s="18">
        <v>2177</v>
      </c>
      <c r="P313" s="18">
        <v>2178</v>
      </c>
      <c r="Q313" s="18">
        <v>2179</v>
      </c>
      <c r="R313" s="18">
        <v>2180</v>
      </c>
      <c r="S313" s="18">
        <v>2181</v>
      </c>
      <c r="T313" s="34" t="str">
        <f>IF(T312="","",IF(T312+7&gt;='ouderschapsverlof na 1e jaar'!U$20,"",T312+7))</f>
        <v/>
      </c>
      <c r="U313" s="61" t="str">
        <f>IF('ouderschapsverlof na 1e jaar'!L352="","",'ouderschapsverlof na 1e jaar'!K$41+O313)</f>
        <v/>
      </c>
      <c r="V313" s="61" t="str">
        <f>IF('ouderschapsverlof na 1e jaar'!M352="","",'ouderschapsverlof na 1e jaar'!K$41+P313)</f>
        <v/>
      </c>
      <c r="W313" s="61" t="str">
        <f>IF('ouderschapsverlof na 1e jaar'!N352="","",'ouderschapsverlof na 1e jaar'!K$41+Q313)</f>
        <v/>
      </c>
      <c r="X313" s="61" t="str">
        <f>IF('ouderschapsverlof na 1e jaar'!O352="","",'ouderschapsverlof na 1e jaar'!K$41+R313)</f>
        <v/>
      </c>
      <c r="Y313" s="61" t="str">
        <f>IF('ouderschapsverlof na 1e jaar'!P352="","",'ouderschapsverlof na 1e jaar'!K$41+S313)</f>
        <v/>
      </c>
    </row>
    <row r="314" spans="1:25" x14ac:dyDescent="0.25">
      <c r="A314" s="1"/>
      <c r="I314" s="34" t="str">
        <f>IF(T313="","",IF(T313+7&gt;='ouderschapsverlof na 1e jaar'!J$20,"",I313+7))</f>
        <v/>
      </c>
      <c r="J314" s="61" t="str">
        <f>IF('ouderschapsverlof na 1e jaar'!C353="","",'ouderschapsverlof na 1e jaar'!B$41+O314)</f>
        <v/>
      </c>
      <c r="K314" s="61" t="str">
        <f>IF('ouderschapsverlof na 1e jaar'!D353="","",'ouderschapsverlof na 1e jaar'!B$41+P314)</f>
        <v/>
      </c>
      <c r="L314" s="61" t="str">
        <f>IF('ouderschapsverlof na 1e jaar'!E353="","",'ouderschapsverlof na 1e jaar'!B$41+Q314)</f>
        <v/>
      </c>
      <c r="M314" s="61" t="str">
        <f>IF('ouderschapsverlof na 1e jaar'!F353="","",'ouderschapsverlof na 1e jaar'!B$41+R314)</f>
        <v/>
      </c>
      <c r="N314" s="61" t="str">
        <f>IF('ouderschapsverlof na 1e jaar'!G353="","",'ouderschapsverlof na 1e jaar'!B$41+S314)</f>
        <v/>
      </c>
      <c r="O314" s="18">
        <v>2184</v>
      </c>
      <c r="P314" s="18">
        <v>2185</v>
      </c>
      <c r="Q314" s="18">
        <v>2186</v>
      </c>
      <c r="R314" s="18">
        <v>2187</v>
      </c>
      <c r="S314" s="18">
        <v>2188</v>
      </c>
      <c r="T314" s="34" t="str">
        <f>IF(T313="","",IF(T313+7&gt;='ouderschapsverlof na 1e jaar'!U$20,"",T313+7))</f>
        <v/>
      </c>
      <c r="U314" s="61" t="str">
        <f>IF('ouderschapsverlof na 1e jaar'!L353="","",'ouderschapsverlof na 1e jaar'!K$41+O314)</f>
        <v/>
      </c>
      <c r="V314" s="61" t="str">
        <f>IF('ouderschapsverlof na 1e jaar'!M353="","",'ouderschapsverlof na 1e jaar'!K$41+P314)</f>
        <v/>
      </c>
      <c r="W314" s="61" t="str">
        <f>IF('ouderschapsverlof na 1e jaar'!N353="","",'ouderschapsverlof na 1e jaar'!K$41+Q314)</f>
        <v/>
      </c>
      <c r="X314" s="61" t="str">
        <f>IF('ouderschapsverlof na 1e jaar'!O353="","",'ouderschapsverlof na 1e jaar'!K$41+R314)</f>
        <v/>
      </c>
      <c r="Y314" s="61" t="str">
        <f>IF('ouderschapsverlof na 1e jaar'!P353="","",'ouderschapsverlof na 1e jaar'!K$41+S314)</f>
        <v/>
      </c>
    </row>
    <row r="315" spans="1:25" x14ac:dyDescent="0.25">
      <c r="A315" s="1"/>
      <c r="I315" s="34" t="str">
        <f>IF(T314="","",IF(T314+7&gt;='ouderschapsverlof na 1e jaar'!J$20,"",I314+7))</f>
        <v/>
      </c>
      <c r="J315" s="61" t="str">
        <f>IF('ouderschapsverlof na 1e jaar'!C354="","",'ouderschapsverlof na 1e jaar'!B$41+O315)</f>
        <v/>
      </c>
      <c r="K315" s="61" t="str">
        <f>IF('ouderschapsverlof na 1e jaar'!D354="","",'ouderschapsverlof na 1e jaar'!B$41+P315)</f>
        <v/>
      </c>
      <c r="L315" s="61" t="str">
        <f>IF('ouderschapsverlof na 1e jaar'!E354="","",'ouderschapsverlof na 1e jaar'!B$41+Q315)</f>
        <v/>
      </c>
      <c r="M315" s="61" t="str">
        <f>IF('ouderschapsverlof na 1e jaar'!F354="","",'ouderschapsverlof na 1e jaar'!B$41+R315)</f>
        <v/>
      </c>
      <c r="N315" s="61" t="str">
        <f>IF('ouderschapsverlof na 1e jaar'!G354="","",'ouderschapsverlof na 1e jaar'!B$41+S315)</f>
        <v/>
      </c>
      <c r="O315" s="18">
        <v>2191</v>
      </c>
      <c r="P315" s="18">
        <v>2192</v>
      </c>
      <c r="Q315" s="18">
        <v>2193</v>
      </c>
      <c r="R315" s="18">
        <v>2194</v>
      </c>
      <c r="S315" s="18">
        <v>2195</v>
      </c>
      <c r="T315" s="34" t="str">
        <f>IF(T314="","",IF(T314+7&gt;='ouderschapsverlof na 1e jaar'!U$20,"",T314+7))</f>
        <v/>
      </c>
      <c r="U315" s="61" t="str">
        <f>IF('ouderschapsverlof na 1e jaar'!L354="","",'ouderschapsverlof na 1e jaar'!K$41+O315)</f>
        <v/>
      </c>
      <c r="V315" s="61" t="str">
        <f>IF('ouderschapsverlof na 1e jaar'!M354="","",'ouderschapsverlof na 1e jaar'!K$41+P315)</f>
        <v/>
      </c>
      <c r="W315" s="61" t="str">
        <f>IF('ouderschapsverlof na 1e jaar'!N354="","",'ouderschapsverlof na 1e jaar'!K$41+Q315)</f>
        <v/>
      </c>
      <c r="X315" s="61" t="str">
        <f>IF('ouderschapsverlof na 1e jaar'!O354="","",'ouderschapsverlof na 1e jaar'!K$41+R315)</f>
        <v/>
      </c>
      <c r="Y315" s="61" t="str">
        <f>IF('ouderschapsverlof na 1e jaar'!P354="","",'ouderschapsverlof na 1e jaar'!K$41+S315)</f>
        <v/>
      </c>
    </row>
    <row r="316" spans="1:25" x14ac:dyDescent="0.25">
      <c r="A316" s="1"/>
      <c r="I316" s="34" t="str">
        <f>IF(T315="","",IF(T315+7&gt;='ouderschapsverlof na 1e jaar'!J$20,"",I315+7))</f>
        <v/>
      </c>
      <c r="J316" s="61" t="str">
        <f>IF('ouderschapsverlof na 1e jaar'!C355="","",'ouderschapsverlof na 1e jaar'!B$41+O316)</f>
        <v/>
      </c>
      <c r="K316" s="61" t="str">
        <f>IF('ouderschapsverlof na 1e jaar'!D355="","",'ouderschapsverlof na 1e jaar'!B$41+P316)</f>
        <v/>
      </c>
      <c r="L316" s="61" t="str">
        <f>IF('ouderschapsverlof na 1e jaar'!E355="","",'ouderschapsverlof na 1e jaar'!B$41+Q316)</f>
        <v/>
      </c>
      <c r="M316" s="61" t="str">
        <f>IF('ouderschapsverlof na 1e jaar'!F355="","",'ouderschapsverlof na 1e jaar'!B$41+R316)</f>
        <v/>
      </c>
      <c r="N316" s="61" t="str">
        <f>IF('ouderschapsverlof na 1e jaar'!G355="","",'ouderschapsverlof na 1e jaar'!B$41+S316)</f>
        <v/>
      </c>
      <c r="O316" s="18">
        <v>2198</v>
      </c>
      <c r="P316" s="18">
        <v>2199</v>
      </c>
      <c r="Q316" s="18">
        <v>2200</v>
      </c>
      <c r="R316" s="18">
        <v>2201</v>
      </c>
      <c r="S316" s="18">
        <v>2202</v>
      </c>
      <c r="T316" s="34" t="str">
        <f>IF(T315="","",IF(T315+7&gt;='ouderschapsverlof na 1e jaar'!U$20,"",T315+7))</f>
        <v/>
      </c>
      <c r="U316" s="61" t="str">
        <f>IF('ouderschapsverlof na 1e jaar'!L355="","",'ouderschapsverlof na 1e jaar'!K$41+O316)</f>
        <v/>
      </c>
      <c r="V316" s="61" t="str">
        <f>IF('ouderschapsverlof na 1e jaar'!M355="","",'ouderschapsverlof na 1e jaar'!K$41+P316)</f>
        <v/>
      </c>
      <c r="W316" s="61" t="str">
        <f>IF('ouderschapsverlof na 1e jaar'!N355="","",'ouderschapsverlof na 1e jaar'!K$41+Q316)</f>
        <v/>
      </c>
      <c r="X316" s="61" t="str">
        <f>IF('ouderschapsverlof na 1e jaar'!O355="","",'ouderschapsverlof na 1e jaar'!K$41+R316)</f>
        <v/>
      </c>
      <c r="Y316" s="61" t="str">
        <f>IF('ouderschapsverlof na 1e jaar'!P355="","",'ouderschapsverlof na 1e jaar'!K$41+S316)</f>
        <v/>
      </c>
    </row>
    <row r="317" spans="1:25" x14ac:dyDescent="0.25">
      <c r="A317" s="1"/>
      <c r="I317" s="34" t="str">
        <f>IF(T316="","",IF(T316+7&gt;='ouderschapsverlof na 1e jaar'!J$20,"",I316+7))</f>
        <v/>
      </c>
      <c r="J317" s="61" t="str">
        <f>IF('ouderschapsverlof na 1e jaar'!C356="","",'ouderschapsverlof na 1e jaar'!B$41+O317)</f>
        <v/>
      </c>
      <c r="K317" s="61" t="str">
        <f>IF('ouderschapsverlof na 1e jaar'!D356="","",'ouderschapsverlof na 1e jaar'!B$41+P317)</f>
        <v/>
      </c>
      <c r="L317" s="61" t="str">
        <f>IF('ouderschapsverlof na 1e jaar'!E356="","",'ouderschapsverlof na 1e jaar'!B$41+Q317)</f>
        <v/>
      </c>
      <c r="M317" s="61" t="str">
        <f>IF('ouderschapsverlof na 1e jaar'!F356="","",'ouderschapsverlof na 1e jaar'!B$41+R317)</f>
        <v/>
      </c>
      <c r="N317" s="61" t="str">
        <f>IF('ouderschapsverlof na 1e jaar'!G356="","",'ouderschapsverlof na 1e jaar'!B$41+S317)</f>
        <v/>
      </c>
      <c r="O317" s="18">
        <v>2205</v>
      </c>
      <c r="P317" s="18">
        <v>2206</v>
      </c>
      <c r="Q317" s="18">
        <v>2207</v>
      </c>
      <c r="R317" s="18">
        <v>2208</v>
      </c>
      <c r="S317" s="18">
        <v>2209</v>
      </c>
      <c r="T317" s="34" t="str">
        <f>IF(T316="","",IF(T316+7&gt;='ouderschapsverlof na 1e jaar'!U$20,"",T316+7))</f>
        <v/>
      </c>
      <c r="U317" s="61" t="str">
        <f>IF('ouderschapsverlof na 1e jaar'!L356="","",'ouderschapsverlof na 1e jaar'!K$41+O317)</f>
        <v/>
      </c>
      <c r="V317" s="61" t="str">
        <f>IF('ouderschapsverlof na 1e jaar'!M356="","",'ouderschapsverlof na 1e jaar'!K$41+P317)</f>
        <v/>
      </c>
      <c r="W317" s="61" t="str">
        <f>IF('ouderschapsverlof na 1e jaar'!N356="","",'ouderschapsverlof na 1e jaar'!K$41+Q317)</f>
        <v/>
      </c>
      <c r="X317" s="61" t="str">
        <f>IF('ouderschapsverlof na 1e jaar'!O356="","",'ouderschapsverlof na 1e jaar'!K$41+R317)</f>
        <v/>
      </c>
      <c r="Y317" s="61" t="str">
        <f>IF('ouderschapsverlof na 1e jaar'!P356="","",'ouderschapsverlof na 1e jaar'!K$41+S317)</f>
        <v/>
      </c>
    </row>
    <row r="318" spans="1:25" x14ac:dyDescent="0.25">
      <c r="A318" s="1"/>
      <c r="I318" s="34" t="str">
        <f>IF(T317="","",IF(T317+7&gt;='ouderschapsverlof na 1e jaar'!J$20,"",I317+7))</f>
        <v/>
      </c>
      <c r="J318" s="61" t="str">
        <f>IF('ouderschapsverlof na 1e jaar'!C357="","",'ouderschapsverlof na 1e jaar'!B$41+O318)</f>
        <v/>
      </c>
      <c r="K318" s="61" t="str">
        <f>IF('ouderschapsverlof na 1e jaar'!D357="","",'ouderschapsverlof na 1e jaar'!B$41+P318)</f>
        <v/>
      </c>
      <c r="L318" s="61" t="str">
        <f>IF('ouderschapsverlof na 1e jaar'!E357="","",'ouderschapsverlof na 1e jaar'!B$41+Q318)</f>
        <v/>
      </c>
      <c r="M318" s="61" t="str">
        <f>IF('ouderschapsverlof na 1e jaar'!F357="","",'ouderschapsverlof na 1e jaar'!B$41+R318)</f>
        <v/>
      </c>
      <c r="N318" s="61" t="str">
        <f>IF('ouderschapsverlof na 1e jaar'!G357="","",'ouderschapsverlof na 1e jaar'!B$41+S318)</f>
        <v/>
      </c>
      <c r="O318" s="18">
        <v>2212</v>
      </c>
      <c r="P318" s="18">
        <v>2213</v>
      </c>
      <c r="Q318" s="18">
        <v>2214</v>
      </c>
      <c r="R318" s="18">
        <v>2215</v>
      </c>
      <c r="S318" s="18">
        <v>2216</v>
      </c>
      <c r="T318" s="34" t="str">
        <f>IF(T317="","",IF(T317+7&gt;='ouderschapsverlof na 1e jaar'!U$20,"",T317+7))</f>
        <v/>
      </c>
      <c r="U318" s="61" t="str">
        <f>IF('ouderschapsverlof na 1e jaar'!L357="","",'ouderschapsverlof na 1e jaar'!K$41+O318)</f>
        <v/>
      </c>
      <c r="V318" s="61" t="str">
        <f>IF('ouderschapsverlof na 1e jaar'!M357="","",'ouderschapsverlof na 1e jaar'!K$41+P318)</f>
        <v/>
      </c>
      <c r="W318" s="61" t="str">
        <f>IF('ouderschapsverlof na 1e jaar'!N357="","",'ouderschapsverlof na 1e jaar'!K$41+Q318)</f>
        <v/>
      </c>
      <c r="X318" s="61" t="str">
        <f>IF('ouderschapsverlof na 1e jaar'!O357="","",'ouderschapsverlof na 1e jaar'!K$41+R318)</f>
        <v/>
      </c>
      <c r="Y318" s="61" t="str">
        <f>IF('ouderschapsverlof na 1e jaar'!P357="","",'ouderschapsverlof na 1e jaar'!K$41+S318)</f>
        <v/>
      </c>
    </row>
    <row r="319" spans="1:25" x14ac:dyDescent="0.25">
      <c r="A319" s="1"/>
      <c r="I319" s="34" t="str">
        <f>IF(T318="","",IF(T318+7&gt;='ouderschapsverlof na 1e jaar'!J$20,"",I318+7))</f>
        <v/>
      </c>
      <c r="J319" s="61" t="str">
        <f>IF('ouderschapsverlof na 1e jaar'!C358="","",'ouderschapsverlof na 1e jaar'!B$41+O319)</f>
        <v/>
      </c>
      <c r="K319" s="61" t="str">
        <f>IF('ouderschapsverlof na 1e jaar'!D358="","",'ouderschapsverlof na 1e jaar'!B$41+P319)</f>
        <v/>
      </c>
      <c r="L319" s="61" t="str">
        <f>IF('ouderschapsverlof na 1e jaar'!E358="","",'ouderschapsverlof na 1e jaar'!B$41+Q319)</f>
        <v/>
      </c>
      <c r="M319" s="61" t="str">
        <f>IF('ouderschapsverlof na 1e jaar'!F358="","",'ouderschapsverlof na 1e jaar'!B$41+R319)</f>
        <v/>
      </c>
      <c r="N319" s="61" t="str">
        <f>IF('ouderschapsverlof na 1e jaar'!G358="","",'ouderschapsverlof na 1e jaar'!B$41+S319)</f>
        <v/>
      </c>
      <c r="O319" s="18">
        <v>2219</v>
      </c>
      <c r="P319" s="18">
        <v>2220</v>
      </c>
      <c r="Q319" s="18">
        <v>2221</v>
      </c>
      <c r="R319" s="18">
        <v>2222</v>
      </c>
      <c r="S319" s="18">
        <v>2223</v>
      </c>
      <c r="T319" s="34" t="str">
        <f>IF(T318="","",IF(T318+7&gt;='ouderschapsverlof na 1e jaar'!U$20,"",T318+7))</f>
        <v/>
      </c>
      <c r="U319" s="61" t="str">
        <f>IF('ouderschapsverlof na 1e jaar'!L358="","",'ouderschapsverlof na 1e jaar'!K$41+O319)</f>
        <v/>
      </c>
      <c r="V319" s="61" t="str">
        <f>IF('ouderschapsverlof na 1e jaar'!M358="","",'ouderschapsverlof na 1e jaar'!K$41+P319)</f>
        <v/>
      </c>
      <c r="W319" s="61" t="str">
        <f>IF('ouderschapsverlof na 1e jaar'!N358="","",'ouderschapsverlof na 1e jaar'!K$41+Q319)</f>
        <v/>
      </c>
      <c r="X319" s="61" t="str">
        <f>IF('ouderschapsverlof na 1e jaar'!O358="","",'ouderschapsverlof na 1e jaar'!K$41+R319)</f>
        <v/>
      </c>
      <c r="Y319" s="61" t="str">
        <f>IF('ouderschapsverlof na 1e jaar'!P358="","",'ouderschapsverlof na 1e jaar'!K$41+S319)</f>
        <v/>
      </c>
    </row>
    <row r="320" spans="1:25" x14ac:dyDescent="0.25">
      <c r="A320" s="1"/>
      <c r="I320" s="34" t="str">
        <f>IF(T319="","",IF(T319+7&gt;='ouderschapsverlof na 1e jaar'!J$20,"",I319+7))</f>
        <v/>
      </c>
      <c r="J320" s="61" t="str">
        <f>IF('ouderschapsverlof na 1e jaar'!C359="","",'ouderschapsverlof na 1e jaar'!B$41+O320)</f>
        <v/>
      </c>
      <c r="K320" s="61" t="str">
        <f>IF('ouderschapsverlof na 1e jaar'!D359="","",'ouderschapsverlof na 1e jaar'!B$41+P320)</f>
        <v/>
      </c>
      <c r="L320" s="61" t="str">
        <f>IF('ouderschapsverlof na 1e jaar'!E359="","",'ouderschapsverlof na 1e jaar'!B$41+Q320)</f>
        <v/>
      </c>
      <c r="M320" s="61" t="str">
        <f>IF('ouderschapsverlof na 1e jaar'!F359="","",'ouderschapsverlof na 1e jaar'!B$41+R320)</f>
        <v/>
      </c>
      <c r="N320" s="61" t="str">
        <f>IF('ouderschapsverlof na 1e jaar'!G359="","",'ouderschapsverlof na 1e jaar'!B$41+S320)</f>
        <v/>
      </c>
      <c r="O320" s="18">
        <v>2226</v>
      </c>
      <c r="P320" s="18">
        <v>2227</v>
      </c>
      <c r="Q320" s="18">
        <v>2228</v>
      </c>
      <c r="R320" s="18">
        <v>2229</v>
      </c>
      <c r="S320" s="18">
        <v>2230</v>
      </c>
      <c r="T320" s="34" t="str">
        <f>IF(T319="","",IF(T319+7&gt;='ouderschapsverlof na 1e jaar'!U$20,"",T319+7))</f>
        <v/>
      </c>
      <c r="U320" s="61" t="str">
        <f>IF('ouderschapsverlof na 1e jaar'!L359="","",'ouderschapsverlof na 1e jaar'!K$41+O320)</f>
        <v/>
      </c>
      <c r="V320" s="61" t="str">
        <f>IF('ouderschapsverlof na 1e jaar'!M359="","",'ouderschapsverlof na 1e jaar'!K$41+P320)</f>
        <v/>
      </c>
      <c r="W320" s="61" t="str">
        <f>IF('ouderschapsverlof na 1e jaar'!N359="","",'ouderschapsverlof na 1e jaar'!K$41+Q320)</f>
        <v/>
      </c>
      <c r="X320" s="61" t="str">
        <f>IF('ouderschapsverlof na 1e jaar'!O359="","",'ouderschapsverlof na 1e jaar'!K$41+R320)</f>
        <v/>
      </c>
      <c r="Y320" s="61" t="str">
        <f>IF('ouderschapsverlof na 1e jaar'!P359="","",'ouderschapsverlof na 1e jaar'!K$41+S320)</f>
        <v/>
      </c>
    </row>
    <row r="321" spans="1:25" x14ac:dyDescent="0.25">
      <c r="A321" s="1"/>
      <c r="I321" s="34" t="str">
        <f>IF(T320="","",IF(T320+7&gt;='ouderschapsverlof na 1e jaar'!J$20,"",I320+7))</f>
        <v/>
      </c>
      <c r="J321" s="61" t="str">
        <f>IF('ouderschapsverlof na 1e jaar'!C360="","",'ouderschapsverlof na 1e jaar'!B$41+O321)</f>
        <v/>
      </c>
      <c r="K321" s="61" t="str">
        <f>IF('ouderschapsverlof na 1e jaar'!D360="","",'ouderschapsverlof na 1e jaar'!B$41+P321)</f>
        <v/>
      </c>
      <c r="L321" s="61" t="str">
        <f>IF('ouderschapsverlof na 1e jaar'!E360="","",'ouderschapsverlof na 1e jaar'!B$41+Q321)</f>
        <v/>
      </c>
      <c r="M321" s="61" t="str">
        <f>IF('ouderschapsverlof na 1e jaar'!F360="","",'ouderschapsverlof na 1e jaar'!B$41+R321)</f>
        <v/>
      </c>
      <c r="N321" s="61" t="str">
        <f>IF('ouderschapsverlof na 1e jaar'!G360="","",'ouderschapsverlof na 1e jaar'!B$41+S321)</f>
        <v/>
      </c>
      <c r="O321" s="18">
        <v>2233</v>
      </c>
      <c r="P321" s="18">
        <v>2234</v>
      </c>
      <c r="Q321" s="18">
        <v>2235</v>
      </c>
      <c r="R321" s="18">
        <v>2236</v>
      </c>
      <c r="S321" s="18">
        <v>2237</v>
      </c>
      <c r="T321" s="34" t="str">
        <f>IF(T320="","",IF(T320+7&gt;='ouderschapsverlof na 1e jaar'!U$20,"",T320+7))</f>
        <v/>
      </c>
      <c r="U321" s="61" t="str">
        <f>IF('ouderschapsverlof na 1e jaar'!L360="","",'ouderschapsverlof na 1e jaar'!K$41+O321)</f>
        <v/>
      </c>
      <c r="V321" s="61" t="str">
        <f>IF('ouderschapsverlof na 1e jaar'!M360="","",'ouderschapsverlof na 1e jaar'!K$41+P321)</f>
        <v/>
      </c>
      <c r="W321" s="61" t="str">
        <f>IF('ouderschapsverlof na 1e jaar'!N360="","",'ouderschapsverlof na 1e jaar'!K$41+Q321)</f>
        <v/>
      </c>
      <c r="X321" s="61" t="str">
        <f>IF('ouderschapsverlof na 1e jaar'!O360="","",'ouderschapsverlof na 1e jaar'!K$41+R321)</f>
        <v/>
      </c>
      <c r="Y321" s="61" t="str">
        <f>IF('ouderschapsverlof na 1e jaar'!P360="","",'ouderschapsverlof na 1e jaar'!K$41+S321)</f>
        <v/>
      </c>
    </row>
    <row r="322" spans="1:25" x14ac:dyDescent="0.25">
      <c r="A322" s="1"/>
      <c r="I322" s="34" t="str">
        <f>IF(T321="","",IF(T321+7&gt;='ouderschapsverlof na 1e jaar'!J$20,"",I321+7))</f>
        <v/>
      </c>
      <c r="J322" s="61" t="str">
        <f>IF('ouderschapsverlof na 1e jaar'!C361="","",'ouderschapsverlof na 1e jaar'!B$41+O322)</f>
        <v/>
      </c>
      <c r="K322" s="61" t="str">
        <f>IF('ouderschapsverlof na 1e jaar'!D361="","",'ouderschapsverlof na 1e jaar'!B$41+P322)</f>
        <v/>
      </c>
      <c r="L322" s="61" t="str">
        <f>IF('ouderschapsverlof na 1e jaar'!E361="","",'ouderschapsverlof na 1e jaar'!B$41+Q322)</f>
        <v/>
      </c>
      <c r="M322" s="61" t="str">
        <f>IF('ouderschapsverlof na 1e jaar'!F361="","",'ouderschapsverlof na 1e jaar'!B$41+R322)</f>
        <v/>
      </c>
      <c r="N322" s="61" t="str">
        <f>IF('ouderschapsverlof na 1e jaar'!G361="","",'ouderschapsverlof na 1e jaar'!B$41+S322)</f>
        <v/>
      </c>
      <c r="O322" s="18">
        <v>2240</v>
      </c>
      <c r="P322" s="18">
        <v>2241</v>
      </c>
      <c r="Q322" s="18">
        <v>2242</v>
      </c>
      <c r="R322" s="18">
        <v>2243</v>
      </c>
      <c r="S322" s="18">
        <v>2244</v>
      </c>
      <c r="T322" s="34" t="str">
        <f>IF(T321="","",IF(T321+7&gt;='ouderschapsverlof na 1e jaar'!U$20,"",T321+7))</f>
        <v/>
      </c>
      <c r="U322" s="61" t="str">
        <f>IF('ouderschapsverlof na 1e jaar'!L361="","",'ouderschapsverlof na 1e jaar'!K$41+O322)</f>
        <v/>
      </c>
      <c r="V322" s="61" t="str">
        <f>IF('ouderschapsverlof na 1e jaar'!M361="","",'ouderschapsverlof na 1e jaar'!K$41+P322)</f>
        <v/>
      </c>
      <c r="W322" s="61" t="str">
        <f>IF('ouderschapsverlof na 1e jaar'!N361="","",'ouderschapsverlof na 1e jaar'!K$41+Q322)</f>
        <v/>
      </c>
      <c r="X322" s="61" t="str">
        <f>IF('ouderschapsverlof na 1e jaar'!O361="","",'ouderschapsverlof na 1e jaar'!K$41+R322)</f>
        <v/>
      </c>
      <c r="Y322" s="61" t="str">
        <f>IF('ouderschapsverlof na 1e jaar'!P361="","",'ouderschapsverlof na 1e jaar'!K$41+S322)</f>
        <v/>
      </c>
    </row>
    <row r="323" spans="1:25" x14ac:dyDescent="0.25">
      <c r="A323" s="1"/>
      <c r="I323" s="34" t="str">
        <f>IF(T322="","",IF(T322+7&gt;='ouderschapsverlof na 1e jaar'!J$20,"",I322+7))</f>
        <v/>
      </c>
      <c r="J323" s="61" t="str">
        <f>IF('ouderschapsverlof na 1e jaar'!C362="","",'ouderschapsverlof na 1e jaar'!B$41+O323)</f>
        <v/>
      </c>
      <c r="K323" s="61" t="str">
        <f>IF('ouderschapsverlof na 1e jaar'!D362="","",'ouderschapsverlof na 1e jaar'!B$41+P323)</f>
        <v/>
      </c>
      <c r="L323" s="61" t="str">
        <f>IF('ouderschapsverlof na 1e jaar'!E362="","",'ouderschapsverlof na 1e jaar'!B$41+Q323)</f>
        <v/>
      </c>
      <c r="M323" s="61" t="str">
        <f>IF('ouderschapsverlof na 1e jaar'!F362="","",'ouderschapsverlof na 1e jaar'!B$41+R323)</f>
        <v/>
      </c>
      <c r="N323" s="61" t="str">
        <f>IF('ouderschapsverlof na 1e jaar'!G362="","",'ouderschapsverlof na 1e jaar'!B$41+S323)</f>
        <v/>
      </c>
      <c r="O323" s="18">
        <v>2247</v>
      </c>
      <c r="P323" s="18">
        <v>2248</v>
      </c>
      <c r="Q323" s="18">
        <v>2249</v>
      </c>
      <c r="R323" s="18">
        <v>2250</v>
      </c>
      <c r="S323" s="18">
        <v>2251</v>
      </c>
      <c r="T323" s="34" t="str">
        <f>IF(T322="","",IF(T322+7&gt;='ouderschapsverlof na 1e jaar'!U$20,"",T322+7))</f>
        <v/>
      </c>
      <c r="U323" s="61" t="str">
        <f>IF('ouderschapsverlof na 1e jaar'!L362="","",'ouderschapsverlof na 1e jaar'!K$41+O323)</f>
        <v/>
      </c>
      <c r="V323" s="61" t="str">
        <f>IF('ouderschapsverlof na 1e jaar'!M362="","",'ouderschapsverlof na 1e jaar'!K$41+P323)</f>
        <v/>
      </c>
      <c r="W323" s="61" t="str">
        <f>IF('ouderschapsverlof na 1e jaar'!N362="","",'ouderschapsverlof na 1e jaar'!K$41+Q323)</f>
        <v/>
      </c>
      <c r="X323" s="61" t="str">
        <f>IF('ouderschapsverlof na 1e jaar'!O362="","",'ouderschapsverlof na 1e jaar'!K$41+R323)</f>
        <v/>
      </c>
      <c r="Y323" s="61" t="str">
        <f>IF('ouderschapsverlof na 1e jaar'!P362="","",'ouderschapsverlof na 1e jaar'!K$41+S323)</f>
        <v/>
      </c>
    </row>
    <row r="324" spans="1:25" x14ac:dyDescent="0.25">
      <c r="A324" s="1"/>
      <c r="I324" s="34" t="str">
        <f>IF(T323="","",IF(T323+7&gt;='ouderschapsverlof na 1e jaar'!J$20,"",I323+7))</f>
        <v/>
      </c>
      <c r="J324" s="61" t="str">
        <f>IF('ouderschapsverlof na 1e jaar'!C363="","",'ouderschapsverlof na 1e jaar'!B$41+O324)</f>
        <v/>
      </c>
      <c r="K324" s="61" t="str">
        <f>IF('ouderschapsverlof na 1e jaar'!D363="","",'ouderschapsverlof na 1e jaar'!B$41+P324)</f>
        <v/>
      </c>
      <c r="L324" s="61" t="str">
        <f>IF('ouderschapsverlof na 1e jaar'!E363="","",'ouderschapsverlof na 1e jaar'!B$41+Q324)</f>
        <v/>
      </c>
      <c r="M324" s="61" t="str">
        <f>IF('ouderschapsverlof na 1e jaar'!F363="","",'ouderschapsverlof na 1e jaar'!B$41+R324)</f>
        <v/>
      </c>
      <c r="N324" s="61" t="str">
        <f>IF('ouderschapsverlof na 1e jaar'!G363="","",'ouderschapsverlof na 1e jaar'!B$41+S324)</f>
        <v/>
      </c>
      <c r="O324" s="18">
        <v>2254</v>
      </c>
      <c r="P324" s="18">
        <v>2255</v>
      </c>
      <c r="Q324" s="18">
        <v>2256</v>
      </c>
      <c r="R324" s="18">
        <v>2257</v>
      </c>
      <c r="S324" s="18">
        <v>2258</v>
      </c>
      <c r="T324" s="34" t="str">
        <f>IF(T323="","",IF(T323+7&gt;='ouderschapsverlof na 1e jaar'!U$20,"",T323+7))</f>
        <v/>
      </c>
      <c r="U324" s="61" t="str">
        <f>IF('ouderschapsverlof na 1e jaar'!L363="","",'ouderschapsverlof na 1e jaar'!K$41+O324)</f>
        <v/>
      </c>
      <c r="V324" s="61" t="str">
        <f>IF('ouderschapsverlof na 1e jaar'!M363="","",'ouderschapsverlof na 1e jaar'!K$41+P324)</f>
        <v/>
      </c>
      <c r="W324" s="61" t="str">
        <f>IF('ouderschapsverlof na 1e jaar'!N363="","",'ouderschapsverlof na 1e jaar'!K$41+Q324)</f>
        <v/>
      </c>
      <c r="X324" s="61" t="str">
        <f>IF('ouderschapsverlof na 1e jaar'!O363="","",'ouderschapsverlof na 1e jaar'!K$41+R324)</f>
        <v/>
      </c>
      <c r="Y324" s="61" t="str">
        <f>IF('ouderschapsverlof na 1e jaar'!P363="","",'ouderschapsverlof na 1e jaar'!K$41+S324)</f>
        <v/>
      </c>
    </row>
    <row r="325" spans="1:25" x14ac:dyDescent="0.25">
      <c r="A325" s="1"/>
      <c r="I325" s="34" t="str">
        <f>IF(T324="","",IF(T324+7&gt;='ouderschapsverlof na 1e jaar'!J$20,"",I324+7))</f>
        <v/>
      </c>
      <c r="J325" s="61" t="str">
        <f>IF('ouderschapsverlof na 1e jaar'!C364="","",'ouderschapsverlof na 1e jaar'!B$41+O325)</f>
        <v/>
      </c>
      <c r="K325" s="61" t="str">
        <f>IF('ouderschapsverlof na 1e jaar'!D364="","",'ouderschapsverlof na 1e jaar'!B$41+P325)</f>
        <v/>
      </c>
      <c r="L325" s="61" t="str">
        <f>IF('ouderschapsverlof na 1e jaar'!E364="","",'ouderschapsverlof na 1e jaar'!B$41+Q325)</f>
        <v/>
      </c>
      <c r="M325" s="61" t="str">
        <f>IF('ouderschapsverlof na 1e jaar'!F364="","",'ouderschapsverlof na 1e jaar'!B$41+R325)</f>
        <v/>
      </c>
      <c r="N325" s="61" t="str">
        <f>IF('ouderschapsverlof na 1e jaar'!G364="","",'ouderschapsverlof na 1e jaar'!B$41+S325)</f>
        <v/>
      </c>
      <c r="O325" s="18">
        <v>2261</v>
      </c>
      <c r="P325" s="18">
        <v>2262</v>
      </c>
      <c r="Q325" s="18">
        <v>2263</v>
      </c>
      <c r="R325" s="18">
        <v>2264</v>
      </c>
      <c r="S325" s="18">
        <v>2265</v>
      </c>
      <c r="T325" s="34" t="str">
        <f>IF(T324="","",IF(T324+7&gt;='ouderschapsverlof na 1e jaar'!U$20,"",T324+7))</f>
        <v/>
      </c>
      <c r="U325" s="61" t="str">
        <f>IF('ouderschapsverlof na 1e jaar'!L364="","",'ouderschapsverlof na 1e jaar'!K$41+O325)</f>
        <v/>
      </c>
      <c r="V325" s="61" t="str">
        <f>IF('ouderschapsverlof na 1e jaar'!M364="","",'ouderschapsverlof na 1e jaar'!K$41+P325)</f>
        <v/>
      </c>
      <c r="W325" s="61" t="str">
        <f>IF('ouderschapsverlof na 1e jaar'!N364="","",'ouderschapsverlof na 1e jaar'!K$41+Q325)</f>
        <v/>
      </c>
      <c r="X325" s="61" t="str">
        <f>IF('ouderschapsverlof na 1e jaar'!O364="","",'ouderschapsverlof na 1e jaar'!K$41+R325)</f>
        <v/>
      </c>
      <c r="Y325" s="61" t="str">
        <f>IF('ouderschapsverlof na 1e jaar'!P364="","",'ouderschapsverlof na 1e jaar'!K$41+S325)</f>
        <v/>
      </c>
    </row>
    <row r="326" spans="1:25" x14ac:dyDescent="0.25">
      <c r="A326" s="1"/>
      <c r="I326" s="34" t="str">
        <f>IF(T325="","",IF(T325+7&gt;='ouderschapsverlof na 1e jaar'!J$20,"",I325+7))</f>
        <v/>
      </c>
      <c r="J326" s="61" t="str">
        <f>IF('ouderschapsverlof na 1e jaar'!C365="","",'ouderschapsverlof na 1e jaar'!B$41+O326)</f>
        <v/>
      </c>
      <c r="K326" s="61" t="str">
        <f>IF('ouderschapsverlof na 1e jaar'!D365="","",'ouderschapsverlof na 1e jaar'!B$41+P326)</f>
        <v/>
      </c>
      <c r="L326" s="61" t="str">
        <f>IF('ouderschapsverlof na 1e jaar'!E365="","",'ouderschapsverlof na 1e jaar'!B$41+Q326)</f>
        <v/>
      </c>
      <c r="M326" s="61" t="str">
        <f>IF('ouderschapsverlof na 1e jaar'!F365="","",'ouderschapsverlof na 1e jaar'!B$41+R326)</f>
        <v/>
      </c>
      <c r="N326" s="61" t="str">
        <f>IF('ouderschapsverlof na 1e jaar'!G365="","",'ouderschapsverlof na 1e jaar'!B$41+S326)</f>
        <v/>
      </c>
      <c r="O326" s="18">
        <v>2268</v>
      </c>
      <c r="P326" s="18">
        <v>2269</v>
      </c>
      <c r="Q326" s="18">
        <v>2270</v>
      </c>
      <c r="R326" s="18">
        <v>2271</v>
      </c>
      <c r="S326" s="18">
        <v>2272</v>
      </c>
      <c r="T326" s="34" t="str">
        <f>IF(T325="","",IF(T325+7&gt;='ouderschapsverlof na 1e jaar'!U$20,"",T325+7))</f>
        <v/>
      </c>
      <c r="U326" s="61" t="str">
        <f>IF('ouderschapsverlof na 1e jaar'!L365="","",'ouderschapsverlof na 1e jaar'!K$41+O326)</f>
        <v/>
      </c>
      <c r="V326" s="61" t="str">
        <f>IF('ouderschapsverlof na 1e jaar'!M365="","",'ouderschapsverlof na 1e jaar'!K$41+P326)</f>
        <v/>
      </c>
      <c r="W326" s="61" t="str">
        <f>IF('ouderschapsverlof na 1e jaar'!N365="","",'ouderschapsverlof na 1e jaar'!K$41+Q326)</f>
        <v/>
      </c>
      <c r="X326" s="61" t="str">
        <f>IF('ouderschapsverlof na 1e jaar'!O365="","",'ouderschapsverlof na 1e jaar'!K$41+R326)</f>
        <v/>
      </c>
      <c r="Y326" s="61" t="str">
        <f>IF('ouderschapsverlof na 1e jaar'!P365="","",'ouderschapsverlof na 1e jaar'!K$41+S326)</f>
        <v/>
      </c>
    </row>
    <row r="327" spans="1:25" x14ac:dyDescent="0.25">
      <c r="A327" s="1"/>
      <c r="I327" s="34" t="str">
        <f>IF(T326="","",IF(T326+7&gt;='ouderschapsverlof na 1e jaar'!J$20,"",I326+7))</f>
        <v/>
      </c>
      <c r="J327" s="61" t="str">
        <f>IF('ouderschapsverlof na 1e jaar'!C366="","",'ouderschapsverlof na 1e jaar'!B$41+O327)</f>
        <v/>
      </c>
      <c r="K327" s="61" t="str">
        <f>IF('ouderschapsverlof na 1e jaar'!D366="","",'ouderschapsverlof na 1e jaar'!B$41+P327)</f>
        <v/>
      </c>
      <c r="L327" s="61" t="str">
        <f>IF('ouderschapsverlof na 1e jaar'!E366="","",'ouderschapsverlof na 1e jaar'!B$41+Q327)</f>
        <v/>
      </c>
      <c r="M327" s="61" t="str">
        <f>IF('ouderschapsverlof na 1e jaar'!F366="","",'ouderschapsverlof na 1e jaar'!B$41+R327)</f>
        <v/>
      </c>
      <c r="N327" s="61" t="str">
        <f>IF('ouderschapsverlof na 1e jaar'!G366="","",'ouderschapsverlof na 1e jaar'!B$41+S327)</f>
        <v/>
      </c>
      <c r="O327" s="18">
        <v>2275</v>
      </c>
      <c r="P327" s="18">
        <v>2276</v>
      </c>
      <c r="Q327" s="18">
        <v>2277</v>
      </c>
      <c r="R327" s="18">
        <v>2278</v>
      </c>
      <c r="S327" s="18">
        <v>2279</v>
      </c>
      <c r="T327" s="34" t="str">
        <f>IF(T326="","",IF(T326+7&gt;='ouderschapsverlof na 1e jaar'!U$20,"",T326+7))</f>
        <v/>
      </c>
      <c r="U327" s="61" t="str">
        <f>IF('ouderschapsverlof na 1e jaar'!L366="","",'ouderschapsverlof na 1e jaar'!K$41+O327)</f>
        <v/>
      </c>
      <c r="V327" s="61" t="str">
        <f>IF('ouderschapsverlof na 1e jaar'!M366="","",'ouderschapsverlof na 1e jaar'!K$41+P327)</f>
        <v/>
      </c>
      <c r="W327" s="61" t="str">
        <f>IF('ouderschapsverlof na 1e jaar'!N366="","",'ouderschapsverlof na 1e jaar'!K$41+Q327)</f>
        <v/>
      </c>
      <c r="X327" s="61" t="str">
        <f>IF('ouderschapsverlof na 1e jaar'!O366="","",'ouderschapsverlof na 1e jaar'!K$41+R327)</f>
        <v/>
      </c>
      <c r="Y327" s="61" t="str">
        <f>IF('ouderschapsverlof na 1e jaar'!P366="","",'ouderschapsverlof na 1e jaar'!K$41+S327)</f>
        <v/>
      </c>
    </row>
    <row r="328" spans="1:25" x14ac:dyDescent="0.25">
      <c r="A328" s="1"/>
      <c r="I328" s="34" t="str">
        <f>IF(T327="","",IF(T327+7&gt;='ouderschapsverlof na 1e jaar'!J$20,"",I327+7))</f>
        <v/>
      </c>
      <c r="J328" s="61" t="str">
        <f>IF('ouderschapsverlof na 1e jaar'!C367="","",'ouderschapsverlof na 1e jaar'!B$41+O328)</f>
        <v/>
      </c>
      <c r="K328" s="61" t="str">
        <f>IF('ouderschapsverlof na 1e jaar'!D367="","",'ouderschapsverlof na 1e jaar'!B$41+P328)</f>
        <v/>
      </c>
      <c r="L328" s="61" t="str">
        <f>IF('ouderschapsverlof na 1e jaar'!E367="","",'ouderschapsverlof na 1e jaar'!B$41+Q328)</f>
        <v/>
      </c>
      <c r="M328" s="61" t="str">
        <f>IF('ouderschapsverlof na 1e jaar'!F367="","",'ouderschapsverlof na 1e jaar'!B$41+R328)</f>
        <v/>
      </c>
      <c r="N328" s="61" t="str">
        <f>IF('ouderschapsverlof na 1e jaar'!G367="","",'ouderschapsverlof na 1e jaar'!B$41+S328)</f>
        <v/>
      </c>
      <c r="O328" s="18">
        <v>2282</v>
      </c>
      <c r="P328" s="18">
        <v>2283</v>
      </c>
      <c r="Q328" s="18">
        <v>2284</v>
      </c>
      <c r="R328" s="18">
        <v>2285</v>
      </c>
      <c r="S328" s="18">
        <v>2286</v>
      </c>
      <c r="T328" s="34" t="str">
        <f>IF(T327="","",IF(T327+7&gt;='ouderschapsverlof na 1e jaar'!U$20,"",T327+7))</f>
        <v/>
      </c>
      <c r="U328" s="61" t="str">
        <f>IF('ouderschapsverlof na 1e jaar'!L367="","",'ouderschapsverlof na 1e jaar'!K$41+O328)</f>
        <v/>
      </c>
      <c r="V328" s="61" t="str">
        <f>IF('ouderschapsverlof na 1e jaar'!M367="","",'ouderschapsverlof na 1e jaar'!K$41+P328)</f>
        <v/>
      </c>
      <c r="W328" s="61" t="str">
        <f>IF('ouderschapsverlof na 1e jaar'!N367="","",'ouderschapsverlof na 1e jaar'!K$41+Q328)</f>
        <v/>
      </c>
      <c r="X328" s="61" t="str">
        <f>IF('ouderschapsverlof na 1e jaar'!O367="","",'ouderschapsverlof na 1e jaar'!K$41+R328)</f>
        <v/>
      </c>
      <c r="Y328" s="61" t="str">
        <f>IF('ouderschapsverlof na 1e jaar'!P367="","",'ouderschapsverlof na 1e jaar'!K$41+S328)</f>
        <v/>
      </c>
    </row>
    <row r="329" spans="1:25" x14ac:dyDescent="0.25">
      <c r="A329" s="1"/>
      <c r="I329" s="34" t="str">
        <f>IF(T328="","",IF(T328+7&gt;='ouderschapsverlof na 1e jaar'!J$20,"",I328+7))</f>
        <v/>
      </c>
      <c r="J329" s="61" t="str">
        <f>IF('ouderschapsverlof na 1e jaar'!C368="","",'ouderschapsverlof na 1e jaar'!B$41+O329)</f>
        <v/>
      </c>
      <c r="K329" s="61" t="str">
        <f>IF('ouderschapsverlof na 1e jaar'!D368="","",'ouderschapsverlof na 1e jaar'!B$41+P329)</f>
        <v/>
      </c>
      <c r="L329" s="61" t="str">
        <f>IF('ouderschapsverlof na 1e jaar'!E368="","",'ouderschapsverlof na 1e jaar'!B$41+Q329)</f>
        <v/>
      </c>
      <c r="M329" s="61" t="str">
        <f>IF('ouderschapsverlof na 1e jaar'!F368="","",'ouderschapsverlof na 1e jaar'!B$41+R329)</f>
        <v/>
      </c>
      <c r="N329" s="61" t="str">
        <f>IF('ouderschapsverlof na 1e jaar'!G368="","",'ouderschapsverlof na 1e jaar'!B$41+S329)</f>
        <v/>
      </c>
      <c r="O329" s="18">
        <v>2289</v>
      </c>
      <c r="P329" s="18">
        <v>2290</v>
      </c>
      <c r="Q329" s="18">
        <v>2291</v>
      </c>
      <c r="R329" s="18">
        <v>2292</v>
      </c>
      <c r="S329" s="18">
        <v>2293</v>
      </c>
      <c r="T329" s="34" t="str">
        <f>IF(T328="","",IF(T328+7&gt;='ouderschapsverlof na 1e jaar'!U$20,"",T328+7))</f>
        <v/>
      </c>
      <c r="U329" s="61" t="str">
        <f>IF('ouderschapsverlof na 1e jaar'!L368="","",'ouderschapsverlof na 1e jaar'!K$41+O329)</f>
        <v/>
      </c>
      <c r="V329" s="61" t="str">
        <f>IF('ouderschapsverlof na 1e jaar'!M368="","",'ouderschapsverlof na 1e jaar'!K$41+P329)</f>
        <v/>
      </c>
      <c r="W329" s="61" t="str">
        <f>IF('ouderschapsverlof na 1e jaar'!N368="","",'ouderschapsverlof na 1e jaar'!K$41+Q329)</f>
        <v/>
      </c>
      <c r="X329" s="61" t="str">
        <f>IF('ouderschapsverlof na 1e jaar'!O368="","",'ouderschapsverlof na 1e jaar'!K$41+R329)</f>
        <v/>
      </c>
      <c r="Y329" s="61" t="str">
        <f>IF('ouderschapsverlof na 1e jaar'!P368="","",'ouderschapsverlof na 1e jaar'!K$41+S329)</f>
        <v/>
      </c>
    </row>
    <row r="330" spans="1:25" x14ac:dyDescent="0.25">
      <c r="A330" s="1"/>
      <c r="I330" s="34" t="str">
        <f>IF(T329="","",IF(T329+7&gt;='ouderschapsverlof na 1e jaar'!J$20,"",I329+7))</f>
        <v/>
      </c>
      <c r="J330" s="61" t="str">
        <f>IF('ouderschapsverlof na 1e jaar'!C369="","",'ouderschapsverlof na 1e jaar'!B$41+O330)</f>
        <v/>
      </c>
      <c r="K330" s="61" t="str">
        <f>IF('ouderschapsverlof na 1e jaar'!D369="","",'ouderschapsverlof na 1e jaar'!B$41+P330)</f>
        <v/>
      </c>
      <c r="L330" s="61" t="str">
        <f>IF('ouderschapsverlof na 1e jaar'!E369="","",'ouderschapsverlof na 1e jaar'!B$41+Q330)</f>
        <v/>
      </c>
      <c r="M330" s="61" t="str">
        <f>IF('ouderschapsverlof na 1e jaar'!F369="","",'ouderschapsverlof na 1e jaar'!B$41+R330)</f>
        <v/>
      </c>
      <c r="N330" s="61" t="str">
        <f>IF('ouderschapsverlof na 1e jaar'!G369="","",'ouderschapsverlof na 1e jaar'!B$41+S330)</f>
        <v/>
      </c>
      <c r="O330" s="18">
        <v>2296</v>
      </c>
      <c r="P330" s="18">
        <v>2297</v>
      </c>
      <c r="Q330" s="18">
        <v>2298</v>
      </c>
      <c r="R330" s="18">
        <v>2299</v>
      </c>
      <c r="S330" s="18">
        <v>2300</v>
      </c>
      <c r="T330" s="34" t="str">
        <f>IF(T329="","",IF(T329+7&gt;='ouderschapsverlof na 1e jaar'!U$20,"",T329+7))</f>
        <v/>
      </c>
      <c r="U330" s="61" t="str">
        <f>IF('ouderschapsverlof na 1e jaar'!L369="","",'ouderschapsverlof na 1e jaar'!K$41+O330)</f>
        <v/>
      </c>
      <c r="V330" s="61" t="str">
        <f>IF('ouderschapsverlof na 1e jaar'!M369="","",'ouderschapsverlof na 1e jaar'!K$41+P330)</f>
        <v/>
      </c>
      <c r="W330" s="61" t="str">
        <f>IF('ouderschapsverlof na 1e jaar'!N369="","",'ouderschapsverlof na 1e jaar'!K$41+Q330)</f>
        <v/>
      </c>
      <c r="X330" s="61" t="str">
        <f>IF('ouderschapsverlof na 1e jaar'!O369="","",'ouderschapsverlof na 1e jaar'!K$41+R330)</f>
        <v/>
      </c>
      <c r="Y330" s="61" t="str">
        <f>IF('ouderschapsverlof na 1e jaar'!P369="","",'ouderschapsverlof na 1e jaar'!K$41+S330)</f>
        <v/>
      </c>
    </row>
    <row r="331" spans="1:25" x14ac:dyDescent="0.25">
      <c r="A331" s="1"/>
      <c r="I331" s="34" t="str">
        <f>IF(T330="","",IF(T330+7&gt;='ouderschapsverlof na 1e jaar'!J$20,"",I330+7))</f>
        <v/>
      </c>
      <c r="J331" s="61" t="str">
        <f>IF('ouderschapsverlof na 1e jaar'!C370="","",'ouderschapsverlof na 1e jaar'!B$41+O331)</f>
        <v/>
      </c>
      <c r="K331" s="61" t="str">
        <f>IF('ouderschapsverlof na 1e jaar'!D370="","",'ouderschapsverlof na 1e jaar'!B$41+P331)</f>
        <v/>
      </c>
      <c r="L331" s="61" t="str">
        <f>IF('ouderschapsverlof na 1e jaar'!E370="","",'ouderschapsverlof na 1e jaar'!B$41+Q331)</f>
        <v/>
      </c>
      <c r="M331" s="61" t="str">
        <f>IF('ouderschapsverlof na 1e jaar'!F370="","",'ouderschapsverlof na 1e jaar'!B$41+R331)</f>
        <v/>
      </c>
      <c r="N331" s="61" t="str">
        <f>IF('ouderschapsverlof na 1e jaar'!G370="","",'ouderschapsverlof na 1e jaar'!B$41+S331)</f>
        <v/>
      </c>
      <c r="O331" s="18">
        <v>2303</v>
      </c>
      <c r="P331" s="18">
        <v>2304</v>
      </c>
      <c r="Q331" s="18">
        <v>2305</v>
      </c>
      <c r="R331" s="18">
        <v>2306</v>
      </c>
      <c r="S331" s="18">
        <v>2307</v>
      </c>
      <c r="T331" s="34" t="str">
        <f>IF(T330="","",IF(T330+7&gt;='ouderschapsverlof na 1e jaar'!U$20,"",T330+7))</f>
        <v/>
      </c>
      <c r="U331" s="61" t="str">
        <f>IF('ouderschapsverlof na 1e jaar'!L370="","",'ouderschapsverlof na 1e jaar'!K$41+O331)</f>
        <v/>
      </c>
      <c r="V331" s="61" t="str">
        <f>IF('ouderschapsverlof na 1e jaar'!M370="","",'ouderschapsverlof na 1e jaar'!K$41+P331)</f>
        <v/>
      </c>
      <c r="W331" s="61" t="str">
        <f>IF('ouderschapsverlof na 1e jaar'!N370="","",'ouderschapsverlof na 1e jaar'!K$41+Q331)</f>
        <v/>
      </c>
      <c r="X331" s="61" t="str">
        <f>IF('ouderschapsverlof na 1e jaar'!O370="","",'ouderschapsverlof na 1e jaar'!K$41+R331)</f>
        <v/>
      </c>
      <c r="Y331" s="61" t="str">
        <f>IF('ouderschapsverlof na 1e jaar'!P370="","",'ouderschapsverlof na 1e jaar'!K$41+S331)</f>
        <v/>
      </c>
    </row>
    <row r="332" spans="1:25" x14ac:dyDescent="0.25">
      <c r="A332" s="1"/>
      <c r="I332" s="34" t="str">
        <f>IF(T331="","",IF(T331+7&gt;='ouderschapsverlof na 1e jaar'!J$20,"",I331+7))</f>
        <v/>
      </c>
      <c r="J332" s="61" t="str">
        <f>IF('ouderschapsverlof na 1e jaar'!C371="","",'ouderschapsverlof na 1e jaar'!B$41+O332)</f>
        <v/>
      </c>
      <c r="K332" s="61" t="str">
        <f>IF('ouderschapsverlof na 1e jaar'!D371="","",'ouderschapsverlof na 1e jaar'!B$41+P332)</f>
        <v/>
      </c>
      <c r="L332" s="61" t="str">
        <f>IF('ouderschapsverlof na 1e jaar'!E371="","",'ouderschapsverlof na 1e jaar'!B$41+Q332)</f>
        <v/>
      </c>
      <c r="M332" s="61" t="str">
        <f>IF('ouderschapsverlof na 1e jaar'!F371="","",'ouderschapsverlof na 1e jaar'!B$41+R332)</f>
        <v/>
      </c>
      <c r="N332" s="61" t="str">
        <f>IF('ouderschapsverlof na 1e jaar'!G371="","",'ouderschapsverlof na 1e jaar'!B$41+S332)</f>
        <v/>
      </c>
      <c r="O332" s="18">
        <v>2310</v>
      </c>
      <c r="P332" s="18">
        <v>2311</v>
      </c>
      <c r="Q332" s="18">
        <v>2312</v>
      </c>
      <c r="R332" s="18">
        <v>2313</v>
      </c>
      <c r="S332" s="18">
        <v>2314</v>
      </c>
      <c r="T332" s="34" t="str">
        <f>IF(T331="","",IF(T331+7&gt;='ouderschapsverlof na 1e jaar'!U$20,"",T331+7))</f>
        <v/>
      </c>
      <c r="U332" s="61" t="str">
        <f>IF('ouderschapsverlof na 1e jaar'!L371="","",'ouderschapsverlof na 1e jaar'!K$41+O332)</f>
        <v/>
      </c>
      <c r="V332" s="61" t="str">
        <f>IF('ouderschapsverlof na 1e jaar'!M371="","",'ouderschapsverlof na 1e jaar'!K$41+P332)</f>
        <v/>
      </c>
      <c r="W332" s="61" t="str">
        <f>IF('ouderschapsverlof na 1e jaar'!N371="","",'ouderschapsverlof na 1e jaar'!K$41+Q332)</f>
        <v/>
      </c>
      <c r="X332" s="61" t="str">
        <f>IF('ouderschapsverlof na 1e jaar'!O371="","",'ouderschapsverlof na 1e jaar'!K$41+R332)</f>
        <v/>
      </c>
      <c r="Y332" s="61" t="str">
        <f>IF('ouderschapsverlof na 1e jaar'!P371="","",'ouderschapsverlof na 1e jaar'!K$41+S332)</f>
        <v/>
      </c>
    </row>
    <row r="333" spans="1:25" x14ac:dyDescent="0.25">
      <c r="A333" s="1"/>
      <c r="I333" s="34" t="str">
        <f>IF(T332="","",IF(T332+7&gt;='ouderschapsverlof na 1e jaar'!J$20,"",I332+7))</f>
        <v/>
      </c>
      <c r="J333" s="61" t="str">
        <f>IF('ouderschapsverlof na 1e jaar'!C372="","",'ouderschapsverlof na 1e jaar'!B$41+O333)</f>
        <v/>
      </c>
      <c r="K333" s="61" t="str">
        <f>IF('ouderschapsverlof na 1e jaar'!D372="","",'ouderschapsverlof na 1e jaar'!B$41+P333)</f>
        <v/>
      </c>
      <c r="L333" s="61" t="str">
        <f>IF('ouderschapsverlof na 1e jaar'!E372="","",'ouderschapsverlof na 1e jaar'!B$41+Q333)</f>
        <v/>
      </c>
      <c r="M333" s="61" t="str">
        <f>IF('ouderschapsverlof na 1e jaar'!F372="","",'ouderschapsverlof na 1e jaar'!B$41+R333)</f>
        <v/>
      </c>
      <c r="N333" s="61" t="str">
        <f>IF('ouderschapsverlof na 1e jaar'!G372="","",'ouderschapsverlof na 1e jaar'!B$41+S333)</f>
        <v/>
      </c>
      <c r="O333" s="18">
        <v>2317</v>
      </c>
      <c r="P333" s="18">
        <v>2318</v>
      </c>
      <c r="Q333" s="18">
        <v>2319</v>
      </c>
      <c r="R333" s="18">
        <v>2320</v>
      </c>
      <c r="S333" s="18">
        <v>2321</v>
      </c>
      <c r="T333" s="34" t="str">
        <f>IF(T332="","",IF(T332+7&gt;='ouderschapsverlof na 1e jaar'!U$20,"",T332+7))</f>
        <v/>
      </c>
      <c r="U333" s="61" t="str">
        <f>IF('ouderschapsverlof na 1e jaar'!L372="","",'ouderschapsverlof na 1e jaar'!K$41+O333)</f>
        <v/>
      </c>
      <c r="V333" s="61" t="str">
        <f>IF('ouderschapsverlof na 1e jaar'!M372="","",'ouderschapsverlof na 1e jaar'!K$41+P333)</f>
        <v/>
      </c>
      <c r="W333" s="61" t="str">
        <f>IF('ouderschapsverlof na 1e jaar'!N372="","",'ouderschapsverlof na 1e jaar'!K$41+Q333)</f>
        <v/>
      </c>
      <c r="X333" s="61" t="str">
        <f>IF('ouderschapsverlof na 1e jaar'!O372="","",'ouderschapsverlof na 1e jaar'!K$41+R333)</f>
        <v/>
      </c>
      <c r="Y333" s="61" t="str">
        <f>IF('ouderschapsverlof na 1e jaar'!P372="","",'ouderschapsverlof na 1e jaar'!K$41+S333)</f>
        <v/>
      </c>
    </row>
    <row r="334" spans="1:25" x14ac:dyDescent="0.25">
      <c r="A334" s="1"/>
      <c r="I334" s="34" t="str">
        <f>IF(T333="","",IF(T333+7&gt;='ouderschapsverlof na 1e jaar'!J$20,"",I333+7))</f>
        <v/>
      </c>
      <c r="J334" s="61" t="str">
        <f>IF('ouderschapsverlof na 1e jaar'!C373="","",'ouderschapsverlof na 1e jaar'!B$41+O334)</f>
        <v/>
      </c>
      <c r="K334" s="61" t="str">
        <f>IF('ouderschapsverlof na 1e jaar'!D373="","",'ouderschapsverlof na 1e jaar'!B$41+P334)</f>
        <v/>
      </c>
      <c r="L334" s="61" t="str">
        <f>IF('ouderschapsverlof na 1e jaar'!E373="","",'ouderschapsverlof na 1e jaar'!B$41+Q334)</f>
        <v/>
      </c>
      <c r="M334" s="61" t="str">
        <f>IF('ouderschapsverlof na 1e jaar'!F373="","",'ouderschapsverlof na 1e jaar'!B$41+R334)</f>
        <v/>
      </c>
      <c r="N334" s="61" t="str">
        <f>IF('ouderschapsverlof na 1e jaar'!G373="","",'ouderschapsverlof na 1e jaar'!B$41+S334)</f>
        <v/>
      </c>
      <c r="O334" s="18">
        <v>2324</v>
      </c>
      <c r="P334" s="18">
        <v>2325</v>
      </c>
      <c r="Q334" s="18">
        <v>2326</v>
      </c>
      <c r="R334" s="18">
        <v>2327</v>
      </c>
      <c r="S334" s="18">
        <v>2328</v>
      </c>
      <c r="T334" s="34" t="str">
        <f>IF(T333="","",IF(T333+7&gt;='ouderschapsverlof na 1e jaar'!U$20,"",T333+7))</f>
        <v/>
      </c>
      <c r="U334" s="61" t="str">
        <f>IF('ouderschapsverlof na 1e jaar'!L373="","",'ouderschapsverlof na 1e jaar'!K$41+O334)</f>
        <v/>
      </c>
      <c r="V334" s="61" t="str">
        <f>IF('ouderschapsverlof na 1e jaar'!M373="","",'ouderschapsverlof na 1e jaar'!K$41+P334)</f>
        <v/>
      </c>
      <c r="W334" s="61" t="str">
        <f>IF('ouderschapsverlof na 1e jaar'!N373="","",'ouderschapsverlof na 1e jaar'!K$41+Q334)</f>
        <v/>
      </c>
      <c r="X334" s="61" t="str">
        <f>IF('ouderschapsverlof na 1e jaar'!O373="","",'ouderschapsverlof na 1e jaar'!K$41+R334)</f>
        <v/>
      </c>
      <c r="Y334" s="61" t="str">
        <f>IF('ouderschapsverlof na 1e jaar'!P373="","",'ouderschapsverlof na 1e jaar'!K$41+S334)</f>
        <v/>
      </c>
    </row>
    <row r="335" spans="1:25" x14ac:dyDescent="0.25">
      <c r="A335" s="1"/>
      <c r="I335" s="34" t="str">
        <f>IF(T334="","",IF(T334+7&gt;='ouderschapsverlof na 1e jaar'!J$20,"",I334+7))</f>
        <v/>
      </c>
      <c r="J335" s="61" t="str">
        <f>IF('ouderschapsverlof na 1e jaar'!C374="","",'ouderschapsverlof na 1e jaar'!B$41+O335)</f>
        <v/>
      </c>
      <c r="K335" s="61" t="str">
        <f>IF('ouderschapsverlof na 1e jaar'!D374="","",'ouderschapsverlof na 1e jaar'!B$41+P335)</f>
        <v/>
      </c>
      <c r="L335" s="61" t="str">
        <f>IF('ouderschapsverlof na 1e jaar'!E374="","",'ouderschapsverlof na 1e jaar'!B$41+Q335)</f>
        <v/>
      </c>
      <c r="M335" s="61" t="str">
        <f>IF('ouderschapsverlof na 1e jaar'!F374="","",'ouderschapsverlof na 1e jaar'!B$41+R335)</f>
        <v/>
      </c>
      <c r="N335" s="61" t="str">
        <f>IF('ouderschapsverlof na 1e jaar'!G374="","",'ouderschapsverlof na 1e jaar'!B$41+S335)</f>
        <v/>
      </c>
      <c r="O335" s="18">
        <v>2331</v>
      </c>
      <c r="P335" s="18">
        <v>2332</v>
      </c>
      <c r="Q335" s="18">
        <v>2333</v>
      </c>
      <c r="R335" s="18">
        <v>2334</v>
      </c>
      <c r="S335" s="18">
        <v>2335</v>
      </c>
      <c r="T335" s="34" t="str">
        <f>IF(T334="","",IF(T334+7&gt;='ouderschapsverlof na 1e jaar'!U$20,"",T334+7))</f>
        <v/>
      </c>
      <c r="U335" s="61" t="str">
        <f>IF('ouderschapsverlof na 1e jaar'!L374="","",'ouderschapsverlof na 1e jaar'!K$41+O335)</f>
        <v/>
      </c>
      <c r="V335" s="61" t="str">
        <f>IF('ouderschapsverlof na 1e jaar'!M374="","",'ouderschapsverlof na 1e jaar'!K$41+P335)</f>
        <v/>
      </c>
      <c r="W335" s="61" t="str">
        <f>IF('ouderschapsverlof na 1e jaar'!N374="","",'ouderschapsverlof na 1e jaar'!K$41+Q335)</f>
        <v/>
      </c>
      <c r="X335" s="61" t="str">
        <f>IF('ouderschapsverlof na 1e jaar'!O374="","",'ouderschapsverlof na 1e jaar'!K$41+R335)</f>
        <v/>
      </c>
      <c r="Y335" s="61" t="str">
        <f>IF('ouderschapsverlof na 1e jaar'!P374="","",'ouderschapsverlof na 1e jaar'!K$41+S335)</f>
        <v/>
      </c>
    </row>
    <row r="336" spans="1:25" x14ac:dyDescent="0.25">
      <c r="A336" s="1"/>
      <c r="I336" s="34" t="str">
        <f>IF(T335="","",IF(T335+7&gt;='ouderschapsverlof na 1e jaar'!J$20,"",I335+7))</f>
        <v/>
      </c>
      <c r="J336" s="61" t="str">
        <f>IF('ouderschapsverlof na 1e jaar'!C375="","",'ouderschapsverlof na 1e jaar'!B$41+O336)</f>
        <v/>
      </c>
      <c r="K336" s="61" t="str">
        <f>IF('ouderschapsverlof na 1e jaar'!D375="","",'ouderschapsverlof na 1e jaar'!B$41+P336)</f>
        <v/>
      </c>
      <c r="L336" s="61" t="str">
        <f>IF('ouderschapsverlof na 1e jaar'!E375="","",'ouderschapsverlof na 1e jaar'!B$41+Q336)</f>
        <v/>
      </c>
      <c r="M336" s="61" t="str">
        <f>IF('ouderschapsverlof na 1e jaar'!F375="","",'ouderschapsverlof na 1e jaar'!B$41+R336)</f>
        <v/>
      </c>
      <c r="N336" s="61" t="str">
        <f>IF('ouderschapsverlof na 1e jaar'!G375="","",'ouderschapsverlof na 1e jaar'!B$41+S336)</f>
        <v/>
      </c>
      <c r="O336" s="18">
        <v>2338</v>
      </c>
      <c r="P336" s="18">
        <v>2339</v>
      </c>
      <c r="Q336" s="18">
        <v>2340</v>
      </c>
      <c r="R336" s="18">
        <v>2341</v>
      </c>
      <c r="S336" s="18">
        <v>2342</v>
      </c>
      <c r="T336" s="34" t="str">
        <f>IF(T335="","",IF(T335+7&gt;='ouderschapsverlof na 1e jaar'!U$20,"",T335+7))</f>
        <v/>
      </c>
      <c r="U336" s="61" t="str">
        <f>IF('ouderschapsverlof na 1e jaar'!L375="","",'ouderschapsverlof na 1e jaar'!K$41+O336)</f>
        <v/>
      </c>
      <c r="V336" s="61" t="str">
        <f>IF('ouderschapsverlof na 1e jaar'!M375="","",'ouderschapsverlof na 1e jaar'!K$41+P336)</f>
        <v/>
      </c>
      <c r="W336" s="61" t="str">
        <f>IF('ouderschapsverlof na 1e jaar'!N375="","",'ouderschapsverlof na 1e jaar'!K$41+Q336)</f>
        <v/>
      </c>
      <c r="X336" s="61" t="str">
        <f>IF('ouderschapsverlof na 1e jaar'!O375="","",'ouderschapsverlof na 1e jaar'!K$41+R336)</f>
        <v/>
      </c>
      <c r="Y336" s="61" t="str">
        <f>IF('ouderschapsverlof na 1e jaar'!P375="","",'ouderschapsverlof na 1e jaar'!K$41+S336)</f>
        <v/>
      </c>
    </row>
    <row r="337" spans="1:25" x14ac:dyDescent="0.25">
      <c r="A337" s="1"/>
      <c r="I337" s="34" t="str">
        <f>IF(T336="","",IF(T336+7&gt;='ouderschapsverlof na 1e jaar'!J$20,"",I336+7))</f>
        <v/>
      </c>
      <c r="J337" s="61" t="str">
        <f>IF('ouderschapsverlof na 1e jaar'!C376="","",'ouderschapsverlof na 1e jaar'!B$41+O337)</f>
        <v/>
      </c>
      <c r="K337" s="61" t="str">
        <f>IF('ouderschapsverlof na 1e jaar'!D376="","",'ouderschapsverlof na 1e jaar'!B$41+P337)</f>
        <v/>
      </c>
      <c r="L337" s="61" t="str">
        <f>IF('ouderschapsverlof na 1e jaar'!E376="","",'ouderschapsverlof na 1e jaar'!B$41+Q337)</f>
        <v/>
      </c>
      <c r="M337" s="61" t="str">
        <f>IF('ouderschapsverlof na 1e jaar'!F376="","",'ouderschapsverlof na 1e jaar'!B$41+R337)</f>
        <v/>
      </c>
      <c r="N337" s="61" t="str">
        <f>IF('ouderschapsverlof na 1e jaar'!G376="","",'ouderschapsverlof na 1e jaar'!B$41+S337)</f>
        <v/>
      </c>
      <c r="O337" s="18">
        <v>2345</v>
      </c>
      <c r="P337" s="18">
        <v>2346</v>
      </c>
      <c r="Q337" s="18">
        <v>2347</v>
      </c>
      <c r="R337" s="18">
        <v>2348</v>
      </c>
      <c r="S337" s="18">
        <v>2349</v>
      </c>
      <c r="T337" s="34" t="str">
        <f>IF(T336="","",IF(T336+7&gt;='ouderschapsverlof na 1e jaar'!U$20,"",T336+7))</f>
        <v/>
      </c>
      <c r="U337" s="61" t="str">
        <f>IF('ouderschapsverlof na 1e jaar'!L376="","",'ouderschapsverlof na 1e jaar'!K$41+O337)</f>
        <v/>
      </c>
      <c r="V337" s="61" t="str">
        <f>IF('ouderschapsverlof na 1e jaar'!M376="","",'ouderschapsverlof na 1e jaar'!K$41+P337)</f>
        <v/>
      </c>
      <c r="W337" s="61" t="str">
        <f>IF('ouderschapsverlof na 1e jaar'!N376="","",'ouderschapsverlof na 1e jaar'!K$41+Q337)</f>
        <v/>
      </c>
      <c r="X337" s="61" t="str">
        <f>IF('ouderschapsverlof na 1e jaar'!O376="","",'ouderschapsverlof na 1e jaar'!K$41+R337)</f>
        <v/>
      </c>
      <c r="Y337" s="61" t="str">
        <f>IF('ouderschapsverlof na 1e jaar'!P376="","",'ouderschapsverlof na 1e jaar'!K$41+S337)</f>
        <v/>
      </c>
    </row>
    <row r="338" spans="1:25" x14ac:dyDescent="0.25">
      <c r="A338" s="1"/>
      <c r="I338" s="34" t="str">
        <f>IF(T337="","",IF(T337+7&gt;='ouderschapsverlof na 1e jaar'!J$20,"",I337+7))</f>
        <v/>
      </c>
      <c r="J338" s="61" t="str">
        <f>IF('ouderschapsverlof na 1e jaar'!C377="","",'ouderschapsverlof na 1e jaar'!B$41+O338)</f>
        <v/>
      </c>
      <c r="K338" s="61" t="str">
        <f>IF('ouderschapsverlof na 1e jaar'!D377="","",'ouderschapsverlof na 1e jaar'!B$41+P338)</f>
        <v/>
      </c>
      <c r="L338" s="61" t="str">
        <f>IF('ouderschapsverlof na 1e jaar'!E377="","",'ouderschapsverlof na 1e jaar'!B$41+Q338)</f>
        <v/>
      </c>
      <c r="M338" s="61" t="str">
        <f>IF('ouderschapsverlof na 1e jaar'!F377="","",'ouderschapsverlof na 1e jaar'!B$41+R338)</f>
        <v/>
      </c>
      <c r="N338" s="61" t="str">
        <f>IF('ouderschapsverlof na 1e jaar'!G377="","",'ouderschapsverlof na 1e jaar'!B$41+S338)</f>
        <v/>
      </c>
      <c r="O338" s="18">
        <v>2352</v>
      </c>
      <c r="P338" s="18">
        <v>2353</v>
      </c>
      <c r="Q338" s="18">
        <v>2354</v>
      </c>
      <c r="R338" s="18">
        <v>2355</v>
      </c>
      <c r="S338" s="18">
        <v>2356</v>
      </c>
      <c r="T338" s="34" t="str">
        <f>IF(T337="","",IF(T337+7&gt;='ouderschapsverlof na 1e jaar'!U$20,"",T337+7))</f>
        <v/>
      </c>
      <c r="U338" s="61" t="str">
        <f>IF('ouderschapsverlof na 1e jaar'!L377="","",'ouderschapsverlof na 1e jaar'!K$41+O338)</f>
        <v/>
      </c>
      <c r="V338" s="61" t="str">
        <f>IF('ouderschapsverlof na 1e jaar'!M377="","",'ouderschapsverlof na 1e jaar'!K$41+P338)</f>
        <v/>
      </c>
      <c r="W338" s="61" t="str">
        <f>IF('ouderschapsverlof na 1e jaar'!N377="","",'ouderschapsverlof na 1e jaar'!K$41+Q338)</f>
        <v/>
      </c>
      <c r="X338" s="61" t="str">
        <f>IF('ouderschapsverlof na 1e jaar'!O377="","",'ouderschapsverlof na 1e jaar'!K$41+R338)</f>
        <v/>
      </c>
      <c r="Y338" s="61" t="str">
        <f>IF('ouderschapsverlof na 1e jaar'!P377="","",'ouderschapsverlof na 1e jaar'!K$41+S338)</f>
        <v/>
      </c>
    </row>
    <row r="339" spans="1:25" x14ac:dyDescent="0.25">
      <c r="A339" s="1"/>
      <c r="I339" s="34" t="str">
        <f>IF(T338="","",IF(T338+7&gt;='ouderschapsverlof na 1e jaar'!J$20,"",I338+7))</f>
        <v/>
      </c>
      <c r="J339" s="61" t="str">
        <f>IF('ouderschapsverlof na 1e jaar'!C378="","",'ouderschapsverlof na 1e jaar'!B$41+O339)</f>
        <v/>
      </c>
      <c r="K339" s="61" t="str">
        <f>IF('ouderschapsverlof na 1e jaar'!D378="","",'ouderschapsverlof na 1e jaar'!B$41+P339)</f>
        <v/>
      </c>
      <c r="L339" s="61" t="str">
        <f>IF('ouderschapsverlof na 1e jaar'!E378="","",'ouderschapsverlof na 1e jaar'!B$41+Q339)</f>
        <v/>
      </c>
      <c r="M339" s="61" t="str">
        <f>IF('ouderschapsverlof na 1e jaar'!F378="","",'ouderschapsverlof na 1e jaar'!B$41+R339)</f>
        <v/>
      </c>
      <c r="N339" s="61" t="str">
        <f>IF('ouderschapsverlof na 1e jaar'!G378="","",'ouderschapsverlof na 1e jaar'!B$41+S339)</f>
        <v/>
      </c>
      <c r="O339" s="18">
        <v>2359</v>
      </c>
      <c r="P339" s="18">
        <v>2360</v>
      </c>
      <c r="Q339" s="18">
        <v>2361</v>
      </c>
      <c r="R339" s="18">
        <v>2362</v>
      </c>
      <c r="S339" s="18">
        <v>2363</v>
      </c>
      <c r="T339" s="34" t="str">
        <f>IF(T338="","",IF(T338+7&gt;='ouderschapsverlof na 1e jaar'!U$20,"",T338+7))</f>
        <v/>
      </c>
      <c r="U339" s="61" t="str">
        <f>IF('ouderschapsverlof na 1e jaar'!L378="","",'ouderschapsverlof na 1e jaar'!K$41+O339)</f>
        <v/>
      </c>
      <c r="V339" s="61" t="str">
        <f>IF('ouderschapsverlof na 1e jaar'!M378="","",'ouderschapsverlof na 1e jaar'!K$41+P339)</f>
        <v/>
      </c>
      <c r="W339" s="61" t="str">
        <f>IF('ouderschapsverlof na 1e jaar'!N378="","",'ouderschapsverlof na 1e jaar'!K$41+Q339)</f>
        <v/>
      </c>
      <c r="X339" s="61" t="str">
        <f>IF('ouderschapsverlof na 1e jaar'!O378="","",'ouderschapsverlof na 1e jaar'!K$41+R339)</f>
        <v/>
      </c>
      <c r="Y339" s="61" t="str">
        <f>IF('ouderschapsverlof na 1e jaar'!P378="","",'ouderschapsverlof na 1e jaar'!K$41+S339)</f>
        <v/>
      </c>
    </row>
    <row r="340" spans="1:25" x14ac:dyDescent="0.25">
      <c r="A340" s="1"/>
      <c r="I340" s="34" t="str">
        <f>IF(T339="","",IF(T339+7&gt;='ouderschapsverlof na 1e jaar'!J$20,"",I339+7))</f>
        <v/>
      </c>
      <c r="J340" s="61" t="str">
        <f>IF('ouderschapsverlof na 1e jaar'!C379="","",'ouderschapsverlof na 1e jaar'!B$41+O340)</f>
        <v/>
      </c>
      <c r="K340" s="61" t="str">
        <f>IF('ouderschapsverlof na 1e jaar'!D379="","",'ouderschapsverlof na 1e jaar'!B$41+P340)</f>
        <v/>
      </c>
      <c r="L340" s="61" t="str">
        <f>IF('ouderschapsverlof na 1e jaar'!E379="","",'ouderschapsverlof na 1e jaar'!B$41+Q340)</f>
        <v/>
      </c>
      <c r="M340" s="61" t="str">
        <f>IF('ouderschapsverlof na 1e jaar'!F379="","",'ouderschapsverlof na 1e jaar'!B$41+R340)</f>
        <v/>
      </c>
      <c r="N340" s="61" t="str">
        <f>IF('ouderschapsverlof na 1e jaar'!G379="","",'ouderschapsverlof na 1e jaar'!B$41+S340)</f>
        <v/>
      </c>
      <c r="O340" s="18">
        <v>2366</v>
      </c>
      <c r="P340" s="18">
        <v>2367</v>
      </c>
      <c r="Q340" s="18">
        <v>2368</v>
      </c>
      <c r="R340" s="18">
        <v>2369</v>
      </c>
      <c r="S340" s="18">
        <v>2370</v>
      </c>
      <c r="T340" s="34" t="str">
        <f>IF(T339="","",IF(T339+7&gt;='ouderschapsverlof na 1e jaar'!U$20,"",T339+7))</f>
        <v/>
      </c>
      <c r="U340" s="61" t="str">
        <f>IF('ouderschapsverlof na 1e jaar'!L379="","",'ouderschapsverlof na 1e jaar'!K$41+O340)</f>
        <v/>
      </c>
      <c r="V340" s="61" t="str">
        <f>IF('ouderschapsverlof na 1e jaar'!M379="","",'ouderschapsverlof na 1e jaar'!K$41+P340)</f>
        <v/>
      </c>
      <c r="W340" s="61" t="str">
        <f>IF('ouderschapsverlof na 1e jaar'!N379="","",'ouderschapsverlof na 1e jaar'!K$41+Q340)</f>
        <v/>
      </c>
      <c r="X340" s="61" t="str">
        <f>IF('ouderschapsverlof na 1e jaar'!O379="","",'ouderschapsverlof na 1e jaar'!K$41+R340)</f>
        <v/>
      </c>
      <c r="Y340" s="61" t="str">
        <f>IF('ouderschapsverlof na 1e jaar'!P379="","",'ouderschapsverlof na 1e jaar'!K$41+S340)</f>
        <v/>
      </c>
    </row>
    <row r="341" spans="1:25" x14ac:dyDescent="0.25">
      <c r="A341" s="1"/>
      <c r="I341" s="34" t="str">
        <f>IF(T340="","",IF(T340+7&gt;='ouderschapsverlof na 1e jaar'!J$20,"",I340+7))</f>
        <v/>
      </c>
      <c r="J341" s="61" t="str">
        <f>IF('ouderschapsverlof na 1e jaar'!C380="","",'ouderschapsverlof na 1e jaar'!B$41+O341)</f>
        <v/>
      </c>
      <c r="K341" s="61" t="str">
        <f>IF('ouderschapsverlof na 1e jaar'!D380="","",'ouderschapsverlof na 1e jaar'!B$41+P341)</f>
        <v/>
      </c>
      <c r="L341" s="61" t="str">
        <f>IF('ouderschapsverlof na 1e jaar'!E380="","",'ouderschapsverlof na 1e jaar'!B$41+Q341)</f>
        <v/>
      </c>
      <c r="M341" s="61" t="str">
        <f>IF('ouderschapsverlof na 1e jaar'!F380="","",'ouderschapsverlof na 1e jaar'!B$41+R341)</f>
        <v/>
      </c>
      <c r="N341" s="61" t="str">
        <f>IF('ouderschapsverlof na 1e jaar'!G380="","",'ouderschapsverlof na 1e jaar'!B$41+S341)</f>
        <v/>
      </c>
      <c r="O341" s="18">
        <v>2373</v>
      </c>
      <c r="P341" s="18">
        <v>2374</v>
      </c>
      <c r="Q341" s="18">
        <v>2375</v>
      </c>
      <c r="R341" s="18">
        <v>2376</v>
      </c>
      <c r="S341" s="18">
        <v>2377</v>
      </c>
      <c r="T341" s="34" t="str">
        <f>IF(T340="","",IF(T340+7&gt;='ouderschapsverlof na 1e jaar'!U$20,"",T340+7))</f>
        <v/>
      </c>
      <c r="U341" s="61" t="str">
        <f>IF('ouderschapsverlof na 1e jaar'!L380="","",'ouderschapsverlof na 1e jaar'!K$41+O341)</f>
        <v/>
      </c>
      <c r="V341" s="61" t="str">
        <f>IF('ouderschapsverlof na 1e jaar'!M380="","",'ouderschapsverlof na 1e jaar'!K$41+P341)</f>
        <v/>
      </c>
      <c r="W341" s="61" t="str">
        <f>IF('ouderschapsverlof na 1e jaar'!N380="","",'ouderschapsverlof na 1e jaar'!K$41+Q341)</f>
        <v/>
      </c>
      <c r="X341" s="61" t="str">
        <f>IF('ouderschapsverlof na 1e jaar'!O380="","",'ouderschapsverlof na 1e jaar'!K$41+R341)</f>
        <v/>
      </c>
      <c r="Y341" s="61" t="str">
        <f>IF('ouderschapsverlof na 1e jaar'!P380="","",'ouderschapsverlof na 1e jaar'!K$41+S341)</f>
        <v/>
      </c>
    </row>
    <row r="342" spans="1:25" x14ac:dyDescent="0.25">
      <c r="A342" s="1"/>
      <c r="I342" s="34" t="str">
        <f>IF(T341="","",IF(T341+7&gt;='ouderschapsverlof na 1e jaar'!J$20,"",I341+7))</f>
        <v/>
      </c>
      <c r="J342" s="61" t="str">
        <f>IF('ouderschapsverlof na 1e jaar'!C381="","",'ouderschapsverlof na 1e jaar'!B$41+O342)</f>
        <v/>
      </c>
      <c r="K342" s="61" t="str">
        <f>IF('ouderschapsverlof na 1e jaar'!D381="","",'ouderschapsverlof na 1e jaar'!B$41+P342)</f>
        <v/>
      </c>
      <c r="L342" s="61" t="str">
        <f>IF('ouderschapsverlof na 1e jaar'!E381="","",'ouderschapsverlof na 1e jaar'!B$41+Q342)</f>
        <v/>
      </c>
      <c r="M342" s="61" t="str">
        <f>IF('ouderschapsverlof na 1e jaar'!F381="","",'ouderschapsverlof na 1e jaar'!B$41+R342)</f>
        <v/>
      </c>
      <c r="N342" s="61" t="str">
        <f>IF('ouderschapsverlof na 1e jaar'!G381="","",'ouderschapsverlof na 1e jaar'!B$41+S342)</f>
        <v/>
      </c>
      <c r="O342" s="18">
        <v>2380</v>
      </c>
      <c r="P342" s="18">
        <v>2381</v>
      </c>
      <c r="Q342" s="18">
        <v>2382</v>
      </c>
      <c r="R342" s="18">
        <v>2383</v>
      </c>
      <c r="S342" s="18">
        <v>2384</v>
      </c>
      <c r="T342" s="34" t="str">
        <f>IF(T341="","",IF(T341+7&gt;='ouderschapsverlof na 1e jaar'!U$20,"",T341+7))</f>
        <v/>
      </c>
      <c r="U342" s="61" t="str">
        <f>IF('ouderschapsverlof na 1e jaar'!L381="","",'ouderschapsverlof na 1e jaar'!K$41+O342)</f>
        <v/>
      </c>
      <c r="V342" s="61" t="str">
        <f>IF('ouderschapsverlof na 1e jaar'!M381="","",'ouderschapsverlof na 1e jaar'!K$41+P342)</f>
        <v/>
      </c>
      <c r="W342" s="61" t="str">
        <f>IF('ouderschapsverlof na 1e jaar'!N381="","",'ouderschapsverlof na 1e jaar'!K$41+Q342)</f>
        <v/>
      </c>
      <c r="X342" s="61" t="str">
        <f>IF('ouderschapsverlof na 1e jaar'!O381="","",'ouderschapsverlof na 1e jaar'!K$41+R342)</f>
        <v/>
      </c>
      <c r="Y342" s="61" t="str">
        <f>IF('ouderschapsverlof na 1e jaar'!P381="","",'ouderschapsverlof na 1e jaar'!K$41+S342)</f>
        <v/>
      </c>
    </row>
    <row r="343" spans="1:25" x14ac:dyDescent="0.25">
      <c r="A343" s="1"/>
      <c r="I343" s="34" t="str">
        <f>IF(T342="","",IF(T342+7&gt;='ouderschapsverlof na 1e jaar'!J$20,"",I342+7))</f>
        <v/>
      </c>
      <c r="J343" s="61" t="str">
        <f>IF('ouderschapsverlof na 1e jaar'!C382="","",'ouderschapsverlof na 1e jaar'!B$41+O343)</f>
        <v/>
      </c>
      <c r="K343" s="61" t="str">
        <f>IF('ouderschapsverlof na 1e jaar'!D382="","",'ouderschapsverlof na 1e jaar'!B$41+P343)</f>
        <v/>
      </c>
      <c r="L343" s="61" t="str">
        <f>IF('ouderschapsverlof na 1e jaar'!E382="","",'ouderschapsverlof na 1e jaar'!B$41+Q343)</f>
        <v/>
      </c>
      <c r="M343" s="61" t="str">
        <f>IF('ouderschapsverlof na 1e jaar'!F382="","",'ouderschapsverlof na 1e jaar'!B$41+R343)</f>
        <v/>
      </c>
      <c r="N343" s="61" t="str">
        <f>IF('ouderschapsverlof na 1e jaar'!G382="","",'ouderschapsverlof na 1e jaar'!B$41+S343)</f>
        <v/>
      </c>
      <c r="O343" s="18">
        <v>2387</v>
      </c>
      <c r="P343" s="18">
        <v>2388</v>
      </c>
      <c r="Q343" s="18">
        <v>2389</v>
      </c>
      <c r="R343" s="18">
        <v>2390</v>
      </c>
      <c r="S343" s="18">
        <v>2391</v>
      </c>
      <c r="T343" s="34" t="str">
        <f>IF(T342="","",IF(T342+7&gt;='ouderschapsverlof na 1e jaar'!U$20,"",T342+7))</f>
        <v/>
      </c>
      <c r="U343" s="61" t="str">
        <f>IF('ouderschapsverlof na 1e jaar'!L382="","",'ouderschapsverlof na 1e jaar'!K$41+O343)</f>
        <v/>
      </c>
      <c r="V343" s="61" t="str">
        <f>IF('ouderschapsverlof na 1e jaar'!M382="","",'ouderschapsverlof na 1e jaar'!K$41+P343)</f>
        <v/>
      </c>
      <c r="W343" s="61" t="str">
        <f>IF('ouderschapsverlof na 1e jaar'!N382="","",'ouderschapsverlof na 1e jaar'!K$41+Q343)</f>
        <v/>
      </c>
      <c r="X343" s="61" t="str">
        <f>IF('ouderschapsverlof na 1e jaar'!O382="","",'ouderschapsverlof na 1e jaar'!K$41+R343)</f>
        <v/>
      </c>
      <c r="Y343" s="61" t="str">
        <f>IF('ouderschapsverlof na 1e jaar'!P382="","",'ouderschapsverlof na 1e jaar'!K$41+S343)</f>
        <v/>
      </c>
    </row>
    <row r="344" spans="1:25" x14ac:dyDescent="0.25">
      <c r="A344" s="1"/>
      <c r="I344" s="34" t="str">
        <f>IF(T343="","",IF(T343+7&gt;='ouderschapsverlof na 1e jaar'!J$20,"",I343+7))</f>
        <v/>
      </c>
      <c r="J344" s="61" t="str">
        <f>IF('ouderschapsverlof na 1e jaar'!C383="","",'ouderschapsverlof na 1e jaar'!B$41+O344)</f>
        <v/>
      </c>
      <c r="K344" s="61" t="str">
        <f>IF('ouderschapsverlof na 1e jaar'!D383="","",'ouderschapsverlof na 1e jaar'!B$41+P344)</f>
        <v/>
      </c>
      <c r="L344" s="61" t="str">
        <f>IF('ouderschapsverlof na 1e jaar'!E383="","",'ouderschapsverlof na 1e jaar'!B$41+Q344)</f>
        <v/>
      </c>
      <c r="M344" s="61" t="str">
        <f>IF('ouderschapsverlof na 1e jaar'!F383="","",'ouderschapsverlof na 1e jaar'!B$41+R344)</f>
        <v/>
      </c>
      <c r="N344" s="61" t="str">
        <f>IF('ouderschapsverlof na 1e jaar'!G383="","",'ouderschapsverlof na 1e jaar'!B$41+S344)</f>
        <v/>
      </c>
      <c r="O344" s="18">
        <v>2394</v>
      </c>
      <c r="P344" s="18">
        <v>2395</v>
      </c>
      <c r="Q344" s="18">
        <v>2396</v>
      </c>
      <c r="R344" s="18">
        <v>2397</v>
      </c>
      <c r="S344" s="18">
        <v>2398</v>
      </c>
      <c r="T344" s="34" t="str">
        <f>IF(T343="","",IF(T343+7&gt;='ouderschapsverlof na 1e jaar'!U$20,"",T343+7))</f>
        <v/>
      </c>
      <c r="U344" s="61" t="str">
        <f>IF('ouderschapsverlof na 1e jaar'!L383="","",'ouderschapsverlof na 1e jaar'!K$41+O344)</f>
        <v/>
      </c>
      <c r="V344" s="61" t="str">
        <f>IF('ouderschapsverlof na 1e jaar'!M383="","",'ouderschapsverlof na 1e jaar'!K$41+P344)</f>
        <v/>
      </c>
      <c r="W344" s="61" t="str">
        <f>IF('ouderschapsverlof na 1e jaar'!N383="","",'ouderschapsverlof na 1e jaar'!K$41+Q344)</f>
        <v/>
      </c>
      <c r="X344" s="61" t="str">
        <f>IF('ouderschapsverlof na 1e jaar'!O383="","",'ouderschapsverlof na 1e jaar'!K$41+R344)</f>
        <v/>
      </c>
      <c r="Y344" s="61" t="str">
        <f>IF('ouderschapsverlof na 1e jaar'!P383="","",'ouderschapsverlof na 1e jaar'!K$41+S344)</f>
        <v/>
      </c>
    </row>
    <row r="345" spans="1:25" x14ac:dyDescent="0.25">
      <c r="A345" s="1"/>
      <c r="I345" s="34" t="str">
        <f>IF(T344="","",IF(T344+7&gt;='ouderschapsverlof na 1e jaar'!J$20,"",I344+7))</f>
        <v/>
      </c>
      <c r="J345" s="61" t="str">
        <f>IF('ouderschapsverlof na 1e jaar'!C384="","",'ouderschapsverlof na 1e jaar'!B$41+O345)</f>
        <v/>
      </c>
      <c r="K345" s="61" t="str">
        <f>IF('ouderschapsverlof na 1e jaar'!D384="","",'ouderschapsverlof na 1e jaar'!B$41+P345)</f>
        <v/>
      </c>
      <c r="L345" s="61" t="str">
        <f>IF('ouderschapsverlof na 1e jaar'!E384="","",'ouderschapsverlof na 1e jaar'!B$41+Q345)</f>
        <v/>
      </c>
      <c r="M345" s="61" t="str">
        <f>IF('ouderschapsverlof na 1e jaar'!F384="","",'ouderschapsverlof na 1e jaar'!B$41+R345)</f>
        <v/>
      </c>
      <c r="N345" s="61" t="str">
        <f>IF('ouderschapsverlof na 1e jaar'!G384="","",'ouderschapsverlof na 1e jaar'!B$41+S345)</f>
        <v/>
      </c>
      <c r="O345" s="18">
        <v>2401</v>
      </c>
      <c r="P345" s="18">
        <v>2402</v>
      </c>
      <c r="Q345" s="18">
        <v>2403</v>
      </c>
      <c r="R345" s="18">
        <v>2404</v>
      </c>
      <c r="S345" s="18">
        <v>2405</v>
      </c>
      <c r="T345" s="34" t="str">
        <f>IF(T344="","",IF(T344+7&gt;='ouderschapsverlof na 1e jaar'!U$20,"",T344+7))</f>
        <v/>
      </c>
      <c r="U345" s="61" t="str">
        <f>IF('ouderschapsverlof na 1e jaar'!L384="","",'ouderschapsverlof na 1e jaar'!K$41+O345)</f>
        <v/>
      </c>
      <c r="V345" s="61" t="str">
        <f>IF('ouderschapsverlof na 1e jaar'!M384="","",'ouderschapsverlof na 1e jaar'!K$41+P345)</f>
        <v/>
      </c>
      <c r="W345" s="61" t="str">
        <f>IF('ouderschapsverlof na 1e jaar'!N384="","",'ouderschapsverlof na 1e jaar'!K$41+Q345)</f>
        <v/>
      </c>
      <c r="X345" s="61" t="str">
        <f>IF('ouderschapsverlof na 1e jaar'!O384="","",'ouderschapsverlof na 1e jaar'!K$41+R345)</f>
        <v/>
      </c>
      <c r="Y345" s="61" t="str">
        <f>IF('ouderschapsverlof na 1e jaar'!P384="","",'ouderschapsverlof na 1e jaar'!K$41+S345)</f>
        <v/>
      </c>
    </row>
    <row r="346" spans="1:25" x14ac:dyDescent="0.25">
      <c r="A346" s="1"/>
      <c r="I346" s="34" t="str">
        <f>IF(T345="","",IF(T345+7&gt;='ouderschapsverlof na 1e jaar'!J$20,"",I345+7))</f>
        <v/>
      </c>
      <c r="J346" s="61" t="str">
        <f>IF('ouderschapsverlof na 1e jaar'!C385="","",'ouderschapsverlof na 1e jaar'!B$41+O346)</f>
        <v/>
      </c>
      <c r="K346" s="61" t="str">
        <f>IF('ouderschapsverlof na 1e jaar'!D385="","",'ouderschapsverlof na 1e jaar'!B$41+P346)</f>
        <v/>
      </c>
      <c r="L346" s="61" t="str">
        <f>IF('ouderschapsverlof na 1e jaar'!E385="","",'ouderschapsverlof na 1e jaar'!B$41+Q346)</f>
        <v/>
      </c>
      <c r="M346" s="61" t="str">
        <f>IF('ouderschapsverlof na 1e jaar'!F385="","",'ouderschapsverlof na 1e jaar'!B$41+R346)</f>
        <v/>
      </c>
      <c r="N346" s="61" t="str">
        <f>IF('ouderschapsverlof na 1e jaar'!G385="","",'ouderschapsverlof na 1e jaar'!B$41+S346)</f>
        <v/>
      </c>
      <c r="O346" s="18">
        <v>2408</v>
      </c>
      <c r="P346" s="18">
        <v>2409</v>
      </c>
      <c r="Q346" s="18">
        <v>2410</v>
      </c>
      <c r="R346" s="18">
        <v>2411</v>
      </c>
      <c r="S346" s="18">
        <v>2412</v>
      </c>
      <c r="T346" s="34" t="str">
        <f>IF(T345="","",IF(T345+7&gt;='ouderschapsverlof na 1e jaar'!U$20,"",T345+7))</f>
        <v/>
      </c>
      <c r="U346" s="61" t="str">
        <f>IF('ouderschapsverlof na 1e jaar'!L385="","",'ouderschapsverlof na 1e jaar'!K$41+O346)</f>
        <v/>
      </c>
      <c r="V346" s="61" t="str">
        <f>IF('ouderschapsverlof na 1e jaar'!M385="","",'ouderschapsverlof na 1e jaar'!K$41+P346)</f>
        <v/>
      </c>
      <c r="W346" s="61" t="str">
        <f>IF('ouderschapsverlof na 1e jaar'!N385="","",'ouderschapsverlof na 1e jaar'!K$41+Q346)</f>
        <v/>
      </c>
      <c r="X346" s="61" t="str">
        <f>IF('ouderschapsverlof na 1e jaar'!O385="","",'ouderschapsverlof na 1e jaar'!K$41+R346)</f>
        <v/>
      </c>
      <c r="Y346" s="61" t="str">
        <f>IF('ouderschapsverlof na 1e jaar'!P385="","",'ouderschapsverlof na 1e jaar'!K$41+S346)</f>
        <v/>
      </c>
    </row>
    <row r="347" spans="1:25" x14ac:dyDescent="0.25">
      <c r="A347" s="1"/>
      <c r="I347" s="34" t="str">
        <f>IF(T346="","",IF(T346+7&gt;='ouderschapsverlof na 1e jaar'!J$20,"",I346+7))</f>
        <v/>
      </c>
      <c r="J347" s="61" t="str">
        <f>IF('ouderschapsverlof na 1e jaar'!C386="","",'ouderschapsverlof na 1e jaar'!B$41+O347)</f>
        <v/>
      </c>
      <c r="K347" s="61" t="str">
        <f>IF('ouderschapsverlof na 1e jaar'!D386="","",'ouderschapsverlof na 1e jaar'!B$41+P347)</f>
        <v/>
      </c>
      <c r="L347" s="61" t="str">
        <f>IF('ouderschapsverlof na 1e jaar'!E386="","",'ouderschapsverlof na 1e jaar'!B$41+Q347)</f>
        <v/>
      </c>
      <c r="M347" s="61" t="str">
        <f>IF('ouderschapsverlof na 1e jaar'!F386="","",'ouderschapsverlof na 1e jaar'!B$41+R347)</f>
        <v/>
      </c>
      <c r="N347" s="61" t="str">
        <f>IF('ouderschapsverlof na 1e jaar'!G386="","",'ouderschapsverlof na 1e jaar'!B$41+S347)</f>
        <v/>
      </c>
      <c r="O347" s="18">
        <v>2415</v>
      </c>
      <c r="P347" s="18">
        <v>2416</v>
      </c>
      <c r="Q347" s="18">
        <v>2417</v>
      </c>
      <c r="R347" s="18">
        <v>2418</v>
      </c>
      <c r="S347" s="18">
        <v>2419</v>
      </c>
      <c r="T347" s="34" t="str">
        <f>IF(T346="","",IF(T346+7&gt;='ouderschapsverlof na 1e jaar'!U$20,"",T346+7))</f>
        <v/>
      </c>
      <c r="U347" s="61" t="str">
        <f>IF('ouderschapsverlof na 1e jaar'!L386="","",'ouderschapsverlof na 1e jaar'!K$41+O347)</f>
        <v/>
      </c>
      <c r="V347" s="61" t="str">
        <f>IF('ouderschapsverlof na 1e jaar'!M386="","",'ouderschapsverlof na 1e jaar'!K$41+P347)</f>
        <v/>
      </c>
      <c r="W347" s="61" t="str">
        <f>IF('ouderschapsverlof na 1e jaar'!N386="","",'ouderschapsverlof na 1e jaar'!K$41+Q347)</f>
        <v/>
      </c>
      <c r="X347" s="61" t="str">
        <f>IF('ouderschapsverlof na 1e jaar'!O386="","",'ouderschapsverlof na 1e jaar'!K$41+R347)</f>
        <v/>
      </c>
      <c r="Y347" s="61" t="str">
        <f>IF('ouderschapsverlof na 1e jaar'!P386="","",'ouderschapsverlof na 1e jaar'!K$41+S347)</f>
        <v/>
      </c>
    </row>
    <row r="348" spans="1:25" x14ac:dyDescent="0.25">
      <c r="A348" s="1"/>
      <c r="I348" s="34" t="str">
        <f>IF(T347="","",IF(T347+7&gt;='ouderschapsverlof na 1e jaar'!J$20,"",I347+7))</f>
        <v/>
      </c>
      <c r="J348" s="61" t="str">
        <f>IF('ouderschapsverlof na 1e jaar'!C387="","",'ouderschapsverlof na 1e jaar'!B$41+O348)</f>
        <v/>
      </c>
      <c r="K348" s="61" t="str">
        <f>IF('ouderschapsverlof na 1e jaar'!D387="","",'ouderschapsverlof na 1e jaar'!B$41+P348)</f>
        <v/>
      </c>
      <c r="L348" s="61" t="str">
        <f>IF('ouderschapsverlof na 1e jaar'!E387="","",'ouderschapsverlof na 1e jaar'!B$41+Q348)</f>
        <v/>
      </c>
      <c r="M348" s="61" t="str">
        <f>IF('ouderschapsverlof na 1e jaar'!F387="","",'ouderschapsverlof na 1e jaar'!B$41+R348)</f>
        <v/>
      </c>
      <c r="N348" s="61" t="str">
        <f>IF('ouderschapsverlof na 1e jaar'!G387="","",'ouderschapsverlof na 1e jaar'!B$41+S348)</f>
        <v/>
      </c>
      <c r="O348" s="18">
        <v>2422</v>
      </c>
      <c r="P348" s="18">
        <v>2423</v>
      </c>
      <c r="Q348" s="18">
        <v>2424</v>
      </c>
      <c r="R348" s="18">
        <v>2425</v>
      </c>
      <c r="S348" s="18">
        <v>2426</v>
      </c>
      <c r="T348" s="34" t="str">
        <f>IF(T347="","",IF(T347+7&gt;='ouderschapsverlof na 1e jaar'!U$20,"",T347+7))</f>
        <v/>
      </c>
      <c r="U348" s="61" t="str">
        <f>IF('ouderschapsverlof na 1e jaar'!L387="","",'ouderschapsverlof na 1e jaar'!K$41+O348)</f>
        <v/>
      </c>
      <c r="V348" s="61" t="str">
        <f>IF('ouderschapsverlof na 1e jaar'!M387="","",'ouderschapsverlof na 1e jaar'!K$41+P348)</f>
        <v/>
      </c>
      <c r="W348" s="61" t="str">
        <f>IF('ouderschapsverlof na 1e jaar'!N387="","",'ouderschapsverlof na 1e jaar'!K$41+Q348)</f>
        <v/>
      </c>
      <c r="X348" s="61" t="str">
        <f>IF('ouderschapsverlof na 1e jaar'!O387="","",'ouderschapsverlof na 1e jaar'!K$41+R348)</f>
        <v/>
      </c>
      <c r="Y348" s="61" t="str">
        <f>IF('ouderschapsverlof na 1e jaar'!P387="","",'ouderschapsverlof na 1e jaar'!K$41+S348)</f>
        <v/>
      </c>
    </row>
    <row r="349" spans="1:25" x14ac:dyDescent="0.25">
      <c r="A349" s="1"/>
      <c r="I349" s="34" t="str">
        <f>IF(T348="","",IF(T348+7&gt;='ouderschapsverlof na 1e jaar'!J$20,"",I348+7))</f>
        <v/>
      </c>
      <c r="J349" s="61" t="str">
        <f>IF('ouderschapsverlof na 1e jaar'!C388="","",'ouderschapsverlof na 1e jaar'!B$41+O349)</f>
        <v/>
      </c>
      <c r="K349" s="61" t="str">
        <f>IF('ouderschapsverlof na 1e jaar'!D388="","",'ouderschapsverlof na 1e jaar'!B$41+P349)</f>
        <v/>
      </c>
      <c r="L349" s="61" t="str">
        <f>IF('ouderschapsverlof na 1e jaar'!E388="","",'ouderschapsverlof na 1e jaar'!B$41+Q349)</f>
        <v/>
      </c>
      <c r="M349" s="61" t="str">
        <f>IF('ouderschapsverlof na 1e jaar'!F388="","",'ouderschapsverlof na 1e jaar'!B$41+R349)</f>
        <v/>
      </c>
      <c r="N349" s="61" t="str">
        <f>IF('ouderschapsverlof na 1e jaar'!G388="","",'ouderschapsverlof na 1e jaar'!B$41+S349)</f>
        <v/>
      </c>
      <c r="O349" s="18">
        <v>2429</v>
      </c>
      <c r="P349" s="18">
        <v>2430</v>
      </c>
      <c r="Q349" s="18">
        <v>2431</v>
      </c>
      <c r="R349" s="18">
        <v>2432</v>
      </c>
      <c r="S349" s="18">
        <v>2433</v>
      </c>
      <c r="T349" s="34" t="str">
        <f>IF(T348="","",IF(T348+7&gt;='ouderschapsverlof na 1e jaar'!U$20,"",T348+7))</f>
        <v/>
      </c>
      <c r="U349" s="61" t="str">
        <f>IF('ouderschapsverlof na 1e jaar'!L388="","",'ouderschapsverlof na 1e jaar'!K$41+O349)</f>
        <v/>
      </c>
      <c r="V349" s="61" t="str">
        <f>IF('ouderschapsverlof na 1e jaar'!M388="","",'ouderschapsverlof na 1e jaar'!K$41+P349)</f>
        <v/>
      </c>
      <c r="W349" s="61" t="str">
        <f>IF('ouderschapsverlof na 1e jaar'!N388="","",'ouderschapsverlof na 1e jaar'!K$41+Q349)</f>
        <v/>
      </c>
      <c r="X349" s="61" t="str">
        <f>IF('ouderschapsverlof na 1e jaar'!O388="","",'ouderschapsverlof na 1e jaar'!K$41+R349)</f>
        <v/>
      </c>
      <c r="Y349" s="61" t="str">
        <f>IF('ouderschapsverlof na 1e jaar'!P388="","",'ouderschapsverlof na 1e jaar'!K$41+S349)</f>
        <v/>
      </c>
    </row>
    <row r="350" spans="1:25" x14ac:dyDescent="0.25">
      <c r="A350" s="1"/>
      <c r="I350" s="34" t="str">
        <f>IF(T349="","",IF(T349+7&gt;='ouderschapsverlof na 1e jaar'!J$20,"",I349+7))</f>
        <v/>
      </c>
      <c r="J350" s="61" t="str">
        <f>IF('ouderschapsverlof na 1e jaar'!C389="","",'ouderschapsverlof na 1e jaar'!B$41+O350)</f>
        <v/>
      </c>
      <c r="K350" s="61" t="str">
        <f>IF('ouderschapsverlof na 1e jaar'!D389="","",'ouderschapsverlof na 1e jaar'!B$41+P350)</f>
        <v/>
      </c>
      <c r="L350" s="61" t="str">
        <f>IF('ouderschapsverlof na 1e jaar'!E389="","",'ouderschapsverlof na 1e jaar'!B$41+Q350)</f>
        <v/>
      </c>
      <c r="M350" s="61" t="str">
        <f>IF('ouderschapsverlof na 1e jaar'!F389="","",'ouderschapsverlof na 1e jaar'!B$41+R350)</f>
        <v/>
      </c>
      <c r="N350" s="61" t="str">
        <f>IF('ouderschapsverlof na 1e jaar'!G389="","",'ouderschapsverlof na 1e jaar'!B$41+S350)</f>
        <v/>
      </c>
      <c r="O350" s="18">
        <v>2436</v>
      </c>
      <c r="P350" s="18">
        <v>2437</v>
      </c>
      <c r="Q350" s="18">
        <v>2438</v>
      </c>
      <c r="R350" s="18">
        <v>2439</v>
      </c>
      <c r="S350" s="18">
        <v>2440</v>
      </c>
      <c r="T350" s="34" t="str">
        <f>IF(T349="","",IF(T349+7&gt;='ouderschapsverlof na 1e jaar'!U$20,"",T349+7))</f>
        <v/>
      </c>
      <c r="U350" s="61" t="str">
        <f>IF('ouderschapsverlof na 1e jaar'!L389="","",'ouderschapsverlof na 1e jaar'!K$41+O350)</f>
        <v/>
      </c>
      <c r="V350" s="61" t="str">
        <f>IF('ouderschapsverlof na 1e jaar'!M389="","",'ouderschapsverlof na 1e jaar'!K$41+P350)</f>
        <v/>
      </c>
      <c r="W350" s="61" t="str">
        <f>IF('ouderschapsverlof na 1e jaar'!N389="","",'ouderschapsverlof na 1e jaar'!K$41+Q350)</f>
        <v/>
      </c>
      <c r="X350" s="61" t="str">
        <f>IF('ouderschapsverlof na 1e jaar'!O389="","",'ouderschapsverlof na 1e jaar'!K$41+R350)</f>
        <v/>
      </c>
      <c r="Y350" s="61" t="str">
        <f>IF('ouderschapsverlof na 1e jaar'!P389="","",'ouderschapsverlof na 1e jaar'!K$41+S350)</f>
        <v/>
      </c>
    </row>
    <row r="351" spans="1:25" x14ac:dyDescent="0.25">
      <c r="A351" s="1"/>
      <c r="I351" s="34" t="str">
        <f>IF(T350="","",IF(T350+7&gt;='ouderschapsverlof na 1e jaar'!J$20,"",I350+7))</f>
        <v/>
      </c>
      <c r="J351" s="61" t="str">
        <f>IF('ouderschapsverlof na 1e jaar'!C390="","",'ouderschapsverlof na 1e jaar'!B$41+O351)</f>
        <v/>
      </c>
      <c r="K351" s="61" t="str">
        <f>IF('ouderschapsverlof na 1e jaar'!D390="","",'ouderschapsverlof na 1e jaar'!B$41+P351)</f>
        <v/>
      </c>
      <c r="L351" s="61" t="str">
        <f>IF('ouderschapsverlof na 1e jaar'!E390="","",'ouderschapsverlof na 1e jaar'!B$41+Q351)</f>
        <v/>
      </c>
      <c r="M351" s="61" t="str">
        <f>IF('ouderschapsverlof na 1e jaar'!F390="","",'ouderschapsverlof na 1e jaar'!B$41+R351)</f>
        <v/>
      </c>
      <c r="N351" s="61" t="str">
        <f>IF('ouderschapsverlof na 1e jaar'!G390="","",'ouderschapsverlof na 1e jaar'!B$41+S351)</f>
        <v/>
      </c>
      <c r="O351" s="18">
        <v>2443</v>
      </c>
      <c r="P351" s="18">
        <v>2444</v>
      </c>
      <c r="Q351" s="18">
        <v>2445</v>
      </c>
      <c r="R351" s="18">
        <v>2446</v>
      </c>
      <c r="S351" s="18">
        <v>2447</v>
      </c>
      <c r="T351" s="34" t="str">
        <f>IF(T350="","",IF(T350+7&gt;='ouderschapsverlof na 1e jaar'!U$20,"",T350+7))</f>
        <v/>
      </c>
      <c r="U351" s="61" t="str">
        <f>IF('ouderschapsverlof na 1e jaar'!L390="","",'ouderschapsverlof na 1e jaar'!K$41+O351)</f>
        <v/>
      </c>
      <c r="V351" s="61" t="str">
        <f>IF('ouderschapsverlof na 1e jaar'!M390="","",'ouderschapsverlof na 1e jaar'!K$41+P351)</f>
        <v/>
      </c>
      <c r="W351" s="61" t="str">
        <f>IF('ouderschapsverlof na 1e jaar'!N390="","",'ouderschapsverlof na 1e jaar'!K$41+Q351)</f>
        <v/>
      </c>
      <c r="X351" s="61" t="str">
        <f>IF('ouderschapsverlof na 1e jaar'!O390="","",'ouderschapsverlof na 1e jaar'!K$41+R351)</f>
        <v/>
      </c>
      <c r="Y351" s="61" t="str">
        <f>IF('ouderschapsverlof na 1e jaar'!P390="","",'ouderschapsverlof na 1e jaar'!K$41+S351)</f>
        <v/>
      </c>
    </row>
    <row r="352" spans="1:25" x14ac:dyDescent="0.25">
      <c r="A352" s="1"/>
      <c r="I352" s="34" t="str">
        <f>IF(T351="","",IF(T351+7&gt;='ouderschapsverlof na 1e jaar'!J$20,"",I351+7))</f>
        <v/>
      </c>
      <c r="J352" s="61" t="str">
        <f>IF('ouderschapsverlof na 1e jaar'!C391="","",'ouderschapsverlof na 1e jaar'!B$41+O352)</f>
        <v/>
      </c>
      <c r="K352" s="61" t="str">
        <f>IF('ouderschapsverlof na 1e jaar'!D391="","",'ouderschapsverlof na 1e jaar'!B$41+P352)</f>
        <v/>
      </c>
      <c r="L352" s="61" t="str">
        <f>IF('ouderschapsverlof na 1e jaar'!E391="","",'ouderschapsverlof na 1e jaar'!B$41+Q352)</f>
        <v/>
      </c>
      <c r="M352" s="61" t="str">
        <f>IF('ouderschapsverlof na 1e jaar'!F391="","",'ouderschapsverlof na 1e jaar'!B$41+R352)</f>
        <v/>
      </c>
      <c r="N352" s="61" t="str">
        <f>IF('ouderschapsverlof na 1e jaar'!G391="","",'ouderschapsverlof na 1e jaar'!B$41+S352)</f>
        <v/>
      </c>
      <c r="O352" s="18">
        <v>2450</v>
      </c>
      <c r="P352" s="18">
        <v>2451</v>
      </c>
      <c r="Q352" s="18">
        <v>2452</v>
      </c>
      <c r="R352" s="18">
        <v>2453</v>
      </c>
      <c r="S352" s="18">
        <v>2454</v>
      </c>
      <c r="T352" s="34" t="str">
        <f>IF(T351="","",IF(T351+7&gt;='ouderschapsverlof na 1e jaar'!U$20,"",T351+7))</f>
        <v/>
      </c>
      <c r="U352" s="61" t="str">
        <f>IF('ouderschapsverlof na 1e jaar'!L391="","",'ouderschapsverlof na 1e jaar'!K$41+O352)</f>
        <v/>
      </c>
      <c r="V352" s="61" t="str">
        <f>IF('ouderschapsverlof na 1e jaar'!M391="","",'ouderschapsverlof na 1e jaar'!K$41+P352)</f>
        <v/>
      </c>
      <c r="W352" s="61" t="str">
        <f>IF('ouderschapsverlof na 1e jaar'!N391="","",'ouderschapsverlof na 1e jaar'!K$41+Q352)</f>
        <v/>
      </c>
      <c r="X352" s="61" t="str">
        <f>IF('ouderschapsverlof na 1e jaar'!O391="","",'ouderschapsverlof na 1e jaar'!K$41+R352)</f>
        <v/>
      </c>
      <c r="Y352" s="61" t="str">
        <f>IF('ouderschapsverlof na 1e jaar'!P391="","",'ouderschapsverlof na 1e jaar'!K$41+S352)</f>
        <v/>
      </c>
    </row>
    <row r="353" spans="1:25" x14ac:dyDescent="0.25">
      <c r="A353" s="1"/>
      <c r="I353" s="34" t="str">
        <f>IF(T352="","",IF(T352+7&gt;='ouderschapsverlof na 1e jaar'!J$20,"",I352+7))</f>
        <v/>
      </c>
      <c r="J353" s="61" t="str">
        <f>IF('ouderschapsverlof na 1e jaar'!C392="","",'ouderschapsverlof na 1e jaar'!B$41+O353)</f>
        <v/>
      </c>
      <c r="K353" s="61" t="str">
        <f>IF('ouderschapsverlof na 1e jaar'!D392="","",'ouderschapsverlof na 1e jaar'!B$41+P353)</f>
        <v/>
      </c>
      <c r="L353" s="61" t="str">
        <f>IF('ouderschapsverlof na 1e jaar'!E392="","",'ouderschapsverlof na 1e jaar'!B$41+Q353)</f>
        <v/>
      </c>
      <c r="M353" s="61" t="str">
        <f>IF('ouderschapsverlof na 1e jaar'!F392="","",'ouderschapsverlof na 1e jaar'!B$41+R353)</f>
        <v/>
      </c>
      <c r="N353" s="61" t="str">
        <f>IF('ouderschapsverlof na 1e jaar'!G392="","",'ouderschapsverlof na 1e jaar'!B$41+S353)</f>
        <v/>
      </c>
      <c r="O353" s="18">
        <v>2457</v>
      </c>
      <c r="P353" s="18">
        <v>2458</v>
      </c>
      <c r="Q353" s="18">
        <v>2459</v>
      </c>
      <c r="R353" s="18">
        <v>2460</v>
      </c>
      <c r="S353" s="18">
        <v>2461</v>
      </c>
      <c r="T353" s="34" t="str">
        <f>IF(T352="","",IF(T352+7&gt;='ouderschapsverlof na 1e jaar'!U$20,"",T352+7))</f>
        <v/>
      </c>
      <c r="U353" s="61" t="str">
        <f>IF('ouderschapsverlof na 1e jaar'!L392="","",'ouderschapsverlof na 1e jaar'!K$41+O353)</f>
        <v/>
      </c>
      <c r="V353" s="61" t="str">
        <f>IF('ouderschapsverlof na 1e jaar'!M392="","",'ouderschapsverlof na 1e jaar'!K$41+P353)</f>
        <v/>
      </c>
      <c r="W353" s="61" t="str">
        <f>IF('ouderschapsverlof na 1e jaar'!N392="","",'ouderschapsverlof na 1e jaar'!K$41+Q353)</f>
        <v/>
      </c>
      <c r="X353" s="61" t="str">
        <f>IF('ouderschapsverlof na 1e jaar'!O392="","",'ouderschapsverlof na 1e jaar'!K$41+R353)</f>
        <v/>
      </c>
      <c r="Y353" s="61" t="str">
        <f>IF('ouderschapsverlof na 1e jaar'!P392="","",'ouderschapsverlof na 1e jaar'!K$41+S353)</f>
        <v/>
      </c>
    </row>
    <row r="354" spans="1:25" x14ac:dyDescent="0.25">
      <c r="A354" s="1"/>
      <c r="I354" s="34" t="str">
        <f>IF(T353="","",IF(T353+7&gt;='ouderschapsverlof na 1e jaar'!J$20,"",I353+7))</f>
        <v/>
      </c>
      <c r="J354" s="61" t="str">
        <f>IF('ouderschapsverlof na 1e jaar'!C393="","",'ouderschapsverlof na 1e jaar'!B$41+O354)</f>
        <v/>
      </c>
      <c r="K354" s="61" t="str">
        <f>IF('ouderschapsverlof na 1e jaar'!D393="","",'ouderschapsverlof na 1e jaar'!B$41+P354)</f>
        <v/>
      </c>
      <c r="L354" s="61" t="str">
        <f>IF('ouderschapsverlof na 1e jaar'!E393="","",'ouderschapsverlof na 1e jaar'!B$41+Q354)</f>
        <v/>
      </c>
      <c r="M354" s="61" t="str">
        <f>IF('ouderschapsverlof na 1e jaar'!F393="","",'ouderschapsverlof na 1e jaar'!B$41+R354)</f>
        <v/>
      </c>
      <c r="N354" s="61" t="str">
        <f>IF('ouderschapsverlof na 1e jaar'!G393="","",'ouderschapsverlof na 1e jaar'!B$41+S354)</f>
        <v/>
      </c>
      <c r="O354" s="18">
        <v>2464</v>
      </c>
      <c r="P354" s="18">
        <v>2465</v>
      </c>
      <c r="Q354" s="18">
        <v>2466</v>
      </c>
      <c r="R354" s="18">
        <v>2467</v>
      </c>
      <c r="S354" s="18">
        <v>2468</v>
      </c>
      <c r="T354" s="34" t="str">
        <f>IF(T353="","",IF(T353+7&gt;='ouderschapsverlof na 1e jaar'!U$20,"",T353+7))</f>
        <v/>
      </c>
      <c r="U354" s="61" t="str">
        <f>IF('ouderschapsverlof na 1e jaar'!L393="","",'ouderschapsverlof na 1e jaar'!K$41+O354)</f>
        <v/>
      </c>
      <c r="V354" s="61" t="str">
        <f>IF('ouderschapsverlof na 1e jaar'!M393="","",'ouderschapsverlof na 1e jaar'!K$41+P354)</f>
        <v/>
      </c>
      <c r="W354" s="61" t="str">
        <f>IF('ouderschapsverlof na 1e jaar'!N393="","",'ouderschapsverlof na 1e jaar'!K$41+Q354)</f>
        <v/>
      </c>
      <c r="X354" s="61" t="str">
        <f>IF('ouderschapsverlof na 1e jaar'!O393="","",'ouderschapsverlof na 1e jaar'!K$41+R354)</f>
        <v/>
      </c>
      <c r="Y354" s="61" t="str">
        <f>IF('ouderschapsverlof na 1e jaar'!P393="","",'ouderschapsverlof na 1e jaar'!K$41+S354)</f>
        <v/>
      </c>
    </row>
    <row r="355" spans="1:25" x14ac:dyDescent="0.25">
      <c r="A355" s="1"/>
      <c r="I355" s="34" t="str">
        <f>IF(T354="","",IF(T354+7&gt;='ouderschapsverlof na 1e jaar'!J$20,"",I354+7))</f>
        <v/>
      </c>
      <c r="J355" s="61" t="str">
        <f>IF('ouderschapsverlof na 1e jaar'!C394="","",'ouderschapsverlof na 1e jaar'!B$41+O355)</f>
        <v/>
      </c>
      <c r="K355" s="61" t="str">
        <f>IF('ouderschapsverlof na 1e jaar'!D394="","",'ouderschapsverlof na 1e jaar'!B$41+P355)</f>
        <v/>
      </c>
      <c r="L355" s="61" t="str">
        <f>IF('ouderschapsverlof na 1e jaar'!E394="","",'ouderschapsverlof na 1e jaar'!B$41+Q355)</f>
        <v/>
      </c>
      <c r="M355" s="61" t="str">
        <f>IF('ouderschapsverlof na 1e jaar'!F394="","",'ouderschapsverlof na 1e jaar'!B$41+R355)</f>
        <v/>
      </c>
      <c r="N355" s="61" t="str">
        <f>IF('ouderschapsverlof na 1e jaar'!G394="","",'ouderschapsverlof na 1e jaar'!B$41+S355)</f>
        <v/>
      </c>
      <c r="O355" s="18">
        <v>2471</v>
      </c>
      <c r="P355" s="18">
        <v>2472</v>
      </c>
      <c r="Q355" s="18">
        <v>2473</v>
      </c>
      <c r="R355" s="18">
        <v>2474</v>
      </c>
      <c r="S355" s="18">
        <v>2475</v>
      </c>
      <c r="T355" s="34" t="str">
        <f>IF(T354="","",IF(T354+7&gt;='ouderschapsverlof na 1e jaar'!U$20,"",T354+7))</f>
        <v/>
      </c>
      <c r="U355" s="61" t="str">
        <f>IF('ouderschapsverlof na 1e jaar'!L394="","",'ouderschapsverlof na 1e jaar'!K$41+O355)</f>
        <v/>
      </c>
      <c r="V355" s="61" t="str">
        <f>IF('ouderschapsverlof na 1e jaar'!M394="","",'ouderschapsverlof na 1e jaar'!K$41+P355)</f>
        <v/>
      </c>
      <c r="W355" s="61" t="str">
        <f>IF('ouderschapsverlof na 1e jaar'!N394="","",'ouderschapsverlof na 1e jaar'!K$41+Q355)</f>
        <v/>
      </c>
      <c r="X355" s="61" t="str">
        <f>IF('ouderschapsverlof na 1e jaar'!O394="","",'ouderschapsverlof na 1e jaar'!K$41+R355)</f>
        <v/>
      </c>
      <c r="Y355" s="61" t="str">
        <f>IF('ouderschapsverlof na 1e jaar'!P394="","",'ouderschapsverlof na 1e jaar'!K$41+S355)</f>
        <v/>
      </c>
    </row>
    <row r="356" spans="1:25" x14ac:dyDescent="0.25">
      <c r="A356" s="1"/>
      <c r="I356" s="34" t="str">
        <f>IF(T355="","",IF(T355+7&gt;='ouderschapsverlof na 1e jaar'!J$20,"",I355+7))</f>
        <v/>
      </c>
      <c r="J356" s="61" t="str">
        <f>IF('ouderschapsverlof na 1e jaar'!C395="","",'ouderschapsverlof na 1e jaar'!B$41+O356)</f>
        <v/>
      </c>
      <c r="K356" s="61" t="str">
        <f>IF('ouderschapsverlof na 1e jaar'!D395="","",'ouderschapsverlof na 1e jaar'!B$41+P356)</f>
        <v/>
      </c>
      <c r="L356" s="61" t="str">
        <f>IF('ouderschapsverlof na 1e jaar'!E395="","",'ouderschapsverlof na 1e jaar'!B$41+Q356)</f>
        <v/>
      </c>
      <c r="M356" s="61" t="str">
        <f>IF('ouderschapsverlof na 1e jaar'!F395="","",'ouderschapsverlof na 1e jaar'!B$41+R356)</f>
        <v/>
      </c>
      <c r="N356" s="61" t="str">
        <f>IF('ouderschapsverlof na 1e jaar'!G395="","",'ouderschapsverlof na 1e jaar'!B$41+S356)</f>
        <v/>
      </c>
      <c r="O356" s="18">
        <v>2478</v>
      </c>
      <c r="P356" s="18">
        <v>2479</v>
      </c>
      <c r="Q356" s="18">
        <v>2480</v>
      </c>
      <c r="R356" s="18">
        <v>2481</v>
      </c>
      <c r="S356" s="18">
        <v>2482</v>
      </c>
      <c r="T356" s="34" t="str">
        <f>IF(T355="","",IF(T355+7&gt;='ouderschapsverlof na 1e jaar'!U$20,"",T355+7))</f>
        <v/>
      </c>
      <c r="U356" s="61" t="str">
        <f>IF('ouderschapsverlof na 1e jaar'!L395="","",'ouderschapsverlof na 1e jaar'!K$41+O356)</f>
        <v/>
      </c>
      <c r="V356" s="61" t="str">
        <f>IF('ouderschapsverlof na 1e jaar'!M395="","",'ouderschapsverlof na 1e jaar'!K$41+P356)</f>
        <v/>
      </c>
      <c r="W356" s="61" t="str">
        <f>IF('ouderschapsverlof na 1e jaar'!N395="","",'ouderschapsverlof na 1e jaar'!K$41+Q356)</f>
        <v/>
      </c>
      <c r="X356" s="61" t="str">
        <f>IF('ouderschapsverlof na 1e jaar'!O395="","",'ouderschapsverlof na 1e jaar'!K$41+R356)</f>
        <v/>
      </c>
      <c r="Y356" s="61" t="str">
        <f>IF('ouderschapsverlof na 1e jaar'!P395="","",'ouderschapsverlof na 1e jaar'!K$41+S356)</f>
        <v/>
      </c>
    </row>
    <row r="357" spans="1:25" x14ac:dyDescent="0.25">
      <c r="A357" s="1"/>
      <c r="I357" s="34" t="str">
        <f>IF(T356="","",IF(T356+7&gt;='ouderschapsverlof na 1e jaar'!J$20,"",I356+7))</f>
        <v/>
      </c>
      <c r="J357" s="61" t="str">
        <f>IF('ouderschapsverlof na 1e jaar'!C396="","",'ouderschapsverlof na 1e jaar'!B$41+O357)</f>
        <v/>
      </c>
      <c r="K357" s="61" t="str">
        <f>IF('ouderschapsverlof na 1e jaar'!D396="","",'ouderschapsverlof na 1e jaar'!B$41+P357)</f>
        <v/>
      </c>
      <c r="L357" s="61" t="str">
        <f>IF('ouderschapsverlof na 1e jaar'!E396="","",'ouderschapsverlof na 1e jaar'!B$41+Q357)</f>
        <v/>
      </c>
      <c r="M357" s="61" t="str">
        <f>IF('ouderschapsverlof na 1e jaar'!F396="","",'ouderschapsverlof na 1e jaar'!B$41+R357)</f>
        <v/>
      </c>
      <c r="N357" s="61" t="str">
        <f>IF('ouderschapsverlof na 1e jaar'!G396="","",'ouderschapsverlof na 1e jaar'!B$41+S357)</f>
        <v/>
      </c>
      <c r="O357" s="18">
        <v>2485</v>
      </c>
      <c r="P357" s="18">
        <v>2486</v>
      </c>
      <c r="Q357" s="18">
        <v>2487</v>
      </c>
      <c r="R357" s="18">
        <v>2488</v>
      </c>
      <c r="S357" s="18">
        <v>2489</v>
      </c>
      <c r="T357" s="34" t="str">
        <f>IF(T356="","",IF(T356+7&gt;='ouderschapsverlof na 1e jaar'!U$20,"",T356+7))</f>
        <v/>
      </c>
      <c r="U357" s="61" t="str">
        <f>IF('ouderschapsverlof na 1e jaar'!L396="","",'ouderschapsverlof na 1e jaar'!K$41+O357)</f>
        <v/>
      </c>
      <c r="V357" s="61" t="str">
        <f>IF('ouderschapsverlof na 1e jaar'!M396="","",'ouderschapsverlof na 1e jaar'!K$41+P357)</f>
        <v/>
      </c>
      <c r="W357" s="61" t="str">
        <f>IF('ouderschapsverlof na 1e jaar'!N396="","",'ouderschapsverlof na 1e jaar'!K$41+Q357)</f>
        <v/>
      </c>
      <c r="X357" s="61" t="str">
        <f>IF('ouderschapsverlof na 1e jaar'!O396="","",'ouderschapsverlof na 1e jaar'!K$41+R357)</f>
        <v/>
      </c>
      <c r="Y357" s="61" t="str">
        <f>IF('ouderschapsverlof na 1e jaar'!P396="","",'ouderschapsverlof na 1e jaar'!K$41+S357)</f>
        <v/>
      </c>
    </row>
    <row r="358" spans="1:25" x14ac:dyDescent="0.25">
      <c r="A358" s="1"/>
      <c r="I358" s="34" t="str">
        <f>IF(T357="","",IF(T357+7&gt;='ouderschapsverlof na 1e jaar'!J$20,"",I357+7))</f>
        <v/>
      </c>
      <c r="J358" s="61" t="str">
        <f>IF('ouderschapsverlof na 1e jaar'!C397="","",'ouderschapsverlof na 1e jaar'!B$41+O358)</f>
        <v/>
      </c>
      <c r="K358" s="61" t="str">
        <f>IF('ouderschapsverlof na 1e jaar'!D397="","",'ouderschapsverlof na 1e jaar'!B$41+P358)</f>
        <v/>
      </c>
      <c r="L358" s="61" t="str">
        <f>IF('ouderschapsverlof na 1e jaar'!E397="","",'ouderschapsverlof na 1e jaar'!B$41+Q358)</f>
        <v/>
      </c>
      <c r="M358" s="61" t="str">
        <f>IF('ouderschapsverlof na 1e jaar'!F397="","",'ouderschapsverlof na 1e jaar'!B$41+R358)</f>
        <v/>
      </c>
      <c r="N358" s="61" t="str">
        <f>IF('ouderschapsverlof na 1e jaar'!G397="","",'ouderschapsverlof na 1e jaar'!B$41+S358)</f>
        <v/>
      </c>
      <c r="O358" s="18">
        <v>2492</v>
      </c>
      <c r="P358" s="18">
        <v>2493</v>
      </c>
      <c r="Q358" s="18">
        <v>2494</v>
      </c>
      <c r="R358" s="18">
        <v>2495</v>
      </c>
      <c r="S358" s="18">
        <v>2496</v>
      </c>
      <c r="T358" s="34" t="str">
        <f>IF(T357="","",IF(T357+7&gt;='ouderschapsverlof na 1e jaar'!U$20,"",T357+7))</f>
        <v/>
      </c>
      <c r="U358" s="61" t="str">
        <f>IF('ouderschapsverlof na 1e jaar'!L397="","",'ouderschapsverlof na 1e jaar'!K$41+O358)</f>
        <v/>
      </c>
      <c r="V358" s="61" t="str">
        <f>IF('ouderschapsverlof na 1e jaar'!M397="","",'ouderschapsverlof na 1e jaar'!K$41+P358)</f>
        <v/>
      </c>
      <c r="W358" s="61" t="str">
        <f>IF('ouderschapsverlof na 1e jaar'!N397="","",'ouderschapsverlof na 1e jaar'!K$41+Q358)</f>
        <v/>
      </c>
      <c r="X358" s="61" t="str">
        <f>IF('ouderschapsverlof na 1e jaar'!O397="","",'ouderschapsverlof na 1e jaar'!K$41+R358)</f>
        <v/>
      </c>
      <c r="Y358" s="61" t="str">
        <f>IF('ouderschapsverlof na 1e jaar'!P397="","",'ouderschapsverlof na 1e jaar'!K$41+S358)</f>
        <v/>
      </c>
    </row>
    <row r="359" spans="1:25" x14ac:dyDescent="0.25">
      <c r="A359" s="1"/>
      <c r="I359" s="34" t="str">
        <f>IF(T358="","",IF(T358+7&gt;='ouderschapsverlof na 1e jaar'!J$20,"",I358+7))</f>
        <v/>
      </c>
      <c r="J359" s="61" t="str">
        <f>IF('ouderschapsverlof na 1e jaar'!C398="","",'ouderschapsverlof na 1e jaar'!B$41+O359)</f>
        <v/>
      </c>
      <c r="K359" s="61" t="str">
        <f>IF('ouderschapsverlof na 1e jaar'!D398="","",'ouderschapsverlof na 1e jaar'!B$41+P359)</f>
        <v/>
      </c>
      <c r="L359" s="61" t="str">
        <f>IF('ouderschapsverlof na 1e jaar'!E398="","",'ouderschapsverlof na 1e jaar'!B$41+Q359)</f>
        <v/>
      </c>
      <c r="M359" s="61" t="str">
        <f>IF('ouderschapsverlof na 1e jaar'!F398="","",'ouderschapsverlof na 1e jaar'!B$41+R359)</f>
        <v/>
      </c>
      <c r="N359" s="61" t="str">
        <f>IF('ouderschapsverlof na 1e jaar'!G398="","",'ouderschapsverlof na 1e jaar'!B$41+S359)</f>
        <v/>
      </c>
      <c r="O359" s="18">
        <v>2499</v>
      </c>
      <c r="P359" s="18">
        <v>2500</v>
      </c>
      <c r="Q359" s="18">
        <v>2501</v>
      </c>
      <c r="R359" s="18">
        <v>2502</v>
      </c>
      <c r="S359" s="18">
        <v>2503</v>
      </c>
      <c r="T359" s="34" t="str">
        <f>IF(T358="","",IF(T358+7&gt;='ouderschapsverlof na 1e jaar'!U$20,"",T358+7))</f>
        <v/>
      </c>
      <c r="U359" s="61" t="str">
        <f>IF('ouderschapsverlof na 1e jaar'!L398="","",'ouderschapsverlof na 1e jaar'!K$41+O359)</f>
        <v/>
      </c>
      <c r="V359" s="61" t="str">
        <f>IF('ouderschapsverlof na 1e jaar'!M398="","",'ouderschapsverlof na 1e jaar'!K$41+P359)</f>
        <v/>
      </c>
      <c r="W359" s="61" t="str">
        <f>IF('ouderschapsverlof na 1e jaar'!N398="","",'ouderschapsverlof na 1e jaar'!K$41+Q359)</f>
        <v/>
      </c>
      <c r="X359" s="61" t="str">
        <f>IF('ouderschapsverlof na 1e jaar'!O398="","",'ouderschapsverlof na 1e jaar'!K$41+R359)</f>
        <v/>
      </c>
      <c r="Y359" s="61" t="str">
        <f>IF('ouderschapsverlof na 1e jaar'!P398="","",'ouderschapsverlof na 1e jaar'!K$41+S359)</f>
        <v/>
      </c>
    </row>
    <row r="360" spans="1:25" x14ac:dyDescent="0.25">
      <c r="A360" s="1"/>
      <c r="I360" s="34" t="str">
        <f>IF(T359="","",IF(T359+7&gt;='ouderschapsverlof na 1e jaar'!J$20,"",I359+7))</f>
        <v/>
      </c>
      <c r="J360" s="61" t="str">
        <f>IF('ouderschapsverlof na 1e jaar'!C399="","",'ouderschapsverlof na 1e jaar'!B$41+O360)</f>
        <v/>
      </c>
      <c r="K360" s="61" t="str">
        <f>IF('ouderschapsverlof na 1e jaar'!D399="","",'ouderschapsverlof na 1e jaar'!B$41+P360)</f>
        <v/>
      </c>
      <c r="L360" s="61" t="str">
        <f>IF('ouderschapsverlof na 1e jaar'!E399="","",'ouderschapsverlof na 1e jaar'!B$41+Q360)</f>
        <v/>
      </c>
      <c r="M360" s="61" t="str">
        <f>IF('ouderschapsverlof na 1e jaar'!F399="","",'ouderschapsverlof na 1e jaar'!B$41+R360)</f>
        <v/>
      </c>
      <c r="N360" s="61" t="str">
        <f>IF('ouderschapsverlof na 1e jaar'!G399="","",'ouderschapsverlof na 1e jaar'!B$41+S360)</f>
        <v/>
      </c>
      <c r="O360" s="18">
        <v>2506</v>
      </c>
      <c r="P360" s="18">
        <v>2507</v>
      </c>
      <c r="Q360" s="18">
        <v>2508</v>
      </c>
      <c r="R360" s="18">
        <v>2509</v>
      </c>
      <c r="S360" s="18">
        <v>2510</v>
      </c>
      <c r="T360" s="34" t="str">
        <f>IF(T359="","",IF(T359+7&gt;='ouderschapsverlof na 1e jaar'!U$20,"",T359+7))</f>
        <v/>
      </c>
      <c r="U360" s="61" t="str">
        <f>IF('ouderschapsverlof na 1e jaar'!L399="","",'ouderschapsverlof na 1e jaar'!K$41+O360)</f>
        <v/>
      </c>
      <c r="V360" s="61" t="str">
        <f>IF('ouderschapsverlof na 1e jaar'!M399="","",'ouderschapsverlof na 1e jaar'!K$41+P360)</f>
        <v/>
      </c>
      <c r="W360" s="61" t="str">
        <f>IF('ouderschapsverlof na 1e jaar'!N399="","",'ouderschapsverlof na 1e jaar'!K$41+Q360)</f>
        <v/>
      </c>
      <c r="X360" s="61" t="str">
        <f>IF('ouderschapsverlof na 1e jaar'!O399="","",'ouderschapsverlof na 1e jaar'!K$41+R360)</f>
        <v/>
      </c>
      <c r="Y360" s="61" t="str">
        <f>IF('ouderschapsverlof na 1e jaar'!P399="","",'ouderschapsverlof na 1e jaar'!K$41+S360)</f>
        <v/>
      </c>
    </row>
    <row r="361" spans="1:25" x14ac:dyDescent="0.25">
      <c r="A361" s="1"/>
      <c r="I361" s="34" t="str">
        <f>IF(T360="","",IF(T360+7&gt;='ouderschapsverlof na 1e jaar'!J$20,"",I360+7))</f>
        <v/>
      </c>
      <c r="J361" s="61" t="str">
        <f>IF('ouderschapsverlof na 1e jaar'!C400="","",'ouderschapsverlof na 1e jaar'!B$41+O361)</f>
        <v/>
      </c>
      <c r="K361" s="61" t="str">
        <f>IF('ouderschapsverlof na 1e jaar'!D400="","",'ouderschapsverlof na 1e jaar'!B$41+P361)</f>
        <v/>
      </c>
      <c r="L361" s="61" t="str">
        <f>IF('ouderschapsverlof na 1e jaar'!E400="","",'ouderschapsverlof na 1e jaar'!B$41+Q361)</f>
        <v/>
      </c>
      <c r="M361" s="61" t="str">
        <f>IF('ouderschapsverlof na 1e jaar'!F400="","",'ouderschapsverlof na 1e jaar'!B$41+R361)</f>
        <v/>
      </c>
      <c r="N361" s="61" t="str">
        <f>IF('ouderschapsverlof na 1e jaar'!G400="","",'ouderschapsverlof na 1e jaar'!B$41+S361)</f>
        <v/>
      </c>
      <c r="O361" s="18">
        <v>2513</v>
      </c>
      <c r="P361" s="18">
        <v>2514</v>
      </c>
      <c r="Q361" s="18">
        <v>2515</v>
      </c>
      <c r="R361" s="18">
        <v>2516</v>
      </c>
      <c r="S361" s="18">
        <v>2517</v>
      </c>
      <c r="T361" s="34" t="str">
        <f>IF(T360="","",IF(T360+7&gt;='ouderschapsverlof na 1e jaar'!U$20,"",T360+7))</f>
        <v/>
      </c>
      <c r="U361" s="61" t="str">
        <f>IF('ouderschapsverlof na 1e jaar'!L400="","",'ouderschapsverlof na 1e jaar'!K$41+O361)</f>
        <v/>
      </c>
      <c r="V361" s="61" t="str">
        <f>IF('ouderschapsverlof na 1e jaar'!M400="","",'ouderschapsverlof na 1e jaar'!K$41+P361)</f>
        <v/>
      </c>
      <c r="W361" s="61" t="str">
        <f>IF('ouderschapsverlof na 1e jaar'!N400="","",'ouderschapsverlof na 1e jaar'!K$41+Q361)</f>
        <v/>
      </c>
      <c r="X361" s="61" t="str">
        <f>IF('ouderschapsverlof na 1e jaar'!O400="","",'ouderschapsverlof na 1e jaar'!K$41+R361)</f>
        <v/>
      </c>
      <c r="Y361" s="61" t="str">
        <f>IF('ouderschapsverlof na 1e jaar'!P400="","",'ouderschapsverlof na 1e jaar'!K$41+S361)</f>
        <v/>
      </c>
    </row>
    <row r="362" spans="1:25" x14ac:dyDescent="0.25">
      <c r="A362" s="1"/>
      <c r="I362" s="34" t="str">
        <f>IF(T361="","",IF(T361+7&gt;='ouderschapsverlof na 1e jaar'!J$20,"",I361+7))</f>
        <v/>
      </c>
      <c r="J362" s="61" t="str">
        <f>IF('ouderschapsverlof na 1e jaar'!C401="","",'ouderschapsverlof na 1e jaar'!B$41+O362)</f>
        <v/>
      </c>
      <c r="K362" s="61" t="str">
        <f>IF('ouderschapsverlof na 1e jaar'!D401="","",'ouderschapsverlof na 1e jaar'!B$41+P362)</f>
        <v/>
      </c>
      <c r="L362" s="61" t="str">
        <f>IF('ouderschapsverlof na 1e jaar'!E401="","",'ouderschapsverlof na 1e jaar'!B$41+Q362)</f>
        <v/>
      </c>
      <c r="M362" s="61" t="str">
        <f>IF('ouderschapsverlof na 1e jaar'!F401="","",'ouderschapsverlof na 1e jaar'!B$41+R362)</f>
        <v/>
      </c>
      <c r="N362" s="61" t="str">
        <f>IF('ouderschapsverlof na 1e jaar'!G401="","",'ouderschapsverlof na 1e jaar'!B$41+S362)</f>
        <v/>
      </c>
      <c r="O362" s="18">
        <v>2520</v>
      </c>
      <c r="P362" s="18">
        <v>2521</v>
      </c>
      <c r="Q362" s="18">
        <v>2522</v>
      </c>
      <c r="R362" s="18">
        <v>2523</v>
      </c>
      <c r="S362" s="18">
        <v>2524</v>
      </c>
      <c r="T362" s="34" t="str">
        <f>IF(T361="","",IF(T361+7&gt;='ouderschapsverlof na 1e jaar'!U$20,"",T361+7))</f>
        <v/>
      </c>
      <c r="U362" s="61" t="str">
        <f>IF('ouderschapsverlof na 1e jaar'!L401="","",'ouderschapsverlof na 1e jaar'!K$41+O362)</f>
        <v/>
      </c>
      <c r="V362" s="61" t="str">
        <f>IF('ouderschapsverlof na 1e jaar'!M401="","",'ouderschapsverlof na 1e jaar'!K$41+P362)</f>
        <v/>
      </c>
      <c r="W362" s="61" t="str">
        <f>IF('ouderschapsverlof na 1e jaar'!N401="","",'ouderschapsverlof na 1e jaar'!K$41+Q362)</f>
        <v/>
      </c>
      <c r="X362" s="61" t="str">
        <f>IF('ouderschapsverlof na 1e jaar'!O401="","",'ouderschapsverlof na 1e jaar'!K$41+R362)</f>
        <v/>
      </c>
      <c r="Y362" s="61" t="str">
        <f>IF('ouderschapsverlof na 1e jaar'!P401="","",'ouderschapsverlof na 1e jaar'!K$41+S362)</f>
        <v/>
      </c>
    </row>
    <row r="363" spans="1:25" x14ac:dyDescent="0.25">
      <c r="A363" s="1"/>
      <c r="I363" s="34" t="str">
        <f>IF(T362="","",IF(T362+7&gt;='ouderschapsverlof na 1e jaar'!J$20,"",I362+7))</f>
        <v/>
      </c>
      <c r="J363" s="61" t="str">
        <f>IF('ouderschapsverlof na 1e jaar'!C402="","",'ouderschapsverlof na 1e jaar'!B$41+O363)</f>
        <v/>
      </c>
      <c r="K363" s="61" t="str">
        <f>IF('ouderschapsverlof na 1e jaar'!D402="","",'ouderschapsverlof na 1e jaar'!B$41+P363)</f>
        <v/>
      </c>
      <c r="L363" s="61" t="str">
        <f>IF('ouderschapsverlof na 1e jaar'!E402="","",'ouderschapsverlof na 1e jaar'!B$41+Q363)</f>
        <v/>
      </c>
      <c r="M363" s="61" t="str">
        <f>IF('ouderschapsverlof na 1e jaar'!F402="","",'ouderschapsverlof na 1e jaar'!B$41+R363)</f>
        <v/>
      </c>
      <c r="N363" s="61" t="str">
        <f>IF('ouderschapsverlof na 1e jaar'!G402="","",'ouderschapsverlof na 1e jaar'!B$41+S363)</f>
        <v/>
      </c>
      <c r="O363" s="18">
        <v>2527</v>
      </c>
      <c r="P363" s="18">
        <v>2528</v>
      </c>
      <c r="Q363" s="18">
        <v>2529</v>
      </c>
      <c r="R363" s="18">
        <v>2530</v>
      </c>
      <c r="S363" s="18">
        <v>2531</v>
      </c>
      <c r="T363" s="34" t="str">
        <f>IF(T362="","",IF(T362+7&gt;='ouderschapsverlof na 1e jaar'!U$20,"",T362+7))</f>
        <v/>
      </c>
      <c r="U363" s="61" t="str">
        <f>IF('ouderschapsverlof na 1e jaar'!L402="","",'ouderschapsverlof na 1e jaar'!K$41+O363)</f>
        <v/>
      </c>
      <c r="V363" s="61" t="str">
        <f>IF('ouderschapsverlof na 1e jaar'!M402="","",'ouderschapsverlof na 1e jaar'!K$41+P363)</f>
        <v/>
      </c>
      <c r="W363" s="61" t="str">
        <f>IF('ouderschapsverlof na 1e jaar'!N402="","",'ouderschapsverlof na 1e jaar'!K$41+Q363)</f>
        <v/>
      </c>
      <c r="X363" s="61" t="str">
        <f>IF('ouderschapsverlof na 1e jaar'!O402="","",'ouderschapsverlof na 1e jaar'!K$41+R363)</f>
        <v/>
      </c>
      <c r="Y363" s="61" t="str">
        <f>IF('ouderschapsverlof na 1e jaar'!P402="","",'ouderschapsverlof na 1e jaar'!K$41+S363)</f>
        <v/>
      </c>
    </row>
    <row r="364" spans="1:25" x14ac:dyDescent="0.25">
      <c r="A364" s="1"/>
      <c r="I364" s="34" t="str">
        <f>IF(T363="","",IF(T363+7&gt;='ouderschapsverlof na 1e jaar'!J$20,"",I363+7))</f>
        <v/>
      </c>
      <c r="J364" s="61" t="str">
        <f>IF('ouderschapsverlof na 1e jaar'!C403="","",'ouderschapsverlof na 1e jaar'!B$41+O364)</f>
        <v/>
      </c>
      <c r="K364" s="61" t="str">
        <f>IF('ouderschapsverlof na 1e jaar'!D403="","",'ouderschapsverlof na 1e jaar'!B$41+P364)</f>
        <v/>
      </c>
      <c r="L364" s="61" t="str">
        <f>IF('ouderschapsverlof na 1e jaar'!E403="","",'ouderschapsverlof na 1e jaar'!B$41+Q364)</f>
        <v/>
      </c>
      <c r="M364" s="61" t="str">
        <f>IF('ouderschapsverlof na 1e jaar'!F403="","",'ouderschapsverlof na 1e jaar'!B$41+R364)</f>
        <v/>
      </c>
      <c r="N364" s="61" t="str">
        <f>IF('ouderschapsverlof na 1e jaar'!G403="","",'ouderschapsverlof na 1e jaar'!B$41+S364)</f>
        <v/>
      </c>
      <c r="O364" s="18">
        <v>2534</v>
      </c>
      <c r="P364" s="18">
        <v>2535</v>
      </c>
      <c r="Q364" s="18">
        <v>2536</v>
      </c>
      <c r="R364" s="18">
        <v>2537</v>
      </c>
      <c r="S364" s="18">
        <v>2538</v>
      </c>
      <c r="T364" s="34" t="str">
        <f>IF(T363="","",IF(T363+7&gt;='ouderschapsverlof na 1e jaar'!U$20,"",T363+7))</f>
        <v/>
      </c>
      <c r="U364" s="61" t="str">
        <f>IF('ouderschapsverlof na 1e jaar'!L403="","",'ouderschapsverlof na 1e jaar'!K$41+O364)</f>
        <v/>
      </c>
      <c r="V364" s="61" t="str">
        <f>IF('ouderschapsverlof na 1e jaar'!M403="","",'ouderschapsverlof na 1e jaar'!K$41+P364)</f>
        <v/>
      </c>
      <c r="W364" s="61" t="str">
        <f>IF('ouderschapsverlof na 1e jaar'!N403="","",'ouderschapsverlof na 1e jaar'!K$41+Q364)</f>
        <v/>
      </c>
      <c r="X364" s="61" t="str">
        <f>IF('ouderschapsverlof na 1e jaar'!O403="","",'ouderschapsverlof na 1e jaar'!K$41+R364)</f>
        <v/>
      </c>
      <c r="Y364" s="61" t="str">
        <f>IF('ouderschapsverlof na 1e jaar'!P403="","",'ouderschapsverlof na 1e jaar'!K$41+S364)</f>
        <v/>
      </c>
    </row>
    <row r="365" spans="1:25" x14ac:dyDescent="0.25">
      <c r="A365" s="1"/>
      <c r="I365" s="34" t="str">
        <f>IF(T364="","",IF(T364+7&gt;='ouderschapsverlof na 1e jaar'!J$20,"",I364+7))</f>
        <v/>
      </c>
      <c r="J365" s="61" t="str">
        <f>IF('ouderschapsverlof na 1e jaar'!C404="","",'ouderschapsverlof na 1e jaar'!B$41+O365)</f>
        <v/>
      </c>
      <c r="K365" s="61" t="str">
        <f>IF('ouderschapsverlof na 1e jaar'!D404="","",'ouderschapsverlof na 1e jaar'!B$41+P365)</f>
        <v/>
      </c>
      <c r="L365" s="61" t="str">
        <f>IF('ouderschapsverlof na 1e jaar'!E404="","",'ouderschapsverlof na 1e jaar'!B$41+Q365)</f>
        <v/>
      </c>
      <c r="M365" s="61" t="str">
        <f>IF('ouderschapsverlof na 1e jaar'!F404="","",'ouderschapsverlof na 1e jaar'!B$41+R365)</f>
        <v/>
      </c>
      <c r="N365" s="61" t="str">
        <f>IF('ouderschapsverlof na 1e jaar'!G404="","",'ouderschapsverlof na 1e jaar'!B$41+S365)</f>
        <v/>
      </c>
      <c r="O365" s="18">
        <v>2541</v>
      </c>
      <c r="P365" s="18">
        <v>2542</v>
      </c>
      <c r="Q365" s="18">
        <v>2543</v>
      </c>
      <c r="R365" s="18">
        <v>2544</v>
      </c>
      <c r="S365" s="18">
        <v>2545</v>
      </c>
      <c r="T365" s="34" t="str">
        <f>IF(T364="","",IF(T364+7&gt;='ouderschapsverlof na 1e jaar'!U$20,"",T364+7))</f>
        <v/>
      </c>
      <c r="U365" s="61" t="str">
        <f>IF('ouderschapsverlof na 1e jaar'!L404="","",'ouderschapsverlof na 1e jaar'!K$41+O365)</f>
        <v/>
      </c>
      <c r="V365" s="61" t="str">
        <f>IF('ouderschapsverlof na 1e jaar'!M404="","",'ouderschapsverlof na 1e jaar'!K$41+P365)</f>
        <v/>
      </c>
      <c r="W365" s="61" t="str">
        <f>IF('ouderschapsverlof na 1e jaar'!N404="","",'ouderschapsverlof na 1e jaar'!K$41+Q365)</f>
        <v/>
      </c>
      <c r="X365" s="61" t="str">
        <f>IF('ouderschapsverlof na 1e jaar'!O404="","",'ouderschapsverlof na 1e jaar'!K$41+R365)</f>
        <v/>
      </c>
      <c r="Y365" s="61" t="str">
        <f>IF('ouderschapsverlof na 1e jaar'!P404="","",'ouderschapsverlof na 1e jaar'!K$41+S365)</f>
        <v/>
      </c>
    </row>
    <row r="366" spans="1:25" x14ac:dyDescent="0.25">
      <c r="A366" s="1"/>
      <c r="I366" s="34" t="str">
        <f>IF(T365="","",IF(T365+7&gt;='ouderschapsverlof na 1e jaar'!J$20,"",I365+7))</f>
        <v/>
      </c>
      <c r="J366" s="61" t="str">
        <f>IF('ouderschapsverlof na 1e jaar'!C405="","",'ouderschapsverlof na 1e jaar'!B$41+O366)</f>
        <v/>
      </c>
      <c r="K366" s="61" t="str">
        <f>IF('ouderschapsverlof na 1e jaar'!D405="","",'ouderschapsverlof na 1e jaar'!B$41+P366)</f>
        <v/>
      </c>
      <c r="L366" s="61" t="str">
        <f>IF('ouderschapsverlof na 1e jaar'!E405="","",'ouderschapsverlof na 1e jaar'!B$41+Q366)</f>
        <v/>
      </c>
      <c r="M366" s="61" t="str">
        <f>IF('ouderschapsverlof na 1e jaar'!F405="","",'ouderschapsverlof na 1e jaar'!B$41+R366)</f>
        <v/>
      </c>
      <c r="N366" s="61" t="str">
        <f>IF('ouderschapsverlof na 1e jaar'!G405="","",'ouderschapsverlof na 1e jaar'!B$41+S366)</f>
        <v/>
      </c>
      <c r="O366" s="18">
        <v>2548</v>
      </c>
      <c r="P366" s="18">
        <v>2549</v>
      </c>
      <c r="Q366" s="18">
        <v>2550</v>
      </c>
      <c r="R366" s="18">
        <v>2551</v>
      </c>
      <c r="S366" s="18">
        <v>2552</v>
      </c>
      <c r="T366" s="34" t="str">
        <f>IF(T365="","",IF(T365+7&gt;='ouderschapsverlof na 1e jaar'!U$20,"",T365+7))</f>
        <v/>
      </c>
      <c r="U366" s="61" t="str">
        <f>IF('ouderschapsverlof na 1e jaar'!L405="","",'ouderschapsverlof na 1e jaar'!K$41+O366)</f>
        <v/>
      </c>
      <c r="V366" s="61" t="str">
        <f>IF('ouderschapsverlof na 1e jaar'!M405="","",'ouderschapsverlof na 1e jaar'!K$41+P366)</f>
        <v/>
      </c>
      <c r="W366" s="61" t="str">
        <f>IF('ouderschapsverlof na 1e jaar'!N405="","",'ouderschapsverlof na 1e jaar'!K$41+Q366)</f>
        <v/>
      </c>
      <c r="X366" s="61" t="str">
        <f>IF('ouderschapsverlof na 1e jaar'!O405="","",'ouderschapsverlof na 1e jaar'!K$41+R366)</f>
        <v/>
      </c>
      <c r="Y366" s="61" t="str">
        <f>IF('ouderschapsverlof na 1e jaar'!P405="","",'ouderschapsverlof na 1e jaar'!K$41+S366)</f>
        <v/>
      </c>
    </row>
    <row r="367" spans="1:25" x14ac:dyDescent="0.25">
      <c r="A367" s="1"/>
      <c r="I367" s="34" t="str">
        <f>IF(T366="","",IF(T366+7&gt;='ouderschapsverlof na 1e jaar'!J$20,"",I366+7))</f>
        <v/>
      </c>
      <c r="J367" s="61" t="str">
        <f>IF('ouderschapsverlof na 1e jaar'!C406="","",'ouderschapsverlof na 1e jaar'!B$41+O367)</f>
        <v/>
      </c>
      <c r="K367" s="61" t="str">
        <f>IF('ouderschapsverlof na 1e jaar'!D406="","",'ouderschapsverlof na 1e jaar'!B$41+P367)</f>
        <v/>
      </c>
      <c r="L367" s="61" t="str">
        <f>IF('ouderschapsverlof na 1e jaar'!E406="","",'ouderschapsverlof na 1e jaar'!B$41+Q367)</f>
        <v/>
      </c>
      <c r="M367" s="61" t="str">
        <f>IF('ouderschapsverlof na 1e jaar'!F406="","",'ouderschapsverlof na 1e jaar'!B$41+R367)</f>
        <v/>
      </c>
      <c r="N367" s="61" t="str">
        <f>IF('ouderschapsverlof na 1e jaar'!G406="","",'ouderschapsverlof na 1e jaar'!B$41+S367)</f>
        <v/>
      </c>
      <c r="O367" s="18">
        <v>2555</v>
      </c>
      <c r="P367" s="18">
        <v>2556</v>
      </c>
      <c r="Q367" s="18">
        <v>2557</v>
      </c>
      <c r="R367" s="18">
        <v>2558</v>
      </c>
      <c r="S367" s="18">
        <v>2559</v>
      </c>
      <c r="T367" s="34" t="str">
        <f>IF(T366="","",IF(T366+7&gt;='ouderschapsverlof na 1e jaar'!U$20,"",T366+7))</f>
        <v/>
      </c>
      <c r="U367" s="61" t="str">
        <f>IF('ouderschapsverlof na 1e jaar'!L406="","",'ouderschapsverlof na 1e jaar'!K$41+O367)</f>
        <v/>
      </c>
      <c r="V367" s="61" t="str">
        <f>IF('ouderschapsverlof na 1e jaar'!M406="","",'ouderschapsverlof na 1e jaar'!K$41+P367)</f>
        <v/>
      </c>
      <c r="W367" s="61" t="str">
        <f>IF('ouderschapsverlof na 1e jaar'!N406="","",'ouderschapsverlof na 1e jaar'!K$41+Q367)</f>
        <v/>
      </c>
      <c r="X367" s="61" t="str">
        <f>IF('ouderschapsverlof na 1e jaar'!O406="","",'ouderschapsverlof na 1e jaar'!K$41+R367)</f>
        <v/>
      </c>
      <c r="Y367" s="61" t="str">
        <f>IF('ouderschapsverlof na 1e jaar'!P406="","",'ouderschapsverlof na 1e jaar'!K$41+S367)</f>
        <v/>
      </c>
    </row>
    <row r="368" spans="1:25" x14ac:dyDescent="0.25">
      <c r="A368" s="1"/>
    </row>
    <row r="369" spans="1:1" x14ac:dyDescent="0.25">
      <c r="A369" s="1"/>
    </row>
    <row r="370" spans="1:1" x14ac:dyDescent="0.25">
      <c r="A370" s="1"/>
    </row>
    <row r="371" spans="1:1" x14ac:dyDescent="0.25">
      <c r="A371" s="1"/>
    </row>
    <row r="372" spans="1:1" x14ac:dyDescent="0.25">
      <c r="A372" s="1"/>
    </row>
    <row r="373" spans="1:1" x14ac:dyDescent="0.25">
      <c r="A373" s="1"/>
    </row>
    <row r="374" spans="1:1" x14ac:dyDescent="0.25">
      <c r="A374" s="1"/>
    </row>
    <row r="375" spans="1:1" x14ac:dyDescent="0.25">
      <c r="A375" s="1"/>
    </row>
    <row r="376" spans="1:1" x14ac:dyDescent="0.25">
      <c r="A376" s="1"/>
    </row>
    <row r="377" spans="1:1" x14ac:dyDescent="0.25">
      <c r="A377" s="1"/>
    </row>
    <row r="378" spans="1:1" x14ac:dyDescent="0.25">
      <c r="A378" s="1"/>
    </row>
    <row r="379" spans="1:1" x14ac:dyDescent="0.25">
      <c r="A379" s="1"/>
    </row>
    <row r="380" spans="1:1" x14ac:dyDescent="0.25">
      <c r="A380" s="1"/>
    </row>
    <row r="381" spans="1:1" x14ac:dyDescent="0.25">
      <c r="A381" s="1"/>
    </row>
    <row r="382" spans="1:1" x14ac:dyDescent="0.25">
      <c r="A382" s="1"/>
    </row>
    <row r="383" spans="1:1" x14ac:dyDescent="0.25">
      <c r="A383" s="1"/>
    </row>
    <row r="384" spans="1:1" x14ac:dyDescent="0.25">
      <c r="A384" s="1"/>
    </row>
    <row r="385" spans="1:1" x14ac:dyDescent="0.25">
      <c r="A385" s="1"/>
    </row>
    <row r="386" spans="1:1" x14ac:dyDescent="0.25">
      <c r="A386" s="1"/>
    </row>
    <row r="387" spans="1:1" x14ac:dyDescent="0.25">
      <c r="A387" s="1"/>
    </row>
    <row r="388" spans="1:1" x14ac:dyDescent="0.25">
      <c r="A388" s="1"/>
    </row>
    <row r="389" spans="1:1" x14ac:dyDescent="0.25">
      <c r="A389" s="1"/>
    </row>
    <row r="390" spans="1:1" x14ac:dyDescent="0.25">
      <c r="A390" s="1"/>
    </row>
    <row r="391" spans="1:1" x14ac:dyDescent="0.25">
      <c r="A391" s="1"/>
    </row>
    <row r="392" spans="1:1" x14ac:dyDescent="0.25">
      <c r="A392" s="1"/>
    </row>
    <row r="393" spans="1:1" x14ac:dyDescent="0.25">
      <c r="A393" s="1"/>
    </row>
    <row r="394" spans="1:1" x14ac:dyDescent="0.25">
      <c r="A394" s="1"/>
    </row>
    <row r="395" spans="1:1" x14ac:dyDescent="0.25">
      <c r="A395" s="1"/>
    </row>
    <row r="396" spans="1:1" x14ac:dyDescent="0.25">
      <c r="A396" s="1"/>
    </row>
    <row r="397" spans="1:1" x14ac:dyDescent="0.25">
      <c r="A397" s="1"/>
    </row>
    <row r="398" spans="1:1" x14ac:dyDescent="0.25">
      <c r="A398" s="1"/>
    </row>
    <row r="399" spans="1:1" x14ac:dyDescent="0.25">
      <c r="A399" s="1"/>
    </row>
    <row r="400" spans="1:1" x14ac:dyDescent="0.25">
      <c r="A400" s="1"/>
    </row>
    <row r="401" spans="1:1" x14ac:dyDescent="0.25">
      <c r="A401" s="1"/>
    </row>
    <row r="402" spans="1:1" x14ac:dyDescent="0.25">
      <c r="A402" s="1"/>
    </row>
    <row r="403" spans="1:1" x14ac:dyDescent="0.25">
      <c r="A403" s="1"/>
    </row>
    <row r="404" spans="1:1" x14ac:dyDescent="0.25">
      <c r="A404" s="1"/>
    </row>
    <row r="405" spans="1:1" x14ac:dyDescent="0.25">
      <c r="A405" s="1"/>
    </row>
    <row r="406" spans="1:1" x14ac:dyDescent="0.25">
      <c r="A406" s="1"/>
    </row>
    <row r="407" spans="1:1" x14ac:dyDescent="0.25">
      <c r="A407" s="1"/>
    </row>
    <row r="408" spans="1:1" x14ac:dyDescent="0.25">
      <c r="A408" s="1"/>
    </row>
  </sheetData>
  <sheetProtection algorithmName="SHA-512" hashValue="uVwtoCSB5Pe9z/t3Ct7RsabUTQuwMyL/JlUICPQICmm+Md0pztrk4IokjjneMruLt7NwLCfUf8bKAO2yzaqQ/A==" saltValue="eQtHAyFdYhVQbuXhyNiRtQ==" spinCount="100000" sheet="1" objects="1" scenarios="1"/>
  <mergeCells count="5">
    <mergeCell ref="F1:N1"/>
    <mergeCell ref="O1:AA1"/>
    <mergeCell ref="AC1:AN1"/>
    <mergeCell ref="AP1:BA1"/>
    <mergeCell ref="BC1:BN1"/>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Toelichting</vt:lpstr>
      <vt:lpstr>Basisgegevens</vt:lpstr>
      <vt:lpstr>ouderschapsverlof 1e jaar</vt:lpstr>
      <vt:lpstr>ouderschapsverlof na 1e jaar</vt:lpstr>
      <vt:lpstr>WTF + opname wettel.per maand </vt:lpstr>
      <vt:lpstr>berekening 1e jaar</vt:lpstr>
      <vt:lpstr>berekening na 1e jaar</vt:lpstr>
      <vt:lpstr>'ouderschapsverlof 1e jaar'!Afdrukbereik</vt:lpstr>
      <vt:lpstr>'ouderschapsverlof na 1e jaar'!Afdrukbereik</vt:lpstr>
      <vt:lpstr>Toelichting!Afdrukbereik</vt:lpstr>
      <vt:lpstr>PO</vt:lpstr>
      <vt:lpstr>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de Vette</dc:creator>
  <cp:lastModifiedBy>Peter de Vette</cp:lastModifiedBy>
  <cp:lastPrinted>2023-07-05T11:55:29Z</cp:lastPrinted>
  <dcterms:created xsi:type="dcterms:W3CDTF">2022-08-16T12:36:00Z</dcterms:created>
  <dcterms:modified xsi:type="dcterms:W3CDTF">2023-10-24T14:29:17Z</dcterms:modified>
</cp:coreProperties>
</file>